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codeName="Ten_skoroszyt" hidePivotFieldList="1"/>
  <bookViews>
    <workbookView xWindow="0" yWindow="2220" windowWidth="15090" windowHeight="3675" tabRatio="709" firstSheet="2" activeTab="8"/>
  </bookViews>
  <sheets>
    <sheet name="Wyjaśnienia - Dokumentacja Proj" sheetId="31" r:id="rId1"/>
    <sheet name="Preambuła - Dokumentacja Proj." sheetId="39" state="hidden" r:id="rId2"/>
    <sheet name="Słowniki_komponentów" sheetId="30" r:id="rId3"/>
    <sheet name="Preambuła - przykład dla wodoc " sheetId="38" r:id="rId4"/>
    <sheet name="Wartość ŚT" sheetId="29" state="hidden" r:id="rId5"/>
    <sheet name="Słowniki_Aq" sheetId="15" state="hidden" r:id="rId6"/>
    <sheet name="Słowniki_Asset" sheetId="24" state="hidden" r:id="rId7"/>
    <sheet name="OT - przykład wodociąg" sheetId="17" r:id="rId8"/>
    <sheet name="przedmiar - przykład wodociąg" sheetId="33" r:id="rId9"/>
    <sheet name="Harmonogram - przykład wodociąg" sheetId="34" r:id="rId10"/>
    <sheet name="pomocnicze" sheetId="36" state="hidden" r:id="rId11"/>
  </sheets>
  <externalReferences>
    <externalReference r:id="rId12"/>
    <externalReference r:id="rId13"/>
  </externalReferences>
  <definedNames>
    <definedName name="_xlnm._FilterDatabase" localSheetId="7" hidden="1">'OT - przykład wodociąg'!$BV$3</definedName>
    <definedName name="_xlnm._FilterDatabase" localSheetId="10" hidden="1">pomocnicze!$A$5:$WUR$172</definedName>
    <definedName name="_xlnm._FilterDatabase" localSheetId="5" hidden="1">Słowniki_Aq!$A$1:$Q$1</definedName>
    <definedName name="_xlnm._FilterDatabase" localSheetId="6" hidden="1">Słowniki_Asset!$A$1:$K$95</definedName>
    <definedName name="_xlnm._FilterDatabase" localSheetId="2" hidden="1">Słowniki_komponentów!$U$1:$Z$194</definedName>
    <definedName name="_xlnm.Print_Area" localSheetId="10">pomocnicze!$A$1:$G$174</definedName>
    <definedName name="_xlnm.Print_Titles" localSheetId="10">pomocnicze!$1:$4</definedName>
  </definedNames>
  <calcPr calcId="145621"/>
</workbook>
</file>

<file path=xl/calcChain.xml><?xml version="1.0" encoding="utf-8"?>
<calcChain xmlns="http://schemas.openxmlformats.org/spreadsheetml/2006/main">
  <c r="N22" i="36" l="1"/>
  <c r="N21" i="36"/>
  <c r="N20" i="36"/>
  <c r="N19" i="36"/>
  <c r="N18" i="36"/>
  <c r="N17" i="36"/>
  <c r="N16" i="36"/>
  <c r="N14" i="36"/>
  <c r="N13" i="36"/>
  <c r="N11" i="36"/>
  <c r="N10" i="36"/>
  <c r="N8" i="36"/>
  <c r="I17" i="33" l="1"/>
  <c r="E17" i="33"/>
  <c r="I16" i="33"/>
  <c r="I5" i="33" l="1"/>
  <c r="I6" i="33"/>
  <c r="I9" i="33"/>
  <c r="G174" i="36"/>
  <c r="G172" i="36"/>
  <c r="G170" i="36"/>
  <c r="G168" i="36"/>
  <c r="G164" i="36"/>
  <c r="G162" i="36"/>
  <c r="G159" i="36"/>
  <c r="G157" i="36"/>
  <c r="G155" i="36"/>
  <c r="G153" i="36"/>
  <c r="G150" i="36"/>
  <c r="M20" i="36" s="1"/>
  <c r="G147" i="36"/>
  <c r="M19" i="36" s="1"/>
  <c r="G144" i="36"/>
  <c r="M18" i="36" s="1"/>
  <c r="G141" i="36"/>
  <c r="M17" i="36" s="1"/>
  <c r="G138" i="36"/>
  <c r="G136" i="36"/>
  <c r="G134" i="36"/>
  <c r="M16" i="36" s="1"/>
  <c r="G74" i="36"/>
  <c r="G72" i="36"/>
  <c r="G70" i="36"/>
  <c r="G68" i="36"/>
  <c r="G66" i="36"/>
  <c r="G64" i="36"/>
  <c r="G62" i="36"/>
  <c r="G60" i="36"/>
  <c r="G57" i="36"/>
  <c r="G55" i="36"/>
  <c r="G53" i="36"/>
  <c r="G51" i="36"/>
  <c r="G48" i="36"/>
  <c r="G46" i="36"/>
  <c r="G130" i="36"/>
  <c r="G128" i="36"/>
  <c r="G126" i="36"/>
  <c r="G124" i="36"/>
  <c r="G121" i="36"/>
  <c r="G119" i="36"/>
  <c r="G117" i="36"/>
  <c r="G114" i="36"/>
  <c r="G112" i="36"/>
  <c r="G110" i="36"/>
  <c r="G108" i="36"/>
  <c r="G106" i="36"/>
  <c r="G104" i="36"/>
  <c r="G102" i="36"/>
  <c r="G100" i="36"/>
  <c r="G98" i="36"/>
  <c r="G96" i="36"/>
  <c r="G94" i="36"/>
  <c r="G92" i="36"/>
  <c r="G88" i="36"/>
  <c r="M11" i="36" s="1"/>
  <c r="G85" i="36"/>
  <c r="G83" i="36"/>
  <c r="G81" i="36"/>
  <c r="G79" i="36"/>
  <c r="G77" i="36"/>
  <c r="G43" i="36"/>
  <c r="G41" i="36"/>
  <c r="G39" i="36"/>
  <c r="G37" i="36"/>
  <c r="G35" i="36"/>
  <c r="G33" i="36"/>
  <c r="G30" i="36"/>
  <c r="G28" i="36"/>
  <c r="G26" i="36"/>
  <c r="G24" i="36"/>
  <c r="G22" i="36"/>
  <c r="G20" i="36"/>
  <c r="G18" i="36"/>
  <c r="G16" i="36"/>
  <c r="G14" i="36"/>
  <c r="G12" i="36"/>
  <c r="G10" i="36"/>
  <c r="G8" i="36"/>
  <c r="K20" i="36"/>
  <c r="I15" i="33" s="1"/>
  <c r="K19" i="36"/>
  <c r="I14" i="33" s="1"/>
  <c r="K18" i="36"/>
  <c r="I13" i="33" s="1"/>
  <c r="K17" i="36"/>
  <c r="I12" i="33" s="1"/>
  <c r="K16" i="36"/>
  <c r="I11" i="33" s="1"/>
  <c r="K13" i="36"/>
  <c r="I8" i="33" s="1"/>
  <c r="K8" i="36"/>
  <c r="I4" i="33" s="1"/>
  <c r="N5" i="36" l="1"/>
  <c r="O17" i="36" s="1"/>
  <c r="M14" i="36"/>
  <c r="M13" i="36"/>
  <c r="M21" i="36"/>
  <c r="M22" i="36"/>
  <c r="M10" i="36"/>
  <c r="M8" i="36"/>
  <c r="G175" i="36"/>
  <c r="O21" i="36"/>
  <c r="O13" i="36"/>
  <c r="O22" i="36"/>
  <c r="O20" i="36"/>
  <c r="O11" i="36"/>
  <c r="O18" i="36"/>
  <c r="I25" i="34"/>
  <c r="O14" i="36" l="1"/>
  <c r="P14" i="36" s="1"/>
  <c r="O19" i="36"/>
  <c r="K14" i="33" s="1"/>
  <c r="O10" i="36"/>
  <c r="K5" i="33" s="1"/>
  <c r="O16" i="36"/>
  <c r="P16" i="36" s="1"/>
  <c r="K6" i="33"/>
  <c r="P11" i="36"/>
  <c r="K16" i="33"/>
  <c r="P21" i="36"/>
  <c r="K15" i="33"/>
  <c r="P20" i="36"/>
  <c r="K13" i="33"/>
  <c r="P18" i="36"/>
  <c r="K12" i="33"/>
  <c r="P17" i="36"/>
  <c r="K9" i="33"/>
  <c r="P19" i="36"/>
  <c r="K8" i="33"/>
  <c r="P13" i="36"/>
  <c r="K17" i="33"/>
  <c r="P22" i="36"/>
  <c r="O8" i="36"/>
  <c r="P10" i="36" l="1"/>
  <c r="K11" i="33"/>
  <c r="P8" i="36"/>
  <c r="P5" i="36" s="1"/>
  <c r="K4" i="33"/>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I2" i="33"/>
  <c r="G2" i="33"/>
  <c r="E2" i="33"/>
  <c r="K2" i="33" l="1"/>
  <c r="P4" i="17"/>
  <c r="P5" i="17" l="1"/>
  <c r="Z181" i="30" l="1"/>
  <c r="Z182" i="30"/>
  <c r="Z183" i="30"/>
  <c r="Z184" i="30"/>
  <c r="Z185" i="30"/>
  <c r="Z186" i="30"/>
  <c r="Z187" i="30"/>
  <c r="Z188" i="30"/>
  <c r="Z189" i="30"/>
  <c r="Z190" i="30"/>
  <c r="Z191" i="30"/>
  <c r="Z192" i="30"/>
  <c r="Z193" i="30"/>
  <c r="Z194" i="30"/>
  <c r="BS363" i="17" l="1"/>
  <c r="W363" i="17" s="1"/>
  <c r="BS364" i="17"/>
  <c r="W364" i="17" s="1"/>
  <c r="BS365" i="17"/>
  <c r="W365" i="17" s="1"/>
  <c r="BS366" i="17"/>
  <c r="BS367" i="17"/>
  <c r="W367" i="17" s="1"/>
  <c r="BS368" i="17"/>
  <c r="W368" i="17" s="1"/>
  <c r="BS369" i="17"/>
  <c r="W369" i="17" s="1"/>
  <c r="BS370" i="17"/>
  <c r="BS371" i="17"/>
  <c r="W371" i="17" s="1"/>
  <c r="BS372" i="17"/>
  <c r="W372" i="17" s="1"/>
  <c r="BS373" i="17"/>
  <c r="W373" i="17" s="1"/>
  <c r="BS374" i="17"/>
  <c r="BS375" i="17"/>
  <c r="W375" i="17" s="1"/>
  <c r="BS376" i="17"/>
  <c r="W376" i="17" s="1"/>
  <c r="BS377" i="17"/>
  <c r="W377" i="17" s="1"/>
  <c r="BU377" i="17"/>
  <c r="BS378" i="17"/>
  <c r="BS379" i="17"/>
  <c r="W379" i="17" s="1"/>
  <c r="BS380" i="17"/>
  <c r="W380" i="17" s="1"/>
  <c r="BS381" i="17"/>
  <c r="W381" i="17" s="1"/>
  <c r="BU381" i="17"/>
  <c r="BS382" i="17"/>
  <c r="C382" i="17" s="1"/>
  <c r="X382" i="17" s="1"/>
  <c r="BU382" i="17"/>
  <c r="W383" i="17"/>
  <c r="BS383" i="17"/>
  <c r="BS384" i="17"/>
  <c r="W384" i="17" s="1"/>
  <c r="BU384" i="17"/>
  <c r="C385" i="17"/>
  <c r="BS385" i="17"/>
  <c r="BS386" i="17"/>
  <c r="C386" i="17" s="1"/>
  <c r="P386" i="17" s="1"/>
  <c r="BS387" i="17"/>
  <c r="W387" i="17" s="1"/>
  <c r="C388" i="17"/>
  <c r="BS388" i="17"/>
  <c r="W388" i="17" s="1"/>
  <c r="BS389" i="17"/>
  <c r="BS390" i="17"/>
  <c r="BU390" i="17" s="1"/>
  <c r="BS391" i="17"/>
  <c r="BS392" i="17"/>
  <c r="W392" i="17" s="1"/>
  <c r="BS393" i="17"/>
  <c r="C393" i="17" s="1"/>
  <c r="W394" i="17"/>
  <c r="BS394" i="17"/>
  <c r="C394" i="17" s="1"/>
  <c r="BG394" i="17" s="1"/>
  <c r="BS395" i="17"/>
  <c r="W395" i="17" s="1"/>
  <c r="BS396" i="17"/>
  <c r="W396" i="17" s="1"/>
  <c r="BS397" i="17"/>
  <c r="BS398" i="17"/>
  <c r="C398" i="17" s="1"/>
  <c r="P398" i="17" s="1"/>
  <c r="BS399" i="17"/>
  <c r="BS400" i="17"/>
  <c r="W400" i="17" s="1"/>
  <c r="BS401" i="17"/>
  <c r="BS402" i="17"/>
  <c r="C402" i="17" s="1"/>
  <c r="W403" i="17"/>
  <c r="BS403" i="17"/>
  <c r="BS404" i="17"/>
  <c r="W404" i="17" s="1"/>
  <c r="BS405" i="17"/>
  <c r="W405" i="17" s="1"/>
  <c r="BU405" i="17"/>
  <c r="BS406" i="17"/>
  <c r="C406" i="17" s="1"/>
  <c r="AC406" i="17" s="1"/>
  <c r="BS407" i="17"/>
  <c r="C407" i="17" s="1"/>
  <c r="P407" i="17" s="1"/>
  <c r="BS408" i="17"/>
  <c r="BS409" i="17"/>
  <c r="W409" i="17" s="1"/>
  <c r="C410" i="17"/>
  <c r="W410" i="17"/>
  <c r="BS410" i="17"/>
  <c r="BU410" i="17" s="1"/>
  <c r="BS411" i="17"/>
  <c r="W412" i="17"/>
  <c r="BS412" i="17"/>
  <c r="BS413" i="17"/>
  <c r="W413" i="17" s="1"/>
  <c r="BU413" i="17"/>
  <c r="BS414" i="17"/>
  <c r="C414" i="17" s="1"/>
  <c r="AC414" i="17" s="1"/>
  <c r="BS415" i="17"/>
  <c r="C415" i="17" s="1"/>
  <c r="BS416" i="17"/>
  <c r="BS417" i="17"/>
  <c r="W417" i="17" s="1"/>
  <c r="BS418" i="17"/>
  <c r="BU418" i="17" s="1"/>
  <c r="BS419" i="17"/>
  <c r="BS420" i="17"/>
  <c r="W420" i="17" s="1"/>
  <c r="C421" i="17"/>
  <c r="P421" i="17" s="1"/>
  <c r="BS421" i="17"/>
  <c r="W421" i="17" s="1"/>
  <c r="BS422" i="17"/>
  <c r="C422" i="17" s="1"/>
  <c r="X422" i="17" s="1"/>
  <c r="BS423" i="17"/>
  <c r="C423" i="17" s="1"/>
  <c r="BS424" i="17"/>
  <c r="BS425" i="17"/>
  <c r="W425" i="17" s="1"/>
  <c r="BS426" i="17"/>
  <c r="W426" i="17" s="1"/>
  <c r="BS427" i="17"/>
  <c r="C427" i="17" s="1"/>
  <c r="BS428" i="17"/>
  <c r="BS429" i="17"/>
  <c r="W429" i="17" s="1"/>
  <c r="BU429" i="17"/>
  <c r="C430" i="17"/>
  <c r="X430" i="17" s="1"/>
  <c r="BS430" i="17"/>
  <c r="W430" i="17" s="1"/>
  <c r="BS431" i="17"/>
  <c r="C431" i="17" s="1"/>
  <c r="BS432" i="17"/>
  <c r="BS433" i="17"/>
  <c r="W433" i="17" s="1"/>
  <c r="BS434" i="17"/>
  <c r="W434" i="17" s="1"/>
  <c r="BS435" i="17"/>
  <c r="C435" i="17" s="1"/>
  <c r="BS436" i="17"/>
  <c r="BS437" i="17"/>
  <c r="W437" i="17" s="1"/>
  <c r="BS438" i="17"/>
  <c r="W438" i="17" s="1"/>
  <c r="BS439" i="17"/>
  <c r="C439" i="17" s="1"/>
  <c r="BS440" i="17"/>
  <c r="W440" i="17" s="1"/>
  <c r="BS441" i="17"/>
  <c r="W441" i="17" s="1"/>
  <c r="C442" i="17"/>
  <c r="AC442" i="17" s="1"/>
  <c r="BS442" i="17"/>
  <c r="W442" i="17" s="1"/>
  <c r="BU442" i="17"/>
  <c r="BS443" i="17"/>
  <c r="C443" i="17" s="1"/>
  <c r="W444" i="17"/>
  <c r="BS444" i="17"/>
  <c r="BS445" i="17"/>
  <c r="W445" i="17" s="1"/>
  <c r="BS446" i="17"/>
  <c r="W446" i="17" s="1"/>
  <c r="BS447" i="17"/>
  <c r="C447" i="17" s="1"/>
  <c r="BS448" i="17"/>
  <c r="W448" i="17" s="1"/>
  <c r="BS449" i="17"/>
  <c r="W449" i="17" s="1"/>
  <c r="BS450" i="17"/>
  <c r="W450" i="17" s="1"/>
  <c r="BS451" i="17"/>
  <c r="C451" i="17" s="1"/>
  <c r="BS452" i="17"/>
  <c r="W452" i="17" s="1"/>
  <c r="BS453" i="17"/>
  <c r="W453" i="17" s="1"/>
  <c r="BS454" i="17"/>
  <c r="W454" i="17" s="1"/>
  <c r="BU454" i="17"/>
  <c r="BS455" i="17"/>
  <c r="C455" i="17" s="1"/>
  <c r="BS456" i="17"/>
  <c r="W456" i="17" s="1"/>
  <c r="BS457" i="17"/>
  <c r="W457" i="17" s="1"/>
  <c r="BS458" i="17"/>
  <c r="W458" i="17" s="1"/>
  <c r="BU458" i="17"/>
  <c r="BS459" i="17"/>
  <c r="C459" i="17" s="1"/>
  <c r="BS460" i="17"/>
  <c r="W460" i="17" s="1"/>
  <c r="BS461" i="17"/>
  <c r="W461" i="17" s="1"/>
  <c r="BS462" i="17"/>
  <c r="W462" i="17" s="1"/>
  <c r="BS463" i="17"/>
  <c r="C463" i="17" s="1"/>
  <c r="W464" i="17"/>
  <c r="BS464" i="17"/>
  <c r="BS465" i="17"/>
  <c r="W465" i="17" s="1"/>
  <c r="BS466" i="17"/>
  <c r="W466" i="17" s="1"/>
  <c r="BS467" i="17"/>
  <c r="C467" i="17" s="1"/>
  <c r="BS468" i="17"/>
  <c r="W468" i="17" s="1"/>
  <c r="BS469" i="17"/>
  <c r="W469" i="17" s="1"/>
  <c r="BS470" i="17"/>
  <c r="W470" i="17" s="1"/>
  <c r="BU470" i="17"/>
  <c r="BS471" i="17"/>
  <c r="C471" i="17" s="1"/>
  <c r="BS472" i="17"/>
  <c r="W472" i="17" s="1"/>
  <c r="BS473" i="17"/>
  <c r="W473" i="17" s="1"/>
  <c r="C474" i="17"/>
  <c r="K474" i="17" s="1"/>
  <c r="BS474" i="17"/>
  <c r="W474" i="17" s="1"/>
  <c r="BU474" i="17"/>
  <c r="BS475" i="17"/>
  <c r="C475" i="17" s="1"/>
  <c r="W476" i="17"/>
  <c r="BS476" i="17"/>
  <c r="BS477" i="17"/>
  <c r="W477" i="17" s="1"/>
  <c r="BS478" i="17"/>
  <c r="W478" i="17" s="1"/>
  <c r="BS479" i="17"/>
  <c r="C479" i="17" s="1"/>
  <c r="BS480" i="17"/>
  <c r="W480" i="17" s="1"/>
  <c r="BS481" i="17"/>
  <c r="W481" i="17" s="1"/>
  <c r="BS482" i="17"/>
  <c r="W482" i="17" s="1"/>
  <c r="BS483" i="17"/>
  <c r="C483" i="17" s="1"/>
  <c r="BS484" i="17"/>
  <c r="W484" i="17" s="1"/>
  <c r="BS485" i="17"/>
  <c r="W485" i="17" s="1"/>
  <c r="BS486" i="17"/>
  <c r="W486" i="17" s="1"/>
  <c r="BU486" i="17"/>
  <c r="BS487" i="17"/>
  <c r="C487" i="17" s="1"/>
  <c r="BS488" i="17"/>
  <c r="W488" i="17" s="1"/>
  <c r="BS489" i="17"/>
  <c r="W489" i="17" s="1"/>
  <c r="BS490" i="17"/>
  <c r="W490" i="17" s="1"/>
  <c r="BU490" i="17"/>
  <c r="BS491" i="17"/>
  <c r="C491" i="17" s="1"/>
  <c r="BS492" i="17"/>
  <c r="C492" i="17" s="1"/>
  <c r="BS493" i="17"/>
  <c r="W493" i="17" s="1"/>
  <c r="BS494" i="17"/>
  <c r="W494" i="17" s="1"/>
  <c r="BS495" i="17"/>
  <c r="C495" i="17" s="1"/>
  <c r="BS496" i="17"/>
  <c r="C496" i="17" s="1"/>
  <c r="BS497" i="17"/>
  <c r="C497" i="17" s="1"/>
  <c r="X497" i="17" s="1"/>
  <c r="BU497" i="17"/>
  <c r="BS498" i="17"/>
  <c r="W498" i="17" s="1"/>
  <c r="BS499" i="17"/>
  <c r="W499" i="17" s="1"/>
  <c r="BS500" i="17"/>
  <c r="C500" i="17" s="1"/>
  <c r="J502" i="29"/>
  <c r="K502" i="29"/>
  <c r="L502" i="29"/>
  <c r="D502" i="29"/>
  <c r="E502" i="29"/>
  <c r="F502" i="29"/>
  <c r="G502" i="29"/>
  <c r="C502" i="29"/>
  <c r="H271" i="29"/>
  <c r="M271" i="29" s="1"/>
  <c r="H272" i="29"/>
  <c r="M272" i="29" s="1"/>
  <c r="I272" i="29" s="1"/>
  <c r="H273" i="29"/>
  <c r="M273" i="29" s="1"/>
  <c r="I273" i="29" s="1"/>
  <c r="H274" i="29"/>
  <c r="M274" i="29" s="1"/>
  <c r="I274" i="29" s="1"/>
  <c r="H275" i="29"/>
  <c r="M275" i="29" s="1"/>
  <c r="H276" i="29"/>
  <c r="M276" i="29" s="1"/>
  <c r="H277" i="29"/>
  <c r="M277" i="29" s="1"/>
  <c r="I277" i="29"/>
  <c r="H278" i="29"/>
  <c r="M278" i="29" s="1"/>
  <c r="I278" i="29" s="1"/>
  <c r="H279" i="29"/>
  <c r="M279" i="29" s="1"/>
  <c r="H280" i="29"/>
  <c r="M280" i="29" s="1"/>
  <c r="I280" i="29" s="1"/>
  <c r="H281" i="29"/>
  <c r="M281" i="29"/>
  <c r="H282" i="29"/>
  <c r="M282" i="29" s="1"/>
  <c r="H283" i="29"/>
  <c r="M283" i="29" s="1"/>
  <c r="H284" i="29"/>
  <c r="M284" i="29"/>
  <c r="H285" i="29"/>
  <c r="M285" i="29"/>
  <c r="H286" i="29"/>
  <c r="M286" i="29" s="1"/>
  <c r="H287" i="29"/>
  <c r="M287" i="29" s="1"/>
  <c r="I287" i="29" s="1"/>
  <c r="H288" i="29"/>
  <c r="M288" i="29" s="1"/>
  <c r="H289" i="29"/>
  <c r="M289" i="29" s="1"/>
  <c r="I289" i="29" s="1"/>
  <c r="H290" i="29"/>
  <c r="M290" i="29" s="1"/>
  <c r="H291" i="29"/>
  <c r="M291" i="29" s="1"/>
  <c r="H292" i="29"/>
  <c r="M292" i="29" s="1"/>
  <c r="I292" i="29" s="1"/>
  <c r="H293" i="29"/>
  <c r="M293" i="29" s="1"/>
  <c r="H294" i="29"/>
  <c r="M294" i="29" s="1"/>
  <c r="H295" i="29"/>
  <c r="M295" i="29" s="1"/>
  <c r="H296" i="29"/>
  <c r="M296" i="29"/>
  <c r="H297" i="29"/>
  <c r="M297" i="29" s="1"/>
  <c r="H298" i="29"/>
  <c r="M298" i="29" s="1"/>
  <c r="H299" i="29"/>
  <c r="M299" i="29" s="1"/>
  <c r="I299" i="29" s="1"/>
  <c r="H300" i="29"/>
  <c r="M300" i="29" s="1"/>
  <c r="I300" i="29" s="1"/>
  <c r="H301" i="29"/>
  <c r="M301" i="29"/>
  <c r="H302" i="29"/>
  <c r="M302" i="29" s="1"/>
  <c r="H303" i="29"/>
  <c r="M303" i="29" s="1"/>
  <c r="H304" i="29"/>
  <c r="M304" i="29" s="1"/>
  <c r="H305" i="29"/>
  <c r="M305" i="29" s="1"/>
  <c r="H306" i="29"/>
  <c r="M306" i="29" s="1"/>
  <c r="H307" i="29"/>
  <c r="M307" i="29"/>
  <c r="H308" i="29"/>
  <c r="M308" i="29" s="1"/>
  <c r="H309" i="29"/>
  <c r="M309" i="29" s="1"/>
  <c r="H310" i="29"/>
  <c r="M310" i="29" s="1"/>
  <c r="H311" i="29"/>
  <c r="M311" i="29" s="1"/>
  <c r="H312" i="29"/>
  <c r="M312" i="29"/>
  <c r="H313" i="29"/>
  <c r="M313" i="29" s="1"/>
  <c r="H314" i="29"/>
  <c r="M314" i="29" s="1"/>
  <c r="I314" i="29" s="1"/>
  <c r="H315" i="29"/>
  <c r="M315" i="29" s="1"/>
  <c r="H316" i="29"/>
  <c r="M316" i="29" s="1"/>
  <c r="H317" i="29"/>
  <c r="M317" i="29" s="1"/>
  <c r="H318" i="29"/>
  <c r="M318" i="29" s="1"/>
  <c r="I318" i="29" s="1"/>
  <c r="H319" i="29"/>
  <c r="M319" i="29" s="1"/>
  <c r="I319" i="29"/>
  <c r="H320" i="29"/>
  <c r="M320" i="29"/>
  <c r="I320" i="29" s="1"/>
  <c r="H321" i="29"/>
  <c r="M321" i="29" s="1"/>
  <c r="H322" i="29"/>
  <c r="M322" i="29" s="1"/>
  <c r="I322" i="29" s="1"/>
  <c r="H323" i="29"/>
  <c r="M323" i="29" s="1"/>
  <c r="H324" i="29"/>
  <c r="M324" i="29" s="1"/>
  <c r="H325" i="29"/>
  <c r="M325" i="29"/>
  <c r="H326" i="29"/>
  <c r="M326" i="29" s="1"/>
  <c r="H327" i="29"/>
  <c r="M327" i="29" s="1"/>
  <c r="I327" i="29" s="1"/>
  <c r="H328" i="29"/>
  <c r="M328" i="29" s="1"/>
  <c r="I328" i="29" s="1"/>
  <c r="H329" i="29"/>
  <c r="M329" i="29" s="1"/>
  <c r="H330" i="29"/>
  <c r="M330" i="29" s="1"/>
  <c r="I330" i="29"/>
  <c r="H331" i="29"/>
  <c r="I331" i="29"/>
  <c r="M331" i="29"/>
  <c r="H332" i="29"/>
  <c r="M332" i="29" s="1"/>
  <c r="H333" i="29"/>
  <c r="M333" i="29" s="1"/>
  <c r="H334" i="29"/>
  <c r="M334" i="29" s="1"/>
  <c r="H335" i="29"/>
  <c r="M335" i="29" s="1"/>
  <c r="H336" i="29"/>
  <c r="M336" i="29" s="1"/>
  <c r="I336" i="29" s="1"/>
  <c r="H337" i="29"/>
  <c r="M337" i="29" s="1"/>
  <c r="H338" i="29"/>
  <c r="M338" i="29" s="1"/>
  <c r="I338" i="29" s="1"/>
  <c r="H339" i="29"/>
  <c r="M339" i="29" s="1"/>
  <c r="H340" i="29"/>
  <c r="M340" i="29"/>
  <c r="H341" i="29"/>
  <c r="M341" i="29" s="1"/>
  <c r="H342" i="29"/>
  <c r="M342" i="29" s="1"/>
  <c r="I342" i="29" s="1"/>
  <c r="H343" i="29"/>
  <c r="M343" i="29" s="1"/>
  <c r="I343" i="29" s="1"/>
  <c r="H344" i="29"/>
  <c r="M344" i="29" s="1"/>
  <c r="I344" i="29" s="1"/>
  <c r="H345" i="29"/>
  <c r="M345" i="29" s="1"/>
  <c r="H346" i="29"/>
  <c r="M346" i="29" s="1"/>
  <c r="I346" i="29" s="1"/>
  <c r="H347" i="29"/>
  <c r="M347" i="29" s="1"/>
  <c r="H348" i="29"/>
  <c r="M348" i="29" s="1"/>
  <c r="I348" i="29" s="1"/>
  <c r="H349" i="29"/>
  <c r="M349" i="29" s="1"/>
  <c r="H350" i="29"/>
  <c r="M350" i="29" s="1"/>
  <c r="H351" i="29"/>
  <c r="M351" i="29" s="1"/>
  <c r="H352" i="29"/>
  <c r="M352" i="29" s="1"/>
  <c r="I352" i="29" s="1"/>
  <c r="H353" i="29"/>
  <c r="M353" i="29" s="1"/>
  <c r="H354" i="29"/>
  <c r="M354" i="29" s="1"/>
  <c r="I354" i="29" s="1"/>
  <c r="H355" i="29"/>
  <c r="M355" i="29" s="1"/>
  <c r="H356" i="29"/>
  <c r="M356" i="29" s="1"/>
  <c r="H357" i="29"/>
  <c r="M357" i="29" s="1"/>
  <c r="H358" i="29"/>
  <c r="M358" i="29" s="1"/>
  <c r="H359" i="29"/>
  <c r="M359" i="29" s="1"/>
  <c r="H360" i="29"/>
  <c r="M360" i="29"/>
  <c r="H361" i="29"/>
  <c r="M361" i="29" s="1"/>
  <c r="H362" i="29"/>
  <c r="M362" i="29" s="1"/>
  <c r="H363" i="29"/>
  <c r="M363" i="29" s="1"/>
  <c r="H364" i="29"/>
  <c r="M364" i="29"/>
  <c r="H365" i="29"/>
  <c r="M365" i="29" s="1"/>
  <c r="H366" i="29"/>
  <c r="M366" i="29" s="1"/>
  <c r="H367" i="29"/>
  <c r="M367" i="29" s="1"/>
  <c r="H368" i="29"/>
  <c r="M368" i="29" s="1"/>
  <c r="H369" i="29"/>
  <c r="M369" i="29" s="1"/>
  <c r="H370" i="29"/>
  <c r="M370" i="29"/>
  <c r="H371" i="29"/>
  <c r="M371" i="29" s="1"/>
  <c r="H372" i="29"/>
  <c r="M372" i="29" s="1"/>
  <c r="H373" i="29"/>
  <c r="M373" i="29" s="1"/>
  <c r="H374" i="29"/>
  <c r="M374" i="29" s="1"/>
  <c r="H375" i="29"/>
  <c r="M375" i="29" s="1"/>
  <c r="H376" i="29"/>
  <c r="M376" i="29"/>
  <c r="H377" i="29"/>
  <c r="M377" i="29" s="1"/>
  <c r="H378" i="29"/>
  <c r="M378" i="29" s="1"/>
  <c r="H379" i="29"/>
  <c r="M379" i="29" s="1"/>
  <c r="H380" i="29"/>
  <c r="M380" i="29"/>
  <c r="H381" i="29"/>
  <c r="M381" i="29" s="1"/>
  <c r="H382" i="29"/>
  <c r="M382" i="29" s="1"/>
  <c r="H383" i="29"/>
  <c r="M383" i="29" s="1"/>
  <c r="H384" i="29"/>
  <c r="M384" i="29" s="1"/>
  <c r="H385" i="29"/>
  <c r="M385" i="29" s="1"/>
  <c r="H386" i="29"/>
  <c r="M386" i="29"/>
  <c r="H387" i="29"/>
  <c r="M387" i="29" s="1"/>
  <c r="H388" i="29"/>
  <c r="M388" i="29" s="1"/>
  <c r="H389" i="29"/>
  <c r="M389" i="29" s="1"/>
  <c r="H390" i="29"/>
  <c r="M390" i="29" s="1"/>
  <c r="H391" i="29"/>
  <c r="M391" i="29" s="1"/>
  <c r="H392" i="29"/>
  <c r="M392" i="29"/>
  <c r="H393" i="29"/>
  <c r="M393" i="29" s="1"/>
  <c r="H394" i="29"/>
  <c r="M394" i="29" s="1"/>
  <c r="H395" i="29"/>
  <c r="M395" i="29" s="1"/>
  <c r="H396" i="29"/>
  <c r="M396" i="29"/>
  <c r="H397" i="29"/>
  <c r="M397" i="29" s="1"/>
  <c r="H398" i="29"/>
  <c r="M398" i="29" s="1"/>
  <c r="H399" i="29"/>
  <c r="M399" i="29" s="1"/>
  <c r="H400" i="29"/>
  <c r="M400" i="29" s="1"/>
  <c r="H401" i="29"/>
  <c r="M401" i="29" s="1"/>
  <c r="H402" i="29"/>
  <c r="M402" i="29"/>
  <c r="H403" i="29"/>
  <c r="M403" i="29" s="1"/>
  <c r="H404" i="29"/>
  <c r="M404" i="29" s="1"/>
  <c r="H405" i="29"/>
  <c r="M405" i="29" s="1"/>
  <c r="H406" i="29"/>
  <c r="M406" i="29" s="1"/>
  <c r="H407" i="29"/>
  <c r="M407" i="29" s="1"/>
  <c r="H408" i="29"/>
  <c r="M408" i="29"/>
  <c r="H409" i="29"/>
  <c r="M409" i="29" s="1"/>
  <c r="H410" i="29"/>
  <c r="M410" i="29" s="1"/>
  <c r="H411" i="29"/>
  <c r="M411" i="29" s="1"/>
  <c r="H412" i="29"/>
  <c r="M412" i="29"/>
  <c r="H413" i="29"/>
  <c r="M413" i="29" s="1"/>
  <c r="H414" i="29"/>
  <c r="M414" i="29" s="1"/>
  <c r="H415" i="29"/>
  <c r="M415" i="29" s="1"/>
  <c r="H416" i="29"/>
  <c r="M416" i="29" s="1"/>
  <c r="H417" i="29"/>
  <c r="M417" i="29" s="1"/>
  <c r="H418" i="29"/>
  <c r="M418" i="29"/>
  <c r="H419" i="29"/>
  <c r="M419" i="29" s="1"/>
  <c r="H420" i="29"/>
  <c r="M420" i="29" s="1"/>
  <c r="H421" i="29"/>
  <c r="M421" i="29" s="1"/>
  <c r="H422" i="29"/>
  <c r="M422" i="29" s="1"/>
  <c r="H423" i="29"/>
  <c r="M423" i="29" s="1"/>
  <c r="H424" i="29"/>
  <c r="M424" i="29"/>
  <c r="H425" i="29"/>
  <c r="M425" i="29" s="1"/>
  <c r="H426" i="29"/>
  <c r="M426" i="29" s="1"/>
  <c r="H427" i="29"/>
  <c r="M427" i="29" s="1"/>
  <c r="H428" i="29"/>
  <c r="M428" i="29"/>
  <c r="H429" i="29"/>
  <c r="M429" i="29" s="1"/>
  <c r="H430" i="29"/>
  <c r="M430" i="29" s="1"/>
  <c r="H431" i="29"/>
  <c r="M431" i="29" s="1"/>
  <c r="H432" i="29"/>
  <c r="M432" i="29" s="1"/>
  <c r="H433" i="29"/>
  <c r="M433" i="29" s="1"/>
  <c r="H434" i="29"/>
  <c r="M434" i="29"/>
  <c r="H435" i="29"/>
  <c r="M435" i="29" s="1"/>
  <c r="H436" i="29"/>
  <c r="M436" i="29" s="1"/>
  <c r="H437" i="29"/>
  <c r="M437" i="29" s="1"/>
  <c r="H438" i="29"/>
  <c r="M438" i="29" s="1"/>
  <c r="H439" i="29"/>
  <c r="M439" i="29" s="1"/>
  <c r="H440" i="29"/>
  <c r="M440" i="29"/>
  <c r="H441" i="29"/>
  <c r="M441" i="29"/>
  <c r="H442" i="29"/>
  <c r="M442" i="29"/>
  <c r="H443" i="29"/>
  <c r="M443" i="29"/>
  <c r="H444" i="29"/>
  <c r="M444" i="29"/>
  <c r="H445" i="29"/>
  <c r="M445" i="29"/>
  <c r="H446" i="29"/>
  <c r="M446" i="29"/>
  <c r="H447" i="29"/>
  <c r="M447" i="29"/>
  <c r="H448" i="29"/>
  <c r="M448" i="29"/>
  <c r="H449" i="29"/>
  <c r="M449" i="29"/>
  <c r="H450" i="29"/>
  <c r="M450" i="29"/>
  <c r="H451" i="29"/>
  <c r="M451" i="29"/>
  <c r="H452" i="29"/>
  <c r="M452" i="29"/>
  <c r="H453" i="29"/>
  <c r="M453" i="29"/>
  <c r="H454" i="29"/>
  <c r="M454" i="29"/>
  <c r="H455" i="29"/>
  <c r="M455" i="29"/>
  <c r="H456" i="29"/>
  <c r="M456" i="29"/>
  <c r="H457" i="29"/>
  <c r="M457" i="29"/>
  <c r="H458" i="29"/>
  <c r="M458" i="29"/>
  <c r="H459" i="29"/>
  <c r="M459" i="29"/>
  <c r="H460" i="29"/>
  <c r="M460" i="29"/>
  <c r="H461" i="29"/>
  <c r="M461" i="29"/>
  <c r="H462" i="29"/>
  <c r="M462" i="29"/>
  <c r="H463" i="29"/>
  <c r="M463" i="29"/>
  <c r="H464" i="29"/>
  <c r="M464" i="29"/>
  <c r="H465" i="29"/>
  <c r="M465" i="29" s="1"/>
  <c r="H466" i="29"/>
  <c r="M466" i="29" s="1"/>
  <c r="H467" i="29"/>
  <c r="M467" i="29"/>
  <c r="H468" i="29"/>
  <c r="M468" i="29" s="1"/>
  <c r="I468" i="29" s="1"/>
  <c r="H469" i="29"/>
  <c r="M469" i="29" s="1"/>
  <c r="I469" i="29" s="1"/>
  <c r="H470" i="29"/>
  <c r="M470" i="29" s="1"/>
  <c r="I470" i="29" s="1"/>
  <c r="H471" i="29"/>
  <c r="M471" i="29"/>
  <c r="H472" i="29"/>
  <c r="M472" i="29" s="1"/>
  <c r="I472" i="29" s="1"/>
  <c r="H473" i="29"/>
  <c r="M473" i="29" s="1"/>
  <c r="H474" i="29"/>
  <c r="M474" i="29" s="1"/>
  <c r="H475" i="29"/>
  <c r="M475" i="29" s="1"/>
  <c r="H476" i="29"/>
  <c r="M476" i="29" s="1"/>
  <c r="I476" i="29" s="1"/>
  <c r="H477" i="29"/>
  <c r="M477" i="29"/>
  <c r="I477" i="29" s="1"/>
  <c r="H478" i="29"/>
  <c r="M478" i="29"/>
  <c r="I478" i="29" s="1"/>
  <c r="H479" i="29"/>
  <c r="M479" i="29" s="1"/>
  <c r="H480" i="29"/>
  <c r="M480" i="29" s="1"/>
  <c r="I480" i="29" s="1"/>
  <c r="H481" i="29"/>
  <c r="M481" i="29" s="1"/>
  <c r="H482" i="29"/>
  <c r="M482" i="29" s="1"/>
  <c r="H483" i="29"/>
  <c r="M483" i="29"/>
  <c r="H484" i="29"/>
  <c r="M484" i="29" s="1"/>
  <c r="I484" i="29" s="1"/>
  <c r="H485" i="29"/>
  <c r="M485" i="29" s="1"/>
  <c r="I485" i="29" s="1"/>
  <c r="H486" i="29"/>
  <c r="M486" i="29"/>
  <c r="I486" i="29" s="1"/>
  <c r="H487" i="29"/>
  <c r="M487" i="29"/>
  <c r="H488" i="29"/>
  <c r="M488" i="29"/>
  <c r="I488" i="29" s="1"/>
  <c r="H489" i="29"/>
  <c r="M489" i="29" s="1"/>
  <c r="H490" i="29"/>
  <c r="M490" i="29" s="1"/>
  <c r="H491" i="29"/>
  <c r="M491" i="29"/>
  <c r="I491" i="29" s="1"/>
  <c r="H492" i="29"/>
  <c r="M492" i="29" s="1"/>
  <c r="I492" i="29" s="1"/>
  <c r="H493" i="29"/>
  <c r="M493" i="29" s="1"/>
  <c r="H494" i="29"/>
  <c r="M494" i="29" s="1"/>
  <c r="H495" i="29"/>
  <c r="M495" i="29" s="1"/>
  <c r="I495" i="29" s="1"/>
  <c r="H496" i="29"/>
  <c r="M496" i="29" s="1"/>
  <c r="I496" i="29" s="1"/>
  <c r="H497" i="29"/>
  <c r="M497" i="29" s="1"/>
  <c r="H498" i="29"/>
  <c r="M498" i="29" s="1"/>
  <c r="H499" i="29"/>
  <c r="M499" i="29" s="1"/>
  <c r="I499" i="29" s="1"/>
  <c r="H500" i="29"/>
  <c r="M500" i="29"/>
  <c r="I500" i="29" s="1"/>
  <c r="H501" i="29"/>
  <c r="M501" i="29" s="1"/>
  <c r="C478" i="17" l="1"/>
  <c r="AC478" i="17" s="1"/>
  <c r="C446" i="17"/>
  <c r="K446" i="17" s="1"/>
  <c r="C433" i="17"/>
  <c r="X433" i="17" s="1"/>
  <c r="W497" i="17"/>
  <c r="C490" i="17"/>
  <c r="P490" i="17" s="1"/>
  <c r="C458" i="17"/>
  <c r="K458" i="17" s="1"/>
  <c r="C396" i="17"/>
  <c r="K396" i="17" s="1"/>
  <c r="C365" i="17"/>
  <c r="K365" i="17" s="1"/>
  <c r="C437" i="17"/>
  <c r="X437" i="17" s="1"/>
  <c r="C434" i="17"/>
  <c r="X434" i="17" s="1"/>
  <c r="C498" i="17"/>
  <c r="P498" i="17" s="1"/>
  <c r="BU496" i="17"/>
  <c r="C494" i="17"/>
  <c r="X494" i="17" s="1"/>
  <c r="W491" i="17"/>
  <c r="C462" i="17"/>
  <c r="AC462" i="17" s="1"/>
  <c r="BU433" i="17"/>
  <c r="BU421" i="17"/>
  <c r="C409" i="17"/>
  <c r="P409" i="17" s="1"/>
  <c r="BU406" i="17"/>
  <c r="W398" i="17"/>
  <c r="W382" i="17"/>
  <c r="C381" i="17"/>
  <c r="K381" i="17" s="1"/>
  <c r="C377" i="17"/>
  <c r="K377" i="17" s="1"/>
  <c r="BU373" i="17"/>
  <c r="BU414" i="17"/>
  <c r="BU380" i="17"/>
  <c r="C450" i="17"/>
  <c r="AC450" i="17" s="1"/>
  <c r="C438" i="17"/>
  <c r="X438" i="17" s="1"/>
  <c r="C425" i="17"/>
  <c r="X425" i="17" s="1"/>
  <c r="W418" i="17"/>
  <c r="C417" i="17"/>
  <c r="P417" i="17" s="1"/>
  <c r="C404" i="17"/>
  <c r="BG404" i="17" s="1"/>
  <c r="C400" i="17"/>
  <c r="X400" i="17" s="1"/>
  <c r="C392" i="17"/>
  <c r="P392" i="17" s="1"/>
  <c r="W386" i="17"/>
  <c r="C369" i="17"/>
  <c r="P369" i="17" s="1"/>
  <c r="BU498" i="17"/>
  <c r="W496" i="17"/>
  <c r="BU494" i="17"/>
  <c r="BU491" i="17"/>
  <c r="C486" i="17"/>
  <c r="AC486" i="17" s="1"/>
  <c r="BU478" i="17"/>
  <c r="C470" i="17"/>
  <c r="AC470" i="17" s="1"/>
  <c r="BU462" i="17"/>
  <c r="C454" i="17"/>
  <c r="K454" i="17" s="1"/>
  <c r="BU446" i="17"/>
  <c r="BU437" i="17"/>
  <c r="C429" i="17"/>
  <c r="X429" i="17" s="1"/>
  <c r="C426" i="17"/>
  <c r="X426" i="17" s="1"/>
  <c r="C418" i="17"/>
  <c r="P418" i="17" s="1"/>
  <c r="W414" i="17"/>
  <c r="C413" i="17"/>
  <c r="BG413" i="17" s="1"/>
  <c r="BU409" i="17"/>
  <c r="W406" i="17"/>
  <c r="C405" i="17"/>
  <c r="P405" i="17" s="1"/>
  <c r="BU396" i="17"/>
  <c r="BU388" i="17"/>
  <c r="C384" i="17"/>
  <c r="K384" i="17" s="1"/>
  <c r="C373" i="17"/>
  <c r="K373" i="17" s="1"/>
  <c r="BU365" i="17"/>
  <c r="C499" i="17"/>
  <c r="K499" i="17" s="1"/>
  <c r="W495" i="17"/>
  <c r="W492" i="17"/>
  <c r="C482" i="17"/>
  <c r="K482" i="17" s="1"/>
  <c r="C466" i="17"/>
  <c r="K466" i="17" s="1"/>
  <c r="BU499" i="17"/>
  <c r="BU495" i="17"/>
  <c r="BU492" i="17"/>
  <c r="BU482" i="17"/>
  <c r="BU466" i="17"/>
  <c r="BU450" i="17"/>
  <c r="BU425" i="17"/>
  <c r="BU417" i="17"/>
  <c r="BU404" i="17"/>
  <c r="BU400" i="17"/>
  <c r="BU392" i="17"/>
  <c r="BU386" i="17"/>
  <c r="BU369" i="17"/>
  <c r="X414" i="17"/>
  <c r="X406" i="17"/>
  <c r="BG405" i="17"/>
  <c r="AC392" i="17"/>
  <c r="X405" i="17"/>
  <c r="BG400" i="17"/>
  <c r="AC400" i="17"/>
  <c r="BG494" i="17"/>
  <c r="P494" i="17"/>
  <c r="AC498" i="17"/>
  <c r="AC494" i="17"/>
  <c r="K494" i="17"/>
  <c r="K490" i="17"/>
  <c r="K486" i="17"/>
  <c r="K478" i="17"/>
  <c r="K470" i="17"/>
  <c r="K462" i="17"/>
  <c r="K450" i="17"/>
  <c r="AC430" i="17"/>
  <c r="AC425" i="17"/>
  <c r="AC433" i="17"/>
  <c r="K498" i="17"/>
  <c r="BG497" i="17"/>
  <c r="AC417" i="17"/>
  <c r="AC422" i="17"/>
  <c r="X417" i="17"/>
  <c r="AC405" i="17"/>
  <c r="K405" i="17"/>
  <c r="BG396" i="17"/>
  <c r="AC497" i="17"/>
  <c r="K497" i="17"/>
  <c r="K442" i="17"/>
  <c r="AC437" i="17"/>
  <c r="K435" i="17"/>
  <c r="AC435" i="17"/>
  <c r="X435" i="17"/>
  <c r="P435" i="17"/>
  <c r="BG435" i="17"/>
  <c r="K492" i="17"/>
  <c r="AC492" i="17"/>
  <c r="BG492" i="17"/>
  <c r="P492" i="17"/>
  <c r="X492" i="17"/>
  <c r="K479" i="17"/>
  <c r="AC479" i="17"/>
  <c r="P479" i="17"/>
  <c r="BG479" i="17"/>
  <c r="X479" i="17"/>
  <c r="K475" i="17"/>
  <c r="AC475" i="17"/>
  <c r="P475" i="17"/>
  <c r="BG475" i="17"/>
  <c r="X475" i="17"/>
  <c r="K467" i="17"/>
  <c r="AC467" i="17"/>
  <c r="P467" i="17"/>
  <c r="BG467" i="17"/>
  <c r="X467" i="17"/>
  <c r="K459" i="17"/>
  <c r="AC459" i="17"/>
  <c r="P459" i="17"/>
  <c r="BG459" i="17"/>
  <c r="X459" i="17"/>
  <c r="K455" i="17"/>
  <c r="AC455" i="17"/>
  <c r="P455" i="17"/>
  <c r="BG455" i="17"/>
  <c r="X455" i="17"/>
  <c r="K451" i="17"/>
  <c r="AC451" i="17"/>
  <c r="P451" i="17"/>
  <c r="BG451" i="17"/>
  <c r="X451" i="17"/>
  <c r="K447" i="17"/>
  <c r="AC447" i="17"/>
  <c r="P447" i="17"/>
  <c r="BG447" i="17"/>
  <c r="X447" i="17"/>
  <c r="K443" i="17"/>
  <c r="AC443" i="17"/>
  <c r="P443" i="17"/>
  <c r="BG443" i="17"/>
  <c r="X443" i="17"/>
  <c r="K439" i="17"/>
  <c r="AC439" i="17"/>
  <c r="X439" i="17"/>
  <c r="P439" i="17"/>
  <c r="BG439" i="17"/>
  <c r="K431" i="17"/>
  <c r="AC431" i="17"/>
  <c r="X431" i="17"/>
  <c r="BG431" i="17"/>
  <c r="P431" i="17"/>
  <c r="K423" i="17"/>
  <c r="AC423" i="17"/>
  <c r="X423" i="17"/>
  <c r="P423" i="17"/>
  <c r="BG423" i="17"/>
  <c r="K427" i="17"/>
  <c r="AC427" i="17"/>
  <c r="X427" i="17"/>
  <c r="P427" i="17"/>
  <c r="BG427" i="17"/>
  <c r="P491" i="17"/>
  <c r="BG491" i="17"/>
  <c r="X491" i="17"/>
  <c r="K491" i="17"/>
  <c r="AC491" i="17"/>
  <c r="P495" i="17"/>
  <c r="BG495" i="17"/>
  <c r="X495" i="17"/>
  <c r="AC495" i="17"/>
  <c r="K495" i="17"/>
  <c r="K487" i="17"/>
  <c r="AC487" i="17"/>
  <c r="P487" i="17"/>
  <c r="BG487" i="17"/>
  <c r="X487" i="17"/>
  <c r="K483" i="17"/>
  <c r="AC483" i="17"/>
  <c r="P483" i="17"/>
  <c r="BG483" i="17"/>
  <c r="X483" i="17"/>
  <c r="K471" i="17"/>
  <c r="AC471" i="17"/>
  <c r="P471" i="17"/>
  <c r="BG471" i="17"/>
  <c r="X471" i="17"/>
  <c r="K463" i="17"/>
  <c r="AC463" i="17"/>
  <c r="P463" i="17"/>
  <c r="BG463" i="17"/>
  <c r="X463" i="17"/>
  <c r="P500" i="17"/>
  <c r="X500" i="17" s="1"/>
  <c r="K500" i="17"/>
  <c r="BG500" i="17"/>
  <c r="K496" i="17"/>
  <c r="AC496" i="17"/>
  <c r="BG496" i="17"/>
  <c r="X496" i="17"/>
  <c r="P496" i="17"/>
  <c r="K415" i="17"/>
  <c r="AC415" i="17"/>
  <c r="X415" i="17"/>
  <c r="BG415" i="17"/>
  <c r="P415" i="17"/>
  <c r="X499" i="17"/>
  <c r="C436" i="17"/>
  <c r="BU436" i="17"/>
  <c r="C432" i="17"/>
  <c r="BU432" i="17"/>
  <c r="C428" i="17"/>
  <c r="BU428" i="17"/>
  <c r="C424" i="17"/>
  <c r="BU424" i="17"/>
  <c r="K413" i="17"/>
  <c r="C408" i="17"/>
  <c r="BU408" i="17"/>
  <c r="W408" i="17"/>
  <c r="W401" i="17"/>
  <c r="BU401" i="17"/>
  <c r="X369" i="17"/>
  <c r="X498" i="17"/>
  <c r="P482" i="17"/>
  <c r="P474" i="17"/>
  <c r="BG474" i="17"/>
  <c r="BG466" i="17"/>
  <c r="BG458" i="17"/>
  <c r="BG454" i="17"/>
  <c r="P446" i="17"/>
  <c r="K421" i="17"/>
  <c r="BG421" i="17"/>
  <c r="X421" i="17"/>
  <c r="AC421" i="17"/>
  <c r="P499" i="17"/>
  <c r="AC490" i="17"/>
  <c r="W487" i="17"/>
  <c r="W483" i="17"/>
  <c r="W479" i="17"/>
  <c r="W475" i="17"/>
  <c r="AC474" i="17"/>
  <c r="W471" i="17"/>
  <c r="W467" i="17"/>
  <c r="W463" i="17"/>
  <c r="W459" i="17"/>
  <c r="W455" i="17"/>
  <c r="W451" i="17"/>
  <c r="W447" i="17"/>
  <c r="W443" i="17"/>
  <c r="K438" i="17"/>
  <c r="P430" i="17"/>
  <c r="BG430" i="17"/>
  <c r="K430" i="17"/>
  <c r="P426" i="17"/>
  <c r="P410" i="17"/>
  <c r="BG410" i="17"/>
  <c r="K410" i="17"/>
  <c r="X410" i="17"/>
  <c r="AC410" i="17"/>
  <c r="X404" i="17"/>
  <c r="BU402" i="17"/>
  <c r="W402" i="17"/>
  <c r="X388" i="17"/>
  <c r="P388" i="17"/>
  <c r="AC388" i="17"/>
  <c r="BG388" i="17"/>
  <c r="K388" i="17"/>
  <c r="P385" i="17"/>
  <c r="BG385" i="17"/>
  <c r="X385" i="17"/>
  <c r="K385" i="17"/>
  <c r="AC385" i="17"/>
  <c r="W378" i="17"/>
  <c r="C378" i="17"/>
  <c r="BU378" i="17"/>
  <c r="W500" i="17"/>
  <c r="W415" i="17"/>
  <c r="BU415" i="17"/>
  <c r="BG490" i="17"/>
  <c r="P486" i="17"/>
  <c r="BG486" i="17"/>
  <c r="P478" i="17"/>
  <c r="BG478" i="17"/>
  <c r="P470" i="17"/>
  <c r="BG470" i="17"/>
  <c r="P462" i="17"/>
  <c r="BG462" i="17"/>
  <c r="P450" i="17"/>
  <c r="BG450" i="17"/>
  <c r="P442" i="17"/>
  <c r="BG442" i="17"/>
  <c r="W436" i="17"/>
  <c r="W432" i="17"/>
  <c r="W428" i="17"/>
  <c r="W424" i="17"/>
  <c r="C416" i="17"/>
  <c r="BU416" i="17"/>
  <c r="W416" i="17"/>
  <c r="K407" i="17"/>
  <c r="AC407" i="17"/>
  <c r="X407" i="17"/>
  <c r="BG407" i="17"/>
  <c r="C401" i="17"/>
  <c r="BU500" i="17"/>
  <c r="AC500" i="17" s="1"/>
  <c r="AC499" i="17"/>
  <c r="BG498" i="17"/>
  <c r="P497" i="17"/>
  <c r="C493" i="17"/>
  <c r="BU493" i="17"/>
  <c r="X490" i="17"/>
  <c r="C488" i="17"/>
  <c r="BU488" i="17"/>
  <c r="BU487" i="17"/>
  <c r="C484" i="17"/>
  <c r="BU484" i="17"/>
  <c r="BU483" i="17"/>
  <c r="C480" i="17"/>
  <c r="BU480" i="17"/>
  <c r="BU479" i="17"/>
  <c r="X478" i="17"/>
  <c r="C476" i="17"/>
  <c r="BU476" i="17"/>
  <c r="BU475" i="17"/>
  <c r="X474" i="17"/>
  <c r="C472" i="17"/>
  <c r="BU472" i="17"/>
  <c r="BU471" i="17"/>
  <c r="X470" i="17"/>
  <c r="C468" i="17"/>
  <c r="BU468" i="17"/>
  <c r="BU467" i="17"/>
  <c r="C464" i="17"/>
  <c r="BU464" i="17"/>
  <c r="BU463" i="17"/>
  <c r="X462" i="17"/>
  <c r="C460" i="17"/>
  <c r="BU460" i="17"/>
  <c r="BU459" i="17"/>
  <c r="C456" i="17"/>
  <c r="BU456" i="17"/>
  <c r="BU455" i="17"/>
  <c r="C452" i="17"/>
  <c r="BU452" i="17"/>
  <c r="BU451" i="17"/>
  <c r="X450" i="17"/>
  <c r="C448" i="17"/>
  <c r="BU448" i="17"/>
  <c r="BU447" i="17"/>
  <c r="C444" i="17"/>
  <c r="BU444" i="17"/>
  <c r="BU443" i="17"/>
  <c r="X442" i="17"/>
  <c r="C440" i="17"/>
  <c r="BU440" i="17"/>
  <c r="W439" i="17"/>
  <c r="BU439" i="17"/>
  <c r="K437" i="17"/>
  <c r="BG437" i="17"/>
  <c r="P437" i="17"/>
  <c r="W435" i="17"/>
  <c r="BU435" i="17"/>
  <c r="K433" i="17"/>
  <c r="BG433" i="17"/>
  <c r="P433" i="17"/>
  <c r="W431" i="17"/>
  <c r="BU431" i="17"/>
  <c r="K429" i="17"/>
  <c r="W427" i="17"/>
  <c r="BU427" i="17"/>
  <c r="P425" i="17"/>
  <c r="W423" i="17"/>
  <c r="BU423" i="17"/>
  <c r="P422" i="17"/>
  <c r="K422" i="17"/>
  <c r="BG422" i="17"/>
  <c r="P413" i="17"/>
  <c r="W407" i="17"/>
  <c r="BU407" i="17"/>
  <c r="K402" i="17"/>
  <c r="AC402" i="17"/>
  <c r="X402" i="17"/>
  <c r="P402" i="17"/>
  <c r="BG402" i="17"/>
  <c r="K398" i="17"/>
  <c r="AC398" i="17"/>
  <c r="X398" i="17"/>
  <c r="BG398" i="17"/>
  <c r="P393" i="17"/>
  <c r="BG393" i="17"/>
  <c r="K393" i="17"/>
  <c r="X393" i="17"/>
  <c r="AC393" i="17"/>
  <c r="P377" i="17"/>
  <c r="BG377" i="17"/>
  <c r="AC377" i="17"/>
  <c r="X377" i="17"/>
  <c r="W370" i="17"/>
  <c r="C370" i="17"/>
  <c r="BU370" i="17"/>
  <c r="K369" i="17"/>
  <c r="BU489" i="17"/>
  <c r="C489" i="17"/>
  <c r="BU485" i="17"/>
  <c r="C485" i="17"/>
  <c r="BU481" i="17"/>
  <c r="C481" i="17"/>
  <c r="BU477" i="17"/>
  <c r="C477" i="17"/>
  <c r="BU473" i="17"/>
  <c r="C473" i="17"/>
  <c r="BU469" i="17"/>
  <c r="C469" i="17"/>
  <c r="BU465" i="17"/>
  <c r="C465" i="17"/>
  <c r="BU461" i="17"/>
  <c r="C461" i="17"/>
  <c r="BU457" i="17"/>
  <c r="C457" i="17"/>
  <c r="BU453" i="17"/>
  <c r="C453" i="17"/>
  <c r="BU449" i="17"/>
  <c r="C449" i="17"/>
  <c r="BU445" i="17"/>
  <c r="C445" i="17"/>
  <c r="BU441" i="17"/>
  <c r="C441" i="17"/>
  <c r="BU438" i="17"/>
  <c r="BU434" i="17"/>
  <c r="BU430" i="17"/>
  <c r="BU426" i="17"/>
  <c r="BU422" i="17"/>
  <c r="W422" i="17"/>
  <c r="C420" i="17"/>
  <c r="BU420" i="17"/>
  <c r="C412" i="17"/>
  <c r="BU412" i="17"/>
  <c r="P400" i="17"/>
  <c r="K400" i="17"/>
  <c r="BU398" i="17"/>
  <c r="W393" i="17"/>
  <c r="BU393" i="17"/>
  <c r="C390" i="17"/>
  <c r="W390" i="17"/>
  <c r="P381" i="17"/>
  <c r="AC381" i="17"/>
  <c r="W374" i="17"/>
  <c r="C374" i="17"/>
  <c r="BU374" i="17"/>
  <c r="W366" i="17"/>
  <c r="C366" i="17"/>
  <c r="BU366" i="17"/>
  <c r="W419" i="17"/>
  <c r="BU419" i="17"/>
  <c r="C419" i="17"/>
  <c r="K417" i="17"/>
  <c r="BG417" i="17"/>
  <c r="P414" i="17"/>
  <c r="BG414" i="17"/>
  <c r="K414" i="17"/>
  <c r="W411" i="17"/>
  <c r="BU411" i="17"/>
  <c r="C411" i="17"/>
  <c r="K409" i="17"/>
  <c r="P406" i="17"/>
  <c r="BG406" i="17"/>
  <c r="K406" i="17"/>
  <c r="C399" i="17"/>
  <c r="BU399" i="17"/>
  <c r="W399" i="17"/>
  <c r="P396" i="17"/>
  <c r="X396" i="17"/>
  <c r="AC396" i="17"/>
  <c r="K394" i="17"/>
  <c r="AC394" i="17"/>
  <c r="X394" i="17"/>
  <c r="P394" i="17"/>
  <c r="C391" i="17"/>
  <c r="BU391" i="17"/>
  <c r="W391" i="17"/>
  <c r="W389" i="17"/>
  <c r="BU389" i="17"/>
  <c r="C389" i="17"/>
  <c r="W385" i="17"/>
  <c r="BU385" i="17"/>
  <c r="P373" i="17"/>
  <c r="BG373" i="17"/>
  <c r="AC373" i="17"/>
  <c r="X373" i="17"/>
  <c r="BG365" i="17"/>
  <c r="C403" i="17"/>
  <c r="BU403" i="17"/>
  <c r="W397" i="17"/>
  <c r="BU397" i="17"/>
  <c r="C397" i="17"/>
  <c r="C395" i="17"/>
  <c r="BU395" i="17"/>
  <c r="BU394" i="17"/>
  <c r="K386" i="17"/>
  <c r="AC386" i="17"/>
  <c r="BG386" i="17"/>
  <c r="X386" i="17"/>
  <c r="C379" i="17"/>
  <c r="BU379" i="17"/>
  <c r="C375" i="17"/>
  <c r="BU375" i="17"/>
  <c r="C371" i="17"/>
  <c r="BU371" i="17"/>
  <c r="C367" i="17"/>
  <c r="BU367" i="17"/>
  <c r="C363" i="17"/>
  <c r="BU363" i="17"/>
  <c r="C387" i="17"/>
  <c r="BU387" i="17"/>
  <c r="C383" i="17"/>
  <c r="BU383" i="17"/>
  <c r="K382" i="17"/>
  <c r="AC382" i="17"/>
  <c r="P382" i="17"/>
  <c r="BG382" i="17"/>
  <c r="C380" i="17"/>
  <c r="BU376" i="17"/>
  <c r="C376" i="17"/>
  <c r="BU372" i="17"/>
  <c r="C372" i="17"/>
  <c r="BU368" i="17"/>
  <c r="C368" i="17"/>
  <c r="BU364" i="17"/>
  <c r="C364" i="17"/>
  <c r="I290" i="29"/>
  <c r="I294" i="29"/>
  <c r="I326" i="29"/>
  <c r="I323" i="29"/>
  <c r="I279" i="29"/>
  <c r="I276" i="29"/>
  <c r="I332" i="29"/>
  <c r="I291" i="29"/>
  <c r="I347" i="29"/>
  <c r="I295" i="29"/>
  <c r="I288" i="29"/>
  <c r="I285" i="29"/>
  <c r="I281" i="29"/>
  <c r="I501" i="29"/>
  <c r="I490" i="29"/>
  <c r="I474" i="29"/>
  <c r="I465" i="29"/>
  <c r="I494" i="29"/>
  <c r="I489" i="29"/>
  <c r="I482" i="29"/>
  <c r="I473" i="29"/>
  <c r="I498" i="29"/>
  <c r="I493" i="29"/>
  <c r="I481" i="29"/>
  <c r="I497" i="29"/>
  <c r="I466" i="29"/>
  <c r="I463" i="29"/>
  <c r="I427" i="29"/>
  <c r="I423" i="29"/>
  <c r="I411" i="29"/>
  <c r="I407" i="29"/>
  <c r="I487" i="29"/>
  <c r="I479" i="29"/>
  <c r="I471" i="29"/>
  <c r="I462" i="29"/>
  <c r="I458" i="29"/>
  <c r="I454" i="29"/>
  <c r="I450" i="29"/>
  <c r="I446" i="29"/>
  <c r="I442" i="29"/>
  <c r="I483" i="29"/>
  <c r="I475" i="29"/>
  <c r="I467" i="29"/>
  <c r="I464" i="29"/>
  <c r="I460" i="29"/>
  <c r="I456" i="29"/>
  <c r="I452" i="29"/>
  <c r="I448" i="29"/>
  <c r="I444" i="29"/>
  <c r="I440" i="29"/>
  <c r="I436" i="29"/>
  <c r="I432" i="29"/>
  <c r="I428" i="29"/>
  <c r="I424" i="29"/>
  <c r="I420" i="29"/>
  <c r="I416" i="29"/>
  <c r="I412" i="29"/>
  <c r="I406" i="29"/>
  <c r="I402" i="29"/>
  <c r="I394" i="29"/>
  <c r="I386" i="29"/>
  <c r="I378" i="29"/>
  <c r="I377" i="29"/>
  <c r="I337" i="29"/>
  <c r="I308" i="29"/>
  <c r="I459" i="29"/>
  <c r="I455" i="29"/>
  <c r="I451" i="29"/>
  <c r="I447" i="29"/>
  <c r="I443" i="29"/>
  <c r="I439" i="29"/>
  <c r="I435" i="29"/>
  <c r="I431" i="29"/>
  <c r="I419" i="29"/>
  <c r="I415" i="29"/>
  <c r="I399" i="29"/>
  <c r="I391" i="29"/>
  <c r="I383" i="29"/>
  <c r="I334" i="29"/>
  <c r="I329" i="29"/>
  <c r="I438" i="29"/>
  <c r="I434" i="29"/>
  <c r="I430" i="29"/>
  <c r="I426" i="29"/>
  <c r="I422" i="29"/>
  <c r="I418" i="29"/>
  <c r="I414" i="29"/>
  <c r="I410" i="29"/>
  <c r="I409" i="29"/>
  <c r="I403" i="29"/>
  <c r="I398" i="29"/>
  <c r="I390" i="29"/>
  <c r="I382" i="29"/>
  <c r="I373" i="29"/>
  <c r="I351" i="29"/>
  <c r="I325" i="29"/>
  <c r="I461" i="29"/>
  <c r="I457" i="29"/>
  <c r="I453" i="29"/>
  <c r="I449" i="29"/>
  <c r="I445" i="29"/>
  <c r="I441" i="29"/>
  <c r="I437" i="29"/>
  <c r="I433" i="29"/>
  <c r="I429" i="29"/>
  <c r="I425" i="29"/>
  <c r="I421" i="29"/>
  <c r="I417" i="29"/>
  <c r="I413" i="29"/>
  <c r="I405" i="29"/>
  <c r="I395" i="29"/>
  <c r="I387" i="29"/>
  <c r="I379" i="29"/>
  <c r="I371" i="29"/>
  <c r="I363" i="29"/>
  <c r="I408" i="29"/>
  <c r="I404" i="29"/>
  <c r="I400" i="29"/>
  <c r="I396" i="29"/>
  <c r="I392" i="29"/>
  <c r="I388" i="29"/>
  <c r="I384" i="29"/>
  <c r="I380" i="29"/>
  <c r="I375" i="29"/>
  <c r="I367" i="29"/>
  <c r="I333" i="29"/>
  <c r="I401" i="29"/>
  <c r="I397" i="29"/>
  <c r="I393" i="29"/>
  <c r="I389" i="29"/>
  <c r="I385" i="29"/>
  <c r="I381" i="29"/>
  <c r="I374" i="29"/>
  <c r="I370" i="29"/>
  <c r="I361" i="29"/>
  <c r="I357" i="29"/>
  <c r="I356" i="29"/>
  <c r="I340" i="29"/>
  <c r="I335" i="29"/>
  <c r="I376" i="29"/>
  <c r="I372" i="29"/>
  <c r="I368" i="29"/>
  <c r="I365" i="29"/>
  <c r="I360" i="29"/>
  <c r="I355" i="29"/>
  <c r="I353" i="29"/>
  <c r="I345" i="29"/>
  <c r="I339" i="29"/>
  <c r="I321" i="29"/>
  <c r="I369" i="29"/>
  <c r="I364" i="29"/>
  <c r="I359" i="29"/>
  <c r="I349" i="29"/>
  <c r="I311" i="29"/>
  <c r="I284" i="29"/>
  <c r="I366" i="29"/>
  <c r="I362" i="29"/>
  <c r="I358" i="29"/>
  <c r="I350" i="29"/>
  <c r="I324" i="29"/>
  <c r="I312" i="29"/>
  <c r="I307" i="29"/>
  <c r="I341" i="29"/>
  <c r="I315" i="29"/>
  <c r="I310" i="29"/>
  <c r="I304" i="29"/>
  <c r="I303" i="29"/>
  <c r="I302" i="29"/>
  <c r="I298" i="29"/>
  <c r="I297" i="29"/>
  <c r="I283" i="29"/>
  <c r="I271" i="29"/>
  <c r="I316" i="29"/>
  <c r="I286" i="29"/>
  <c r="I282" i="29"/>
  <c r="I317" i="29"/>
  <c r="I306" i="29"/>
  <c r="I305" i="29"/>
  <c r="I296" i="29"/>
  <c r="I313" i="29"/>
  <c r="I275" i="29"/>
  <c r="I309" i="29"/>
  <c r="I301" i="29"/>
  <c r="I293" i="29"/>
  <c r="X365" i="17" l="1"/>
  <c r="P429" i="17"/>
  <c r="BG434" i="17"/>
  <c r="AC446" i="17"/>
  <c r="AC458" i="17"/>
  <c r="AC482" i="17"/>
  <c r="X413" i="17"/>
  <c r="X381" i="17"/>
  <c r="X458" i="17"/>
  <c r="AC404" i="17"/>
  <c r="P438" i="17"/>
  <c r="BG369" i="17"/>
  <c r="P365" i="17"/>
  <c r="BG381" i="17"/>
  <c r="BG429" i="17"/>
  <c r="X446" i="17"/>
  <c r="K404" i="17"/>
  <c r="K434" i="17"/>
  <c r="BG438" i="17"/>
  <c r="BG446" i="17"/>
  <c r="P458" i="17"/>
  <c r="BG482" i="17"/>
  <c r="AC369" i="17"/>
  <c r="AC413" i="17"/>
  <c r="X409" i="17"/>
  <c r="AC429" i="17"/>
  <c r="AC365" i="17"/>
  <c r="BG409" i="17"/>
  <c r="X418" i="17"/>
  <c r="X482" i="17"/>
  <c r="P404" i="17"/>
  <c r="P434" i="17"/>
  <c r="BG384" i="17"/>
  <c r="AC438" i="17"/>
  <c r="AC409" i="17"/>
  <c r="AC434" i="17"/>
  <c r="AC384" i="17"/>
  <c r="BG418" i="17"/>
  <c r="BG425" i="17"/>
  <c r="K426" i="17"/>
  <c r="AC454" i="17"/>
  <c r="BG499" i="17"/>
  <c r="P454" i="17"/>
  <c r="P466" i="17"/>
  <c r="P384" i="17"/>
  <c r="X392" i="17"/>
  <c r="K392" i="17"/>
  <c r="K418" i="17"/>
  <c r="AC418" i="17"/>
  <c r="K425" i="17"/>
  <c r="X454" i="17"/>
  <c r="X466" i="17"/>
  <c r="X486" i="17"/>
  <c r="BG426" i="17"/>
  <c r="AC466" i="17"/>
  <c r="X384" i="17"/>
  <c r="BG392" i="17"/>
  <c r="AC426" i="17"/>
  <c r="P397" i="17"/>
  <c r="BG397" i="17"/>
  <c r="K397" i="17"/>
  <c r="AC397" i="17"/>
  <c r="X397" i="17"/>
  <c r="K419" i="17"/>
  <c r="AC419" i="17"/>
  <c r="P419" i="17"/>
  <c r="X419" i="17"/>
  <c r="BG419" i="17"/>
  <c r="X420" i="17"/>
  <c r="AC420" i="17"/>
  <c r="BG420" i="17"/>
  <c r="K420" i="17"/>
  <c r="P420" i="17"/>
  <c r="X493" i="17"/>
  <c r="P493" i="17"/>
  <c r="AC493" i="17"/>
  <c r="K493" i="17"/>
  <c r="BG493" i="17"/>
  <c r="X416" i="17"/>
  <c r="AC416" i="17"/>
  <c r="P416" i="17"/>
  <c r="K416" i="17"/>
  <c r="BG416" i="17"/>
  <c r="X364" i="17"/>
  <c r="K364" i="17"/>
  <c r="BG364" i="17"/>
  <c r="AC364" i="17"/>
  <c r="P364" i="17"/>
  <c r="X380" i="17"/>
  <c r="K380" i="17"/>
  <c r="BG380" i="17"/>
  <c r="AC380" i="17"/>
  <c r="P380" i="17"/>
  <c r="X367" i="17"/>
  <c r="K367" i="17"/>
  <c r="AC367" i="17"/>
  <c r="P367" i="17"/>
  <c r="BG367" i="17"/>
  <c r="X445" i="17"/>
  <c r="BG445" i="17"/>
  <c r="AC445" i="17"/>
  <c r="K445" i="17"/>
  <c r="P445" i="17"/>
  <c r="X469" i="17"/>
  <c r="BG469" i="17"/>
  <c r="P469" i="17"/>
  <c r="K469" i="17"/>
  <c r="AC469" i="17"/>
  <c r="X477" i="17"/>
  <c r="BG477" i="17"/>
  <c r="P477" i="17"/>
  <c r="K477" i="17"/>
  <c r="AC477" i="17"/>
  <c r="X444" i="17"/>
  <c r="K444" i="17"/>
  <c r="AC444" i="17"/>
  <c r="BG444" i="17"/>
  <c r="P444" i="17"/>
  <c r="X452" i="17"/>
  <c r="K452" i="17"/>
  <c r="AC452" i="17"/>
  <c r="P452" i="17"/>
  <c r="BG452" i="17"/>
  <c r="X460" i="17"/>
  <c r="K460" i="17"/>
  <c r="AC460" i="17"/>
  <c r="P460" i="17"/>
  <c r="BG460" i="17"/>
  <c r="X468" i="17"/>
  <c r="K468" i="17"/>
  <c r="AC468" i="17"/>
  <c r="P468" i="17"/>
  <c r="BG468" i="17"/>
  <c r="X476" i="17"/>
  <c r="K476" i="17"/>
  <c r="AC476" i="17"/>
  <c r="P476" i="17"/>
  <c r="BG476" i="17"/>
  <c r="X484" i="17"/>
  <c r="K484" i="17"/>
  <c r="AC484" i="17"/>
  <c r="P484" i="17"/>
  <c r="BG484" i="17"/>
  <c r="P401" i="17"/>
  <c r="BG401" i="17"/>
  <c r="X401" i="17"/>
  <c r="K401" i="17"/>
  <c r="AC401" i="17"/>
  <c r="X424" i="17"/>
  <c r="AC424" i="17"/>
  <c r="K424" i="17"/>
  <c r="BG424" i="17"/>
  <c r="P424" i="17"/>
  <c r="X432" i="17"/>
  <c r="AC432" i="17"/>
  <c r="K432" i="17"/>
  <c r="BG432" i="17"/>
  <c r="P432" i="17"/>
  <c r="X399" i="17"/>
  <c r="K399" i="17"/>
  <c r="BG399" i="17"/>
  <c r="P399" i="17"/>
  <c r="AC399" i="17"/>
  <c r="X412" i="17"/>
  <c r="AC412" i="17"/>
  <c r="BG412" i="17"/>
  <c r="K412" i="17"/>
  <c r="P412" i="17"/>
  <c r="K378" i="17"/>
  <c r="AC378" i="17"/>
  <c r="P378" i="17"/>
  <c r="BG378" i="17"/>
  <c r="X378" i="17"/>
  <c r="X403" i="17"/>
  <c r="K403" i="17"/>
  <c r="BG403" i="17"/>
  <c r="AC403" i="17"/>
  <c r="P403" i="17"/>
  <c r="X391" i="17"/>
  <c r="K391" i="17"/>
  <c r="BG391" i="17"/>
  <c r="P391" i="17"/>
  <c r="AC391" i="17"/>
  <c r="K411" i="17"/>
  <c r="AC411" i="17"/>
  <c r="P411" i="17"/>
  <c r="X411" i="17"/>
  <c r="BG411" i="17"/>
  <c r="K366" i="17"/>
  <c r="AC366" i="17"/>
  <c r="P366" i="17"/>
  <c r="BG366" i="17"/>
  <c r="X366" i="17"/>
  <c r="X372" i="17"/>
  <c r="K372" i="17"/>
  <c r="BG372" i="17"/>
  <c r="AC372" i="17"/>
  <c r="P372" i="17"/>
  <c r="X387" i="17"/>
  <c r="P387" i="17"/>
  <c r="K387" i="17"/>
  <c r="BG387" i="17"/>
  <c r="AC387" i="17"/>
  <c r="X375" i="17"/>
  <c r="K375" i="17"/>
  <c r="AC375" i="17"/>
  <c r="P375" i="17"/>
  <c r="BG375" i="17"/>
  <c r="X453" i="17"/>
  <c r="BG453" i="17"/>
  <c r="K453" i="17"/>
  <c r="P453" i="17"/>
  <c r="AC453" i="17"/>
  <c r="X461" i="17"/>
  <c r="BG461" i="17"/>
  <c r="P461" i="17"/>
  <c r="K461" i="17"/>
  <c r="AC461" i="17"/>
  <c r="X485" i="17"/>
  <c r="BG485" i="17"/>
  <c r="P485" i="17"/>
  <c r="K485" i="17"/>
  <c r="AC485" i="17"/>
  <c r="X440" i="17"/>
  <c r="K440" i="17"/>
  <c r="AC440" i="17"/>
  <c r="BG440" i="17"/>
  <c r="P440" i="17"/>
  <c r="X448" i="17"/>
  <c r="K448" i="17"/>
  <c r="AC448" i="17"/>
  <c r="P448" i="17"/>
  <c r="BG448" i="17"/>
  <c r="X456" i="17"/>
  <c r="K456" i="17"/>
  <c r="AC456" i="17"/>
  <c r="BG456" i="17"/>
  <c r="P456" i="17"/>
  <c r="X464" i="17"/>
  <c r="K464" i="17"/>
  <c r="AC464" i="17"/>
  <c r="BG464" i="17"/>
  <c r="P464" i="17"/>
  <c r="X472" i="17"/>
  <c r="K472" i="17"/>
  <c r="AC472" i="17"/>
  <c r="BG472" i="17"/>
  <c r="P472" i="17"/>
  <c r="X480" i="17"/>
  <c r="K480" i="17"/>
  <c r="AC480" i="17"/>
  <c r="BG480" i="17"/>
  <c r="P480" i="17"/>
  <c r="X488" i="17"/>
  <c r="K488" i="17"/>
  <c r="AC488" i="17"/>
  <c r="BG488" i="17"/>
  <c r="P488" i="17"/>
  <c r="X368" i="17"/>
  <c r="K368" i="17"/>
  <c r="BG368" i="17"/>
  <c r="AC368" i="17"/>
  <c r="P368" i="17"/>
  <c r="X376" i="17"/>
  <c r="K376" i="17"/>
  <c r="BG376" i="17"/>
  <c r="AC376" i="17"/>
  <c r="P376" i="17"/>
  <c r="X383" i="17"/>
  <c r="K383" i="17"/>
  <c r="AC383" i="17"/>
  <c r="BG383" i="17"/>
  <c r="P383" i="17"/>
  <c r="X363" i="17"/>
  <c r="K363" i="17"/>
  <c r="AC363" i="17"/>
  <c r="P363" i="17"/>
  <c r="BG363" i="17"/>
  <c r="X371" i="17"/>
  <c r="K371" i="17"/>
  <c r="AC371" i="17"/>
  <c r="P371" i="17"/>
  <c r="BG371" i="17"/>
  <c r="X379" i="17"/>
  <c r="K379" i="17"/>
  <c r="AC379" i="17"/>
  <c r="P379" i="17"/>
  <c r="BG379" i="17"/>
  <c r="X395" i="17"/>
  <c r="K395" i="17"/>
  <c r="BG395" i="17"/>
  <c r="AC395" i="17"/>
  <c r="P395" i="17"/>
  <c r="P389" i="17"/>
  <c r="BG389" i="17"/>
  <c r="X389" i="17"/>
  <c r="K389" i="17"/>
  <c r="AC389" i="17"/>
  <c r="K374" i="17"/>
  <c r="AC374" i="17"/>
  <c r="P374" i="17"/>
  <c r="BG374" i="17"/>
  <c r="X374" i="17"/>
  <c r="K390" i="17"/>
  <c r="AC390" i="17"/>
  <c r="BG390" i="17"/>
  <c r="X390" i="17"/>
  <c r="P390" i="17"/>
  <c r="X441" i="17"/>
  <c r="BG441" i="17"/>
  <c r="P441" i="17"/>
  <c r="K441" i="17"/>
  <c r="AC441" i="17"/>
  <c r="X449" i="17"/>
  <c r="BG449" i="17"/>
  <c r="P449" i="17"/>
  <c r="K449" i="17"/>
  <c r="AC449" i="17"/>
  <c r="X457" i="17"/>
  <c r="BG457" i="17"/>
  <c r="AC457" i="17"/>
  <c r="K457" i="17"/>
  <c r="P457" i="17"/>
  <c r="X465" i="17"/>
  <c r="BG465" i="17"/>
  <c r="AC465" i="17"/>
  <c r="K465" i="17"/>
  <c r="P465" i="17"/>
  <c r="X473" i="17"/>
  <c r="BG473" i="17"/>
  <c r="AC473" i="17"/>
  <c r="K473" i="17"/>
  <c r="P473" i="17"/>
  <c r="X481" i="17"/>
  <c r="BG481" i="17"/>
  <c r="AC481" i="17"/>
  <c r="K481" i="17"/>
  <c r="P481" i="17"/>
  <c r="X489" i="17"/>
  <c r="BG489" i="17"/>
  <c r="AC489" i="17"/>
  <c r="K489" i="17"/>
  <c r="P489" i="17"/>
  <c r="K370" i="17"/>
  <c r="AC370" i="17"/>
  <c r="P370" i="17"/>
  <c r="BG370" i="17"/>
  <c r="X370" i="17"/>
  <c r="X408" i="17"/>
  <c r="AC408" i="17"/>
  <c r="P408" i="17"/>
  <c r="K408" i="17"/>
  <c r="BG408" i="17"/>
  <c r="X428" i="17"/>
  <c r="AC428" i="17"/>
  <c r="K428" i="17"/>
  <c r="BG428" i="17"/>
  <c r="P428" i="17"/>
  <c r="X436" i="17"/>
  <c r="AC436" i="17"/>
  <c r="K436" i="17"/>
  <c r="BG436" i="17"/>
  <c r="P436" i="17"/>
  <c r="BK2" i="17"/>
  <c r="BL2" i="17" l="1"/>
  <c r="BH2" i="17"/>
  <c r="BJ2" i="17"/>
  <c r="BT2" i="17" l="1"/>
  <c r="E3" i="15" l="1"/>
  <c r="E4" i="15"/>
  <c r="E5" i="15"/>
  <c r="E7" i="15"/>
  <c r="E8" i="15"/>
  <c r="E10" i="15"/>
  <c r="E11" i="15"/>
  <c r="E13" i="15"/>
  <c r="E14" i="15"/>
  <c r="E15" i="15"/>
  <c r="E16" i="15"/>
  <c r="E17" i="15"/>
  <c r="E18" i="15"/>
  <c r="E19" i="15"/>
  <c r="E20" i="15"/>
  <c r="E21" i="15"/>
  <c r="E22" i="15"/>
  <c r="E23" i="15"/>
  <c r="E24" i="15"/>
  <c r="E25" i="15"/>
  <c r="E26" i="15"/>
  <c r="E6" i="15"/>
  <c r="E9" i="15"/>
  <c r="E12"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2" i="15"/>
  <c r="BC2" i="17" l="1"/>
  <c r="BD2" i="17"/>
  <c r="BB2" i="17"/>
  <c r="BA2" i="17"/>
  <c r="H9" i="29" l="1"/>
  <c r="M9" i="29" s="1"/>
  <c r="H11" i="29"/>
  <c r="M11" i="29" s="1"/>
  <c r="H41" i="29"/>
  <c r="M41" i="29" s="1"/>
  <c r="H93" i="29"/>
  <c r="M93" i="29" s="1"/>
  <c r="H157" i="29"/>
  <c r="M157" i="29" s="1"/>
  <c r="H205" i="29"/>
  <c r="M205" i="29" s="1"/>
  <c r="H253" i="29"/>
  <c r="M253" i="29" s="1"/>
  <c r="H230" i="29"/>
  <c r="M230" i="29" s="1"/>
  <c r="H267" i="29"/>
  <c r="M267" i="29" s="1"/>
  <c r="H48" i="29"/>
  <c r="M48" i="29" s="1"/>
  <c r="H144" i="29"/>
  <c r="M144" i="29" s="1"/>
  <c r="H232" i="29"/>
  <c r="M232" i="29" s="1"/>
  <c r="H70" i="29"/>
  <c r="M70" i="29" s="1"/>
  <c r="H134" i="29"/>
  <c r="M134" i="29" s="1"/>
  <c r="H36" i="29"/>
  <c r="M36" i="29" s="1"/>
  <c r="H240" i="29"/>
  <c r="M240" i="29" s="1"/>
  <c r="H51" i="29"/>
  <c r="M51" i="29" s="1"/>
  <c r="H99" i="29"/>
  <c r="M99" i="29" s="1"/>
  <c r="H147" i="29"/>
  <c r="M147" i="29" s="1"/>
  <c r="H195" i="29"/>
  <c r="M195" i="29" s="1"/>
  <c r="H88" i="29"/>
  <c r="M88" i="29" s="1"/>
  <c r="H22" i="29"/>
  <c r="M22" i="29" s="1"/>
  <c r="H65" i="29"/>
  <c r="M65" i="29" s="1"/>
  <c r="H85" i="29"/>
  <c r="M85" i="29" s="1"/>
  <c r="H117" i="29"/>
  <c r="M117" i="29" s="1"/>
  <c r="H149" i="29"/>
  <c r="M149" i="29" s="1"/>
  <c r="H181" i="29"/>
  <c r="M181" i="29" s="1"/>
  <c r="H197" i="29"/>
  <c r="M197" i="29" s="1"/>
  <c r="H213" i="29"/>
  <c r="M213" i="29" s="1"/>
  <c r="H229" i="29"/>
  <c r="M229" i="29" s="1"/>
  <c r="H245" i="29"/>
  <c r="M245" i="29" s="1"/>
  <c r="H261" i="29"/>
  <c r="M261" i="29" s="1"/>
  <c r="H182" i="29"/>
  <c r="M182" i="29" s="1"/>
  <c r="H214" i="29"/>
  <c r="M214" i="29" s="1"/>
  <c r="H254" i="29"/>
  <c r="M254" i="29" s="1"/>
  <c r="H227" i="29"/>
  <c r="M227" i="29" s="1"/>
  <c r="H255" i="29"/>
  <c r="M255" i="29" s="1"/>
  <c r="H122" i="29"/>
  <c r="M122" i="29" s="1"/>
  <c r="H250" i="29"/>
  <c r="M250" i="29" s="1"/>
  <c r="H32" i="29"/>
  <c r="M32" i="29" s="1"/>
  <c r="H64" i="29"/>
  <c r="M64" i="29" s="1"/>
  <c r="H100" i="29"/>
  <c r="M100" i="29" s="1"/>
  <c r="H132" i="29"/>
  <c r="M132" i="29" s="1"/>
  <c r="H160" i="29"/>
  <c r="M160" i="29" s="1"/>
  <c r="H192" i="29"/>
  <c r="M192" i="29" s="1"/>
  <c r="H224" i="29"/>
  <c r="M224" i="29" s="1"/>
  <c r="H248" i="29"/>
  <c r="M248" i="29" s="1"/>
  <c r="H30" i="29"/>
  <c r="M30" i="29" s="1"/>
  <c r="H46" i="29"/>
  <c r="M46" i="29" s="1"/>
  <c r="H62" i="29"/>
  <c r="M62" i="29" s="1"/>
  <c r="H78" i="29"/>
  <c r="M78" i="29" s="1"/>
  <c r="H98" i="29"/>
  <c r="M98" i="29" s="1"/>
  <c r="H118" i="29"/>
  <c r="M118" i="29" s="1"/>
  <c r="H158" i="29"/>
  <c r="M158" i="29" s="1"/>
  <c r="H262" i="29"/>
  <c r="M262" i="29" s="1"/>
  <c r="H68" i="29"/>
  <c r="M68" i="29" s="1"/>
  <c r="H128" i="29"/>
  <c r="M128" i="29" s="1"/>
  <c r="H208" i="29"/>
  <c r="M208" i="29" s="1"/>
  <c r="H31" i="29"/>
  <c r="M31" i="29" s="1"/>
  <c r="H59" i="29"/>
  <c r="M59" i="29" s="1"/>
  <c r="H75" i="29"/>
  <c r="M75" i="29" s="1"/>
  <c r="H91" i="29"/>
  <c r="M91" i="29" s="1"/>
  <c r="H107" i="29"/>
  <c r="M107" i="29" s="1"/>
  <c r="H123" i="29"/>
  <c r="M123" i="29" s="1"/>
  <c r="H139" i="29"/>
  <c r="M139" i="29" s="1"/>
  <c r="H155" i="29"/>
  <c r="M155" i="29" s="1"/>
  <c r="H171" i="29"/>
  <c r="M171" i="29" s="1"/>
  <c r="H187" i="29"/>
  <c r="M187" i="29" s="1"/>
  <c r="H203" i="29"/>
  <c r="M203" i="29" s="1"/>
  <c r="H259" i="29"/>
  <c r="M259" i="29" s="1"/>
  <c r="H56" i="29"/>
  <c r="M56" i="29" s="1"/>
  <c r="H120" i="29"/>
  <c r="M120" i="29" s="1"/>
  <c r="H188" i="29"/>
  <c r="M188" i="29" s="1"/>
  <c r="H252" i="29"/>
  <c r="M252" i="29" s="1"/>
  <c r="H94" i="29"/>
  <c r="M94" i="29" s="1"/>
  <c r="H146" i="29"/>
  <c r="M146" i="29" s="1"/>
  <c r="H194" i="29"/>
  <c r="M194" i="29" s="1"/>
  <c r="H234" i="29"/>
  <c r="M234" i="29" s="1"/>
  <c r="H25" i="29"/>
  <c r="M25" i="29" s="1"/>
  <c r="H35" i="29"/>
  <c r="M35" i="29" s="1"/>
  <c r="H77" i="29"/>
  <c r="M77" i="29" s="1"/>
  <c r="H125" i="29"/>
  <c r="M125" i="29" s="1"/>
  <c r="H173" i="29"/>
  <c r="M173" i="29" s="1"/>
  <c r="H221" i="29"/>
  <c r="M221" i="29" s="1"/>
  <c r="H269" i="29"/>
  <c r="M269" i="29" s="1"/>
  <c r="H207" i="29"/>
  <c r="M207" i="29" s="1"/>
  <c r="H186" i="29"/>
  <c r="M186" i="29" s="1"/>
  <c r="H80" i="29"/>
  <c r="M80" i="29" s="1"/>
  <c r="H176" i="29"/>
  <c r="M176" i="29" s="1"/>
  <c r="H38" i="29"/>
  <c r="M38" i="29" s="1"/>
  <c r="H86" i="29"/>
  <c r="M86" i="29" s="1"/>
  <c r="H174" i="29"/>
  <c r="M174" i="29" s="1"/>
  <c r="H96" i="29"/>
  <c r="M96" i="29" s="1"/>
  <c r="H67" i="29"/>
  <c r="M67" i="29" s="1"/>
  <c r="H115" i="29"/>
  <c r="M115" i="29" s="1"/>
  <c r="H179" i="29"/>
  <c r="M179" i="29" s="1"/>
  <c r="H28" i="29"/>
  <c r="M28" i="29" s="1"/>
  <c r="H220" i="29"/>
  <c r="M220" i="29" s="1"/>
  <c r="H17" i="29"/>
  <c r="M17" i="29" s="1"/>
  <c r="H33" i="29"/>
  <c r="M33" i="29" s="1"/>
  <c r="H23" i="29"/>
  <c r="M23" i="29" s="1"/>
  <c r="H43" i="29"/>
  <c r="M43" i="29" s="1"/>
  <c r="H49" i="29"/>
  <c r="M49" i="29" s="1"/>
  <c r="H101" i="29"/>
  <c r="M101" i="29" s="1"/>
  <c r="H133" i="29"/>
  <c r="M133" i="29" s="1"/>
  <c r="H165" i="29"/>
  <c r="M165" i="29" s="1"/>
  <c r="H21" i="29"/>
  <c r="M21" i="29" s="1"/>
  <c r="H10" i="29"/>
  <c r="M10" i="29" s="1"/>
  <c r="H7" i="29"/>
  <c r="M7" i="29" s="1"/>
  <c r="I7" i="29" s="1"/>
  <c r="H27" i="29"/>
  <c r="M27" i="29" s="1"/>
  <c r="H37" i="29"/>
  <c r="M37" i="29" s="1"/>
  <c r="H53" i="29"/>
  <c r="M53" i="29" s="1"/>
  <c r="H69" i="29"/>
  <c r="M69" i="29" s="1"/>
  <c r="H89" i="29"/>
  <c r="M89" i="29" s="1"/>
  <c r="H105" i="29"/>
  <c r="M105" i="29" s="1"/>
  <c r="H121" i="29"/>
  <c r="M121" i="29" s="1"/>
  <c r="H137" i="29"/>
  <c r="M137" i="29" s="1"/>
  <c r="H153" i="29"/>
  <c r="M153" i="29" s="1"/>
  <c r="H169" i="29"/>
  <c r="M169" i="29" s="1"/>
  <c r="H185" i="29"/>
  <c r="M185" i="29" s="1"/>
  <c r="H201" i="29"/>
  <c r="M201" i="29" s="1"/>
  <c r="H217" i="29"/>
  <c r="M217" i="29" s="1"/>
  <c r="H233" i="29"/>
  <c r="M233" i="29" s="1"/>
  <c r="H249" i="29"/>
  <c r="M249" i="29" s="1"/>
  <c r="H265" i="29"/>
  <c r="M265" i="29" s="1"/>
  <c r="H190" i="29"/>
  <c r="M190" i="29" s="1"/>
  <c r="H222" i="29"/>
  <c r="M222" i="29" s="1"/>
  <c r="H270" i="29"/>
  <c r="M270" i="29" s="1"/>
  <c r="H231" i="29"/>
  <c r="M231" i="29" s="1"/>
  <c r="H263" i="29"/>
  <c r="M263" i="29" s="1"/>
  <c r="H154" i="29"/>
  <c r="M154" i="29" s="1"/>
  <c r="H8" i="29"/>
  <c r="M8" i="29" s="1"/>
  <c r="I8" i="29" s="1"/>
  <c r="H40" i="29"/>
  <c r="M40" i="29" s="1"/>
  <c r="H76" i="29"/>
  <c r="M76" i="29" s="1"/>
  <c r="H108" i="29"/>
  <c r="M108" i="29" s="1"/>
  <c r="H140" i="29"/>
  <c r="M140" i="29" s="1"/>
  <c r="H172" i="29"/>
  <c r="M172" i="29" s="1"/>
  <c r="H196" i="29"/>
  <c r="M196" i="29" s="1"/>
  <c r="H228" i="29"/>
  <c r="M228" i="29" s="1"/>
  <c r="H260" i="29"/>
  <c r="M260" i="29" s="1"/>
  <c r="H34" i="29"/>
  <c r="M34" i="29" s="1"/>
  <c r="H50" i="29"/>
  <c r="M50" i="29" s="1"/>
  <c r="H66" i="29"/>
  <c r="M66" i="29" s="1"/>
  <c r="H82" i="29"/>
  <c r="M82" i="29" s="1"/>
  <c r="H102" i="29"/>
  <c r="M102" i="29" s="1"/>
  <c r="H126" i="29"/>
  <c r="M126" i="29" s="1"/>
  <c r="H166" i="29"/>
  <c r="M166" i="29" s="1"/>
  <c r="H215" i="29"/>
  <c r="M215" i="29" s="1"/>
  <c r="H20" i="29"/>
  <c r="M20" i="29" s="1"/>
  <c r="H84" i="29"/>
  <c r="M84" i="29" s="1"/>
  <c r="H148" i="29"/>
  <c r="M148" i="29" s="1"/>
  <c r="H216" i="29"/>
  <c r="M216" i="29" s="1"/>
  <c r="H47" i="29"/>
  <c r="M47" i="29" s="1"/>
  <c r="H63" i="29"/>
  <c r="M63" i="29" s="1"/>
  <c r="H79" i="29"/>
  <c r="M79" i="29" s="1"/>
  <c r="H95" i="29"/>
  <c r="M95" i="29" s="1"/>
  <c r="H111" i="29"/>
  <c r="M111" i="29" s="1"/>
  <c r="H127" i="29"/>
  <c r="M127" i="29" s="1"/>
  <c r="H143" i="29"/>
  <c r="M143" i="29" s="1"/>
  <c r="H159" i="29"/>
  <c r="M159" i="29" s="1"/>
  <c r="H175" i="29"/>
  <c r="M175" i="29" s="1"/>
  <c r="H191" i="29"/>
  <c r="M191" i="29" s="1"/>
  <c r="H211" i="29"/>
  <c r="M211" i="29" s="1"/>
  <c r="H12" i="29"/>
  <c r="M12" i="29" s="1"/>
  <c r="H72" i="29"/>
  <c r="M72" i="29" s="1"/>
  <c r="H136" i="29"/>
  <c r="M136" i="29" s="1"/>
  <c r="H200" i="29"/>
  <c r="M200" i="29" s="1"/>
  <c r="H264" i="29"/>
  <c r="M264" i="29" s="1"/>
  <c r="H110" i="29"/>
  <c r="M110" i="29" s="1"/>
  <c r="H162" i="29"/>
  <c r="M162" i="29" s="1"/>
  <c r="H202" i="29"/>
  <c r="M202" i="29" s="1"/>
  <c r="H242" i="29"/>
  <c r="M242" i="29" s="1"/>
  <c r="H258" i="29"/>
  <c r="M258" i="29" s="1"/>
  <c r="H14" i="29"/>
  <c r="M14" i="29" s="1"/>
  <c r="H57" i="29"/>
  <c r="M57" i="29" s="1"/>
  <c r="H109" i="29"/>
  <c r="M109" i="29" s="1"/>
  <c r="H141" i="29"/>
  <c r="M141" i="29" s="1"/>
  <c r="H189" i="29"/>
  <c r="M189" i="29" s="1"/>
  <c r="H237" i="29"/>
  <c r="M237" i="29" s="1"/>
  <c r="H198" i="29"/>
  <c r="M198" i="29" s="1"/>
  <c r="H239" i="29"/>
  <c r="M239" i="29" s="1"/>
  <c r="H16" i="29"/>
  <c r="M16" i="29" s="1"/>
  <c r="H116" i="29"/>
  <c r="M116" i="29" s="1"/>
  <c r="H204" i="29"/>
  <c r="M204" i="29" s="1"/>
  <c r="H54" i="29"/>
  <c r="M54" i="29" s="1"/>
  <c r="H106" i="29"/>
  <c r="M106" i="29" s="1"/>
  <c r="H235" i="29"/>
  <c r="M235" i="29" s="1"/>
  <c r="H168" i="29"/>
  <c r="M168" i="29" s="1"/>
  <c r="H83" i="29"/>
  <c r="M83" i="29" s="1"/>
  <c r="H131" i="29"/>
  <c r="M131" i="29" s="1"/>
  <c r="H163" i="29"/>
  <c r="M163" i="29" s="1"/>
  <c r="H223" i="29"/>
  <c r="M223" i="29" s="1"/>
  <c r="H152" i="29"/>
  <c r="M152" i="29" s="1"/>
  <c r="H268" i="29"/>
  <c r="M268" i="29" s="1"/>
  <c r="H130" i="29"/>
  <c r="M130" i="29" s="1"/>
  <c r="H170" i="29"/>
  <c r="M170" i="29" s="1"/>
  <c r="H210" i="29"/>
  <c r="M210" i="29" s="1"/>
  <c r="H13" i="29"/>
  <c r="M13" i="29" s="1"/>
  <c r="H29" i="29"/>
  <c r="M29" i="29" s="1"/>
  <c r="H18" i="29"/>
  <c r="M18" i="29" s="1"/>
  <c r="H19" i="29"/>
  <c r="M19" i="29" s="1"/>
  <c r="H39" i="29"/>
  <c r="M39" i="29" s="1"/>
  <c r="H45" i="29"/>
  <c r="M45" i="29" s="1"/>
  <c r="H61" i="29"/>
  <c r="M61" i="29" s="1"/>
  <c r="H81" i="29"/>
  <c r="M81" i="29" s="1"/>
  <c r="H97" i="29"/>
  <c r="M97" i="29" s="1"/>
  <c r="H113" i="29"/>
  <c r="M113" i="29" s="1"/>
  <c r="H129" i="29"/>
  <c r="M129" i="29" s="1"/>
  <c r="H145" i="29"/>
  <c r="M145" i="29" s="1"/>
  <c r="H161" i="29"/>
  <c r="M161" i="29" s="1"/>
  <c r="H177" i="29"/>
  <c r="M177" i="29" s="1"/>
  <c r="H193" i="29"/>
  <c r="M193" i="29" s="1"/>
  <c r="H209" i="29"/>
  <c r="M209" i="29" s="1"/>
  <c r="H225" i="29"/>
  <c r="M225" i="29" s="1"/>
  <c r="H241" i="29"/>
  <c r="M241" i="29" s="1"/>
  <c r="H257" i="29"/>
  <c r="M257" i="29" s="1"/>
  <c r="H150" i="29"/>
  <c r="M150" i="29" s="1"/>
  <c r="H206" i="29"/>
  <c r="M206" i="29" s="1"/>
  <c r="H238" i="29"/>
  <c r="M238" i="29" s="1"/>
  <c r="H219" i="29"/>
  <c r="M219" i="29" s="1"/>
  <c r="H247" i="29"/>
  <c r="M247" i="29" s="1"/>
  <c r="H15" i="29"/>
  <c r="M15" i="29" s="1"/>
  <c r="H218" i="29"/>
  <c r="M218" i="29" s="1"/>
  <c r="H24" i="29"/>
  <c r="M24" i="29" s="1"/>
  <c r="H60" i="29"/>
  <c r="M60" i="29" s="1"/>
  <c r="H92" i="29"/>
  <c r="M92" i="29" s="1"/>
  <c r="H124" i="29"/>
  <c r="M124" i="29" s="1"/>
  <c r="H156" i="29"/>
  <c r="M156" i="29" s="1"/>
  <c r="H184" i="29"/>
  <c r="M184" i="29" s="1"/>
  <c r="H212" i="29"/>
  <c r="M212" i="29" s="1"/>
  <c r="H244" i="29"/>
  <c r="M244" i="29" s="1"/>
  <c r="H26" i="29"/>
  <c r="M26" i="29" s="1"/>
  <c r="H42" i="29"/>
  <c r="M42" i="29" s="1"/>
  <c r="H58" i="29"/>
  <c r="M58" i="29" s="1"/>
  <c r="H74" i="29"/>
  <c r="M74" i="29" s="1"/>
  <c r="H90" i="29"/>
  <c r="M90" i="29" s="1"/>
  <c r="H114" i="29"/>
  <c r="M114" i="29" s="1"/>
  <c r="H142" i="29"/>
  <c r="M142" i="29" s="1"/>
  <c r="H246" i="29"/>
  <c r="M246" i="29" s="1"/>
  <c r="H251" i="29"/>
  <c r="M251" i="29" s="1"/>
  <c r="H52" i="29"/>
  <c r="M52" i="29" s="1"/>
  <c r="H112" i="29"/>
  <c r="M112" i="29" s="1"/>
  <c r="H180" i="29"/>
  <c r="M180" i="29" s="1"/>
  <c r="H256" i="29"/>
  <c r="M256" i="29" s="1"/>
  <c r="H55" i="29"/>
  <c r="M55" i="29" s="1"/>
  <c r="H71" i="29"/>
  <c r="M71" i="29" s="1"/>
  <c r="H87" i="29"/>
  <c r="M87" i="29" s="1"/>
  <c r="H103" i="29"/>
  <c r="M103" i="29" s="1"/>
  <c r="H119" i="29"/>
  <c r="M119" i="29" s="1"/>
  <c r="H135" i="29"/>
  <c r="M135" i="29" s="1"/>
  <c r="H151" i="29"/>
  <c r="M151" i="29" s="1"/>
  <c r="H167" i="29"/>
  <c r="M167" i="29" s="1"/>
  <c r="H183" i="29"/>
  <c r="M183" i="29" s="1"/>
  <c r="H199" i="29"/>
  <c r="M199" i="29" s="1"/>
  <c r="H243" i="29"/>
  <c r="M243" i="29" s="1"/>
  <c r="H44" i="29"/>
  <c r="M44" i="29" s="1"/>
  <c r="H104" i="29"/>
  <c r="M104" i="29" s="1"/>
  <c r="H164" i="29"/>
  <c r="M164" i="29" s="1"/>
  <c r="H236" i="29"/>
  <c r="M236" i="29" s="1"/>
  <c r="H73" i="29"/>
  <c r="M73" i="29" s="1"/>
  <c r="H138" i="29"/>
  <c r="M138" i="29" s="1"/>
  <c r="H178" i="29"/>
  <c r="M178" i="29" s="1"/>
  <c r="H226" i="29"/>
  <c r="M226" i="29" s="1"/>
  <c r="H266" i="29"/>
  <c r="M266" i="29" s="1"/>
  <c r="I239" i="29" l="1"/>
  <c r="I237" i="29"/>
  <c r="I202" i="29"/>
  <c r="I204" i="29"/>
  <c r="I16" i="29"/>
  <c r="I198" i="29"/>
  <c r="I189" i="29"/>
  <c r="I109" i="29"/>
  <c r="I14" i="29"/>
  <c r="I242" i="29"/>
  <c r="I162" i="29"/>
  <c r="I264" i="29"/>
  <c r="I136" i="29"/>
  <c r="I12" i="29"/>
  <c r="I191" i="29"/>
  <c r="I159" i="29"/>
  <c r="I127" i="29"/>
  <c r="I95" i="29"/>
  <c r="I63" i="29"/>
  <c r="I216" i="29"/>
  <c r="I84" i="29"/>
  <c r="I215" i="29"/>
  <c r="I126" i="29"/>
  <c r="I82" i="29"/>
  <c r="I50" i="29"/>
  <c r="I260" i="29"/>
  <c r="I196" i="29"/>
  <c r="I140" i="29"/>
  <c r="I76" i="29"/>
  <c r="I263" i="29"/>
  <c r="I270" i="29"/>
  <c r="I190" i="29"/>
  <c r="I249" i="29"/>
  <c r="I217" i="29"/>
  <c r="I185" i="29"/>
  <c r="I153" i="29"/>
  <c r="I121" i="29"/>
  <c r="I89" i="29"/>
  <c r="I53" i="29"/>
  <c r="I27" i="29"/>
  <c r="I10" i="29"/>
  <c r="I133" i="29"/>
  <c r="I49" i="29"/>
  <c r="I23" i="29"/>
  <c r="I17" i="29"/>
  <c r="I220" i="29"/>
  <c r="I179" i="29"/>
  <c r="I67" i="29"/>
  <c r="I174" i="29"/>
  <c r="I38" i="29"/>
  <c r="I80" i="29"/>
  <c r="I207" i="29"/>
  <c r="I221" i="29"/>
  <c r="I125" i="29"/>
  <c r="I35" i="29"/>
  <c r="I234" i="29"/>
  <c r="I146" i="29"/>
  <c r="I252" i="29"/>
  <c r="I120" i="29"/>
  <c r="I259" i="29"/>
  <c r="I187" i="29"/>
  <c r="I155" i="29"/>
  <c r="I123" i="29"/>
  <c r="I91" i="29"/>
  <c r="I59" i="29"/>
  <c r="I208" i="29"/>
  <c r="I68" i="29"/>
  <c r="I226" i="29"/>
  <c r="I138" i="29"/>
  <c r="I236" i="29"/>
  <c r="I104" i="29"/>
  <c r="I243" i="29"/>
  <c r="I183" i="29"/>
  <c r="I151" i="29"/>
  <c r="I119" i="29"/>
  <c r="I87" i="29"/>
  <c r="I55" i="29"/>
  <c r="I180" i="29"/>
  <c r="I52" i="29"/>
  <c r="I246" i="29"/>
  <c r="I114" i="29"/>
  <c r="I74" i="29"/>
  <c r="I42" i="29"/>
  <c r="I244" i="29"/>
  <c r="I184" i="29"/>
  <c r="I124" i="29"/>
  <c r="I60" i="29"/>
  <c r="I218" i="29"/>
  <c r="I247" i="29"/>
  <c r="I238" i="29"/>
  <c r="I150" i="29"/>
  <c r="I241" i="29"/>
  <c r="I209" i="29"/>
  <c r="I177" i="29"/>
  <c r="I145" i="29"/>
  <c r="I113" i="29"/>
  <c r="I81" i="29"/>
  <c r="I45" i="29"/>
  <c r="I19" i="29"/>
  <c r="I29" i="29"/>
  <c r="I210" i="29"/>
  <c r="I130" i="29"/>
  <c r="I152" i="29"/>
  <c r="I163" i="29"/>
  <c r="I83" i="29"/>
  <c r="I235" i="29"/>
  <c r="I54" i="29"/>
  <c r="I158" i="29"/>
  <c r="I98" i="29"/>
  <c r="I62" i="29"/>
  <c r="I30" i="29"/>
  <c r="I224" i="29"/>
  <c r="I160" i="29"/>
  <c r="I100" i="29"/>
  <c r="I32" i="29"/>
  <c r="I122" i="29"/>
  <c r="I227" i="29"/>
  <c r="I214" i="29"/>
  <c r="I261" i="29"/>
  <c r="I229" i="29"/>
  <c r="I197" i="29"/>
  <c r="I149" i="29"/>
  <c r="I85" i="29"/>
  <c r="I22" i="29"/>
  <c r="I195" i="29"/>
  <c r="I99" i="29"/>
  <c r="I240" i="29"/>
  <c r="I134" i="29"/>
  <c r="I232" i="29"/>
  <c r="I48" i="29"/>
  <c r="I230" i="29"/>
  <c r="I205" i="29"/>
  <c r="I93" i="29"/>
  <c r="I11" i="29"/>
  <c r="I116" i="29"/>
  <c r="I141" i="29"/>
  <c r="I57" i="29"/>
  <c r="I258" i="29"/>
  <c r="I110" i="29"/>
  <c r="I200" i="29"/>
  <c r="I72" i="29"/>
  <c r="I211" i="29"/>
  <c r="I175" i="29"/>
  <c r="I143" i="29"/>
  <c r="I111" i="29"/>
  <c r="I79" i="29"/>
  <c r="I47" i="29"/>
  <c r="I148" i="29"/>
  <c r="I20" i="29"/>
  <c r="I166" i="29"/>
  <c r="I102" i="29"/>
  <c r="I66" i="29"/>
  <c r="I34" i="29"/>
  <c r="I228" i="29"/>
  <c r="I172" i="29"/>
  <c r="I108" i="29"/>
  <c r="I40" i="29"/>
  <c r="I154" i="29"/>
  <c r="I231" i="29"/>
  <c r="I222" i="29"/>
  <c r="I265" i="29"/>
  <c r="I233" i="29"/>
  <c r="I201" i="29"/>
  <c r="I169" i="29"/>
  <c r="I137" i="29"/>
  <c r="I105" i="29"/>
  <c r="I69" i="29"/>
  <c r="I37" i="29"/>
  <c r="I21" i="29"/>
  <c r="I165" i="29"/>
  <c r="I101" i="29"/>
  <c r="I43" i="29"/>
  <c r="I33" i="29"/>
  <c r="I28" i="29"/>
  <c r="I115" i="29"/>
  <c r="I96" i="29"/>
  <c r="I86" i="29"/>
  <c r="I176" i="29"/>
  <c r="I186" i="29"/>
  <c r="I269" i="29"/>
  <c r="I173" i="29"/>
  <c r="I77" i="29"/>
  <c r="I25" i="29"/>
  <c r="I194" i="29"/>
  <c r="I94" i="29"/>
  <c r="I188" i="29"/>
  <c r="I56" i="29"/>
  <c r="I203" i="29"/>
  <c r="I171" i="29"/>
  <c r="I139" i="29"/>
  <c r="I107" i="29"/>
  <c r="I75" i="29"/>
  <c r="I31" i="29"/>
  <c r="I128" i="29"/>
  <c r="I266" i="29"/>
  <c r="I178" i="29"/>
  <c r="I73" i="29"/>
  <c r="I164" i="29"/>
  <c r="I44" i="29"/>
  <c r="I199" i="29"/>
  <c r="I167" i="29"/>
  <c r="I135" i="29"/>
  <c r="I103" i="29"/>
  <c r="I71" i="29"/>
  <c r="I256" i="29"/>
  <c r="I112" i="29"/>
  <c r="I251" i="29"/>
  <c r="I142" i="29"/>
  <c r="I90" i="29"/>
  <c r="I58" i="29"/>
  <c r="I26" i="29"/>
  <c r="I212" i="29"/>
  <c r="I156" i="29"/>
  <c r="I92" i="29"/>
  <c r="I24" i="29"/>
  <c r="I15" i="29"/>
  <c r="I219" i="29"/>
  <c r="I206" i="29"/>
  <c r="I257" i="29"/>
  <c r="I225" i="29"/>
  <c r="I193" i="29"/>
  <c r="I161" i="29"/>
  <c r="I129" i="29"/>
  <c r="I97" i="29"/>
  <c r="I61" i="29"/>
  <c r="I39" i="29"/>
  <c r="I18" i="29"/>
  <c r="I13" i="29"/>
  <c r="I170" i="29"/>
  <c r="I268" i="29"/>
  <c r="I223" i="29"/>
  <c r="I131" i="29"/>
  <c r="I168" i="29"/>
  <c r="I106" i="29"/>
  <c r="I262" i="29"/>
  <c r="I118" i="29"/>
  <c r="I78" i="29"/>
  <c r="I46" i="29"/>
  <c r="I248" i="29"/>
  <c r="I192" i="29"/>
  <c r="I132" i="29"/>
  <c r="I64" i="29"/>
  <c r="I250" i="29"/>
  <c r="I255" i="29"/>
  <c r="I254" i="29"/>
  <c r="I182" i="29"/>
  <c r="I245" i="29"/>
  <c r="I213" i="29"/>
  <c r="I181" i="29"/>
  <c r="I117" i="29"/>
  <c r="I65" i="29"/>
  <c r="I88" i="29"/>
  <c r="I147" i="29"/>
  <c r="I51" i="29"/>
  <c r="I36" i="29"/>
  <c r="I70" i="29"/>
  <c r="I144" i="29"/>
  <c r="I267" i="29"/>
  <c r="I253" i="29"/>
  <c r="I157" i="29"/>
  <c r="I41" i="29"/>
  <c r="I9" i="29"/>
  <c r="BS260" i="17"/>
  <c r="BU260" i="17" s="1"/>
  <c r="Z180" i="30" l="1"/>
  <c r="Z157" i="30" l="1"/>
  <c r="Z158" i="30"/>
  <c r="Z159" i="30"/>
  <c r="Z160" i="30"/>
  <c r="Z161" i="30"/>
  <c r="Z162" i="30"/>
  <c r="Z163" i="30"/>
  <c r="Z164" i="30"/>
  <c r="Z165" i="30"/>
  <c r="Z166" i="30"/>
  <c r="Z167" i="30"/>
  <c r="Z168" i="30"/>
  <c r="Z169" i="30"/>
  <c r="Z170" i="30"/>
  <c r="Z171" i="30"/>
  <c r="Z172" i="30"/>
  <c r="Z173" i="30"/>
  <c r="Z174" i="30"/>
  <c r="Z175" i="30"/>
  <c r="Z176" i="30"/>
  <c r="Z177" i="30"/>
  <c r="Z178" i="30"/>
  <c r="Z179" i="30"/>
  <c r="BS5" i="17" l="1"/>
  <c r="BS6" i="17"/>
  <c r="BS7" i="17"/>
  <c r="BU7" i="17" s="1"/>
  <c r="BS8" i="17"/>
  <c r="BU8" i="17" s="1"/>
  <c r="BS9" i="17"/>
  <c r="BU9" i="17" s="1"/>
  <c r="BS10" i="17"/>
  <c r="BU10" i="17" s="1"/>
  <c r="BS11" i="17"/>
  <c r="BU11" i="17" s="1"/>
  <c r="BS12" i="17"/>
  <c r="BU12" i="17" s="1"/>
  <c r="BS13" i="17"/>
  <c r="BU13" i="17" s="1"/>
  <c r="BS14" i="17"/>
  <c r="BU14" i="17" s="1"/>
  <c r="BS15" i="17"/>
  <c r="BU15" i="17" s="1"/>
  <c r="BS16" i="17"/>
  <c r="BU16" i="17" s="1"/>
  <c r="BS17" i="17"/>
  <c r="BU17" i="17" s="1"/>
  <c r="BS18" i="17"/>
  <c r="BU18" i="17" s="1"/>
  <c r="BS19" i="17"/>
  <c r="BU19" i="17" s="1"/>
  <c r="BS20" i="17"/>
  <c r="BU20" i="17" s="1"/>
  <c r="BS21" i="17"/>
  <c r="BU21" i="17" s="1"/>
  <c r="BS22" i="17"/>
  <c r="BU22" i="17" s="1"/>
  <c r="BS23" i="17"/>
  <c r="BU23" i="17" s="1"/>
  <c r="BS24" i="17"/>
  <c r="BU24" i="17" s="1"/>
  <c r="BS25" i="17"/>
  <c r="BU25" i="17" s="1"/>
  <c r="BS26" i="17"/>
  <c r="BU26" i="17" s="1"/>
  <c r="BS27" i="17"/>
  <c r="BU27" i="17" s="1"/>
  <c r="BS28" i="17"/>
  <c r="BU28" i="17" s="1"/>
  <c r="BS29" i="17"/>
  <c r="BU29" i="17" s="1"/>
  <c r="BS30" i="17"/>
  <c r="BS31" i="17"/>
  <c r="BU31" i="17" s="1"/>
  <c r="BS32" i="17"/>
  <c r="BU32" i="17" s="1"/>
  <c r="BS33" i="17"/>
  <c r="BU33" i="17" s="1"/>
  <c r="BS34" i="17"/>
  <c r="BU34" i="17" s="1"/>
  <c r="BS35" i="17"/>
  <c r="BU35" i="17" s="1"/>
  <c r="BS36" i="17"/>
  <c r="BU36" i="17" s="1"/>
  <c r="BS37" i="17"/>
  <c r="BU37" i="17" s="1"/>
  <c r="BS38" i="17"/>
  <c r="BU38" i="17" s="1"/>
  <c r="BS39" i="17"/>
  <c r="BU39" i="17" s="1"/>
  <c r="BS40" i="17"/>
  <c r="BU40" i="17" s="1"/>
  <c r="BS41" i="17"/>
  <c r="BU41" i="17" s="1"/>
  <c r="BS42" i="17"/>
  <c r="BU42" i="17" s="1"/>
  <c r="BS43" i="17"/>
  <c r="BU43" i="17" s="1"/>
  <c r="BS44" i="17"/>
  <c r="BU44" i="17" s="1"/>
  <c r="BS45" i="17"/>
  <c r="BU45" i="17" s="1"/>
  <c r="BS46" i="17"/>
  <c r="BU46" i="17" s="1"/>
  <c r="BS47" i="17"/>
  <c r="BU47" i="17" s="1"/>
  <c r="BS48" i="17"/>
  <c r="BU48" i="17" s="1"/>
  <c r="BS49" i="17"/>
  <c r="BU49" i="17" s="1"/>
  <c r="BS50" i="17"/>
  <c r="BU50" i="17" s="1"/>
  <c r="BS51" i="17"/>
  <c r="BU51" i="17" s="1"/>
  <c r="BS52" i="17"/>
  <c r="BU52" i="17" s="1"/>
  <c r="BS53" i="17"/>
  <c r="BU53" i="17" s="1"/>
  <c r="BS54" i="17"/>
  <c r="BU54" i="17" s="1"/>
  <c r="BS55" i="17"/>
  <c r="BU55" i="17" s="1"/>
  <c r="BS56" i="17"/>
  <c r="BU56" i="17" s="1"/>
  <c r="BS57" i="17"/>
  <c r="BU57" i="17" s="1"/>
  <c r="BS58" i="17"/>
  <c r="BU58" i="17" s="1"/>
  <c r="BS59" i="17"/>
  <c r="BU59" i="17" s="1"/>
  <c r="BS60" i="17"/>
  <c r="BU60" i="17" s="1"/>
  <c r="BS61" i="17"/>
  <c r="BU61" i="17" s="1"/>
  <c r="BS62" i="17"/>
  <c r="BU62" i="17" s="1"/>
  <c r="BS63" i="17"/>
  <c r="BU63" i="17" s="1"/>
  <c r="BS64" i="17"/>
  <c r="BU64" i="17" s="1"/>
  <c r="BS65" i="17"/>
  <c r="BU65" i="17" s="1"/>
  <c r="BS66" i="17"/>
  <c r="BU66" i="17" s="1"/>
  <c r="BS67" i="17"/>
  <c r="BU67" i="17" s="1"/>
  <c r="BS68" i="17"/>
  <c r="BU68" i="17" s="1"/>
  <c r="BS69" i="17"/>
  <c r="BU69" i="17" s="1"/>
  <c r="BS70" i="17"/>
  <c r="BU70" i="17" s="1"/>
  <c r="BS71" i="17"/>
  <c r="BU71" i="17" s="1"/>
  <c r="BS72" i="17"/>
  <c r="BU72" i="17" s="1"/>
  <c r="BS73" i="17"/>
  <c r="BU73" i="17" s="1"/>
  <c r="BS74" i="17"/>
  <c r="BU74" i="17" s="1"/>
  <c r="BS75" i="17"/>
  <c r="BU75" i="17" s="1"/>
  <c r="BS76" i="17"/>
  <c r="BU76" i="17" s="1"/>
  <c r="BS77" i="17"/>
  <c r="BU77" i="17" s="1"/>
  <c r="BS78" i="17"/>
  <c r="BU78" i="17" s="1"/>
  <c r="BS79" i="17"/>
  <c r="BU79" i="17" s="1"/>
  <c r="BS80" i="17"/>
  <c r="BU80" i="17" s="1"/>
  <c r="BS81" i="17"/>
  <c r="BU81" i="17" s="1"/>
  <c r="BS82" i="17"/>
  <c r="BU82" i="17" s="1"/>
  <c r="BS83" i="17"/>
  <c r="BU83" i="17" s="1"/>
  <c r="BS84" i="17"/>
  <c r="BU84" i="17" s="1"/>
  <c r="BS85" i="17"/>
  <c r="BU85" i="17" s="1"/>
  <c r="BS86" i="17"/>
  <c r="BU86" i="17" s="1"/>
  <c r="BS87" i="17"/>
  <c r="BU87" i="17" s="1"/>
  <c r="BS88" i="17"/>
  <c r="BU88" i="17" s="1"/>
  <c r="BS89" i="17"/>
  <c r="BU89" i="17" s="1"/>
  <c r="BS90" i="17"/>
  <c r="BU90" i="17" s="1"/>
  <c r="BS91" i="17"/>
  <c r="BU91" i="17" s="1"/>
  <c r="BS92" i="17"/>
  <c r="BU92" i="17" s="1"/>
  <c r="BS93" i="17"/>
  <c r="BU93" i="17" s="1"/>
  <c r="BS94" i="17"/>
  <c r="BU94" i="17" s="1"/>
  <c r="BS95" i="17"/>
  <c r="BU95" i="17" s="1"/>
  <c r="BS96" i="17"/>
  <c r="BU96" i="17" s="1"/>
  <c r="BS97" i="17"/>
  <c r="BU97" i="17" s="1"/>
  <c r="BS98" i="17"/>
  <c r="BU98" i="17" s="1"/>
  <c r="BS99" i="17"/>
  <c r="BU99" i="17" s="1"/>
  <c r="BS100" i="17"/>
  <c r="BU100" i="17" s="1"/>
  <c r="BS101" i="17"/>
  <c r="BU101" i="17" s="1"/>
  <c r="BS102" i="17"/>
  <c r="BU102" i="17" s="1"/>
  <c r="BS103" i="17"/>
  <c r="BU103" i="17" s="1"/>
  <c r="BS104" i="17"/>
  <c r="BU104" i="17" s="1"/>
  <c r="BS105" i="17"/>
  <c r="BU105" i="17" s="1"/>
  <c r="BS106" i="17"/>
  <c r="BU106" i="17" s="1"/>
  <c r="BS107" i="17"/>
  <c r="BU107" i="17" s="1"/>
  <c r="BS108" i="17"/>
  <c r="BU108" i="17" s="1"/>
  <c r="BS109" i="17"/>
  <c r="BU109" i="17" s="1"/>
  <c r="BS110" i="17"/>
  <c r="BU110" i="17" s="1"/>
  <c r="BS111" i="17"/>
  <c r="BU111" i="17" s="1"/>
  <c r="BS112" i="17"/>
  <c r="BU112" i="17" s="1"/>
  <c r="BS113" i="17"/>
  <c r="BU113" i="17" s="1"/>
  <c r="BS114" i="17"/>
  <c r="BU114" i="17" s="1"/>
  <c r="BS115" i="17"/>
  <c r="BU115" i="17" s="1"/>
  <c r="BS116" i="17"/>
  <c r="BU116" i="17" s="1"/>
  <c r="BS117" i="17"/>
  <c r="BU117" i="17" s="1"/>
  <c r="BS118" i="17"/>
  <c r="BU118" i="17" s="1"/>
  <c r="BS119" i="17"/>
  <c r="BU119" i="17" s="1"/>
  <c r="BS120" i="17"/>
  <c r="BU120" i="17" s="1"/>
  <c r="BS121" i="17"/>
  <c r="BU121" i="17" s="1"/>
  <c r="BS122" i="17"/>
  <c r="BU122" i="17" s="1"/>
  <c r="BS123" i="17"/>
  <c r="BU123" i="17" s="1"/>
  <c r="BS124" i="17"/>
  <c r="BU124" i="17" s="1"/>
  <c r="BS125" i="17"/>
  <c r="BU125" i="17" s="1"/>
  <c r="BS126" i="17"/>
  <c r="BU126" i="17" s="1"/>
  <c r="BS127" i="17"/>
  <c r="BU127" i="17" s="1"/>
  <c r="BS128" i="17"/>
  <c r="BU128" i="17" s="1"/>
  <c r="BS129" i="17"/>
  <c r="BU129" i="17" s="1"/>
  <c r="BS130" i="17"/>
  <c r="BU130" i="17" s="1"/>
  <c r="BS131" i="17"/>
  <c r="BU131" i="17" s="1"/>
  <c r="BS132" i="17"/>
  <c r="BU132" i="17" s="1"/>
  <c r="BS133" i="17"/>
  <c r="BU133" i="17" s="1"/>
  <c r="BS134" i="17"/>
  <c r="BU134" i="17" s="1"/>
  <c r="BS135" i="17"/>
  <c r="BU135" i="17" s="1"/>
  <c r="BS136" i="17"/>
  <c r="BU136" i="17" s="1"/>
  <c r="BS137" i="17"/>
  <c r="BU137" i="17" s="1"/>
  <c r="BS138" i="17"/>
  <c r="BU138" i="17" s="1"/>
  <c r="BS139" i="17"/>
  <c r="BU139" i="17" s="1"/>
  <c r="BS140" i="17"/>
  <c r="BU140" i="17" s="1"/>
  <c r="BS141" i="17"/>
  <c r="BU141" i="17" s="1"/>
  <c r="BS142" i="17"/>
  <c r="BU142" i="17" s="1"/>
  <c r="BS143" i="17"/>
  <c r="BU143" i="17" s="1"/>
  <c r="BS144" i="17"/>
  <c r="BU144" i="17" s="1"/>
  <c r="BS145" i="17"/>
  <c r="BU145" i="17" s="1"/>
  <c r="BS146" i="17"/>
  <c r="BU146" i="17" s="1"/>
  <c r="BS147" i="17"/>
  <c r="BU147" i="17" s="1"/>
  <c r="BS148" i="17"/>
  <c r="BU148" i="17" s="1"/>
  <c r="BS149" i="17"/>
  <c r="BU149" i="17" s="1"/>
  <c r="BS150" i="17"/>
  <c r="BU150" i="17" s="1"/>
  <c r="BS151" i="17"/>
  <c r="BU151" i="17" s="1"/>
  <c r="BS152" i="17"/>
  <c r="BU152" i="17" s="1"/>
  <c r="BS153" i="17"/>
  <c r="BU153" i="17" s="1"/>
  <c r="BS154" i="17"/>
  <c r="BU154" i="17" s="1"/>
  <c r="BS155" i="17"/>
  <c r="BU155" i="17" s="1"/>
  <c r="BS156" i="17"/>
  <c r="BU156" i="17" s="1"/>
  <c r="BS157" i="17"/>
  <c r="BU157" i="17" s="1"/>
  <c r="BS158" i="17"/>
  <c r="BU158" i="17" s="1"/>
  <c r="BS159" i="17"/>
  <c r="BU159" i="17" s="1"/>
  <c r="BS160" i="17"/>
  <c r="BU160" i="17" s="1"/>
  <c r="BS161" i="17"/>
  <c r="BU161" i="17" s="1"/>
  <c r="BS162" i="17"/>
  <c r="BU162" i="17" s="1"/>
  <c r="BS163" i="17"/>
  <c r="BU163" i="17" s="1"/>
  <c r="BS164" i="17"/>
  <c r="BU164" i="17" s="1"/>
  <c r="BS165" i="17"/>
  <c r="BU165" i="17" s="1"/>
  <c r="BS166" i="17"/>
  <c r="BU166" i="17" s="1"/>
  <c r="BS167" i="17"/>
  <c r="BU167" i="17" s="1"/>
  <c r="BS168" i="17"/>
  <c r="BU168" i="17" s="1"/>
  <c r="BS169" i="17"/>
  <c r="BU169" i="17" s="1"/>
  <c r="BS170" i="17"/>
  <c r="BU170" i="17" s="1"/>
  <c r="BS171" i="17"/>
  <c r="BU171" i="17" s="1"/>
  <c r="BS172" i="17"/>
  <c r="BU172" i="17" s="1"/>
  <c r="BS173" i="17"/>
  <c r="BU173" i="17" s="1"/>
  <c r="BS174" i="17"/>
  <c r="BU174" i="17" s="1"/>
  <c r="BS175" i="17"/>
  <c r="BU175" i="17" s="1"/>
  <c r="BS176" i="17"/>
  <c r="BU176" i="17" s="1"/>
  <c r="BS177" i="17"/>
  <c r="BU177" i="17" s="1"/>
  <c r="BS178" i="17"/>
  <c r="BU178" i="17" s="1"/>
  <c r="BS179" i="17"/>
  <c r="BU179" i="17" s="1"/>
  <c r="BS180" i="17"/>
  <c r="BU180" i="17" s="1"/>
  <c r="BS181" i="17"/>
  <c r="BU181" i="17" s="1"/>
  <c r="BS182" i="17"/>
  <c r="BU182" i="17" s="1"/>
  <c r="BS183" i="17"/>
  <c r="BU183" i="17" s="1"/>
  <c r="BS184" i="17"/>
  <c r="BU184" i="17" s="1"/>
  <c r="BS185" i="17"/>
  <c r="BU185" i="17" s="1"/>
  <c r="BS186" i="17"/>
  <c r="BU186" i="17" s="1"/>
  <c r="BS187" i="17"/>
  <c r="BU187" i="17" s="1"/>
  <c r="BS188" i="17"/>
  <c r="BU188" i="17" s="1"/>
  <c r="BS189" i="17"/>
  <c r="BU189" i="17" s="1"/>
  <c r="BS190" i="17"/>
  <c r="BU190" i="17" s="1"/>
  <c r="BS191" i="17"/>
  <c r="BU191" i="17" s="1"/>
  <c r="BS192" i="17"/>
  <c r="BU192" i="17" s="1"/>
  <c r="BS193" i="17"/>
  <c r="BU193" i="17" s="1"/>
  <c r="BS194" i="17"/>
  <c r="BU194" i="17" s="1"/>
  <c r="BS195" i="17"/>
  <c r="BU195" i="17" s="1"/>
  <c r="BS196" i="17"/>
  <c r="BU196" i="17" s="1"/>
  <c r="BS197" i="17"/>
  <c r="BU197" i="17" s="1"/>
  <c r="BS198" i="17"/>
  <c r="BU198" i="17" s="1"/>
  <c r="BS199" i="17"/>
  <c r="BU199" i="17" s="1"/>
  <c r="BS200" i="17"/>
  <c r="BU200" i="17" s="1"/>
  <c r="BS201" i="17"/>
  <c r="BU201" i="17" s="1"/>
  <c r="BS202" i="17"/>
  <c r="BU202" i="17" s="1"/>
  <c r="BS203" i="17"/>
  <c r="BU203" i="17" s="1"/>
  <c r="BS204" i="17"/>
  <c r="BU204" i="17" s="1"/>
  <c r="BS205" i="17"/>
  <c r="BU205" i="17" s="1"/>
  <c r="BS206" i="17"/>
  <c r="BU206" i="17" s="1"/>
  <c r="BS207" i="17"/>
  <c r="BU207" i="17" s="1"/>
  <c r="BS208" i="17"/>
  <c r="BU208" i="17" s="1"/>
  <c r="BS209" i="17"/>
  <c r="BU209" i="17" s="1"/>
  <c r="BS210" i="17"/>
  <c r="BU210" i="17" s="1"/>
  <c r="BS211" i="17"/>
  <c r="BU211" i="17" s="1"/>
  <c r="BS212" i="17"/>
  <c r="BU212" i="17" s="1"/>
  <c r="BS213" i="17"/>
  <c r="BU213" i="17" s="1"/>
  <c r="BS214" i="17"/>
  <c r="BU214" i="17" s="1"/>
  <c r="BS215" i="17"/>
  <c r="BU215" i="17" s="1"/>
  <c r="BS216" i="17"/>
  <c r="BU216" i="17" s="1"/>
  <c r="BS217" i="17"/>
  <c r="BU217" i="17" s="1"/>
  <c r="BS218" i="17"/>
  <c r="BU218" i="17" s="1"/>
  <c r="BS219" i="17"/>
  <c r="BU219" i="17" s="1"/>
  <c r="BS220" i="17"/>
  <c r="BU220" i="17" s="1"/>
  <c r="BS221" i="17"/>
  <c r="BU221" i="17" s="1"/>
  <c r="BS222" i="17"/>
  <c r="BU222" i="17" s="1"/>
  <c r="BS223" i="17"/>
  <c r="BU223" i="17" s="1"/>
  <c r="BS224" i="17"/>
  <c r="BU224" i="17" s="1"/>
  <c r="BS225" i="17"/>
  <c r="BU225" i="17" s="1"/>
  <c r="BS226" i="17"/>
  <c r="BU226" i="17" s="1"/>
  <c r="BS227" i="17"/>
  <c r="BU227" i="17" s="1"/>
  <c r="BS228" i="17"/>
  <c r="BU228" i="17" s="1"/>
  <c r="BS229" i="17"/>
  <c r="BU229" i="17" s="1"/>
  <c r="BS230" i="17"/>
  <c r="BU230" i="17" s="1"/>
  <c r="BS231" i="17"/>
  <c r="BU231" i="17" s="1"/>
  <c r="BS232" i="17"/>
  <c r="BU232" i="17" s="1"/>
  <c r="BS233" i="17"/>
  <c r="BU233" i="17" s="1"/>
  <c r="BS234" i="17"/>
  <c r="BU234" i="17" s="1"/>
  <c r="BS235" i="17"/>
  <c r="BU235" i="17" s="1"/>
  <c r="BS236" i="17"/>
  <c r="BU236" i="17" s="1"/>
  <c r="BS237" i="17"/>
  <c r="BU237" i="17" s="1"/>
  <c r="BS238" i="17"/>
  <c r="BU238" i="17" s="1"/>
  <c r="BS239" i="17"/>
  <c r="BU239" i="17" s="1"/>
  <c r="BS240" i="17"/>
  <c r="BU240" i="17" s="1"/>
  <c r="BS241" i="17"/>
  <c r="BU241" i="17" s="1"/>
  <c r="BS242" i="17"/>
  <c r="BU242" i="17" s="1"/>
  <c r="BS243" i="17"/>
  <c r="BU243" i="17" s="1"/>
  <c r="BS244" i="17"/>
  <c r="BU244" i="17" s="1"/>
  <c r="BS245" i="17"/>
  <c r="BU245" i="17" s="1"/>
  <c r="BS246" i="17"/>
  <c r="BU246" i="17" s="1"/>
  <c r="BS247" i="17"/>
  <c r="BU247" i="17" s="1"/>
  <c r="BS248" i="17"/>
  <c r="BU248" i="17" s="1"/>
  <c r="BS249" i="17"/>
  <c r="BU249" i="17" s="1"/>
  <c r="BS250" i="17"/>
  <c r="BU250" i="17" s="1"/>
  <c r="BS251" i="17"/>
  <c r="BU251" i="17" s="1"/>
  <c r="BS252" i="17"/>
  <c r="BU252" i="17" s="1"/>
  <c r="BS253" i="17"/>
  <c r="BU253" i="17" s="1"/>
  <c r="BS254" i="17"/>
  <c r="BU254" i="17" s="1"/>
  <c r="BS255" i="17"/>
  <c r="BU255" i="17" s="1"/>
  <c r="BS256" i="17"/>
  <c r="BU256" i="17" s="1"/>
  <c r="BS257" i="17"/>
  <c r="BU257" i="17" s="1"/>
  <c r="BS258" i="17"/>
  <c r="BU258" i="17" s="1"/>
  <c r="BS259" i="17"/>
  <c r="BU259" i="17" s="1"/>
  <c r="BS261" i="17"/>
  <c r="BU261" i="17" s="1"/>
  <c r="BS262" i="17"/>
  <c r="BU262" i="17" s="1"/>
  <c r="BS263" i="17"/>
  <c r="BU263" i="17" s="1"/>
  <c r="BS264" i="17"/>
  <c r="BU264" i="17" s="1"/>
  <c r="BS265" i="17"/>
  <c r="BU265" i="17" s="1"/>
  <c r="BS266" i="17"/>
  <c r="BU266" i="17" s="1"/>
  <c r="BS267" i="17"/>
  <c r="BU267" i="17" s="1"/>
  <c r="BS268" i="17"/>
  <c r="BU268" i="17" s="1"/>
  <c r="BS269" i="17"/>
  <c r="BU269" i="17" s="1"/>
  <c r="BS270" i="17"/>
  <c r="BU270" i="17" s="1"/>
  <c r="BS271" i="17"/>
  <c r="BU271" i="17" s="1"/>
  <c r="BS272" i="17"/>
  <c r="BU272" i="17" s="1"/>
  <c r="BS273" i="17"/>
  <c r="BU273" i="17" s="1"/>
  <c r="BS274" i="17"/>
  <c r="BU274" i="17" s="1"/>
  <c r="BS275" i="17"/>
  <c r="BU275" i="17" s="1"/>
  <c r="BS276" i="17"/>
  <c r="BU276" i="17" s="1"/>
  <c r="BS277" i="17"/>
  <c r="BU277" i="17" s="1"/>
  <c r="BS278" i="17"/>
  <c r="BU278" i="17" s="1"/>
  <c r="BS279" i="17"/>
  <c r="BU279" i="17" s="1"/>
  <c r="BS280" i="17"/>
  <c r="BU280" i="17" s="1"/>
  <c r="BS281" i="17"/>
  <c r="BU281" i="17" s="1"/>
  <c r="BS282" i="17"/>
  <c r="BU282" i="17" s="1"/>
  <c r="BS283" i="17"/>
  <c r="BU283" i="17" s="1"/>
  <c r="BS284" i="17"/>
  <c r="BU284" i="17" s="1"/>
  <c r="BS285" i="17"/>
  <c r="BU285" i="17" s="1"/>
  <c r="BS286" i="17"/>
  <c r="BU286" i="17" s="1"/>
  <c r="BS287" i="17"/>
  <c r="BU287" i="17" s="1"/>
  <c r="BS288" i="17"/>
  <c r="BU288" i="17" s="1"/>
  <c r="BS289" i="17"/>
  <c r="BU289" i="17" s="1"/>
  <c r="BS290" i="17"/>
  <c r="BU290" i="17" s="1"/>
  <c r="BS291" i="17"/>
  <c r="BU291" i="17" s="1"/>
  <c r="BS292" i="17"/>
  <c r="BU292" i="17" s="1"/>
  <c r="BS293" i="17"/>
  <c r="BU293" i="17" s="1"/>
  <c r="BS294" i="17"/>
  <c r="BU294" i="17" s="1"/>
  <c r="BS295" i="17"/>
  <c r="BU295" i="17" s="1"/>
  <c r="BS296" i="17"/>
  <c r="BU296" i="17" s="1"/>
  <c r="BS297" i="17"/>
  <c r="BU297" i="17" s="1"/>
  <c r="BS298" i="17"/>
  <c r="BU298" i="17" s="1"/>
  <c r="BS299" i="17"/>
  <c r="BU299" i="17" s="1"/>
  <c r="BS300" i="17"/>
  <c r="BU300" i="17" s="1"/>
  <c r="BS301" i="17"/>
  <c r="BU301" i="17" s="1"/>
  <c r="BS302" i="17"/>
  <c r="BU302" i="17" s="1"/>
  <c r="BS303" i="17"/>
  <c r="BU303" i="17" s="1"/>
  <c r="BS304" i="17"/>
  <c r="BU304" i="17" s="1"/>
  <c r="BS305" i="17"/>
  <c r="BU305" i="17" s="1"/>
  <c r="BS306" i="17"/>
  <c r="BU306" i="17" s="1"/>
  <c r="BS307" i="17"/>
  <c r="BU307" i="17" s="1"/>
  <c r="BS308" i="17"/>
  <c r="BU308" i="17" s="1"/>
  <c r="BS309" i="17"/>
  <c r="BU309" i="17" s="1"/>
  <c r="BS310" i="17"/>
  <c r="BU310" i="17" s="1"/>
  <c r="BS311" i="17"/>
  <c r="BU311" i="17" s="1"/>
  <c r="BS312" i="17"/>
  <c r="BU312" i="17" s="1"/>
  <c r="BS313" i="17"/>
  <c r="BU313" i="17" s="1"/>
  <c r="BS314" i="17"/>
  <c r="BU314" i="17" s="1"/>
  <c r="BS315" i="17"/>
  <c r="BU315" i="17" s="1"/>
  <c r="BS316" i="17"/>
  <c r="BU316" i="17" s="1"/>
  <c r="BS317" i="17"/>
  <c r="BU317" i="17" s="1"/>
  <c r="BS318" i="17"/>
  <c r="BU318" i="17" s="1"/>
  <c r="BS319" i="17"/>
  <c r="BU319" i="17" s="1"/>
  <c r="BS320" i="17"/>
  <c r="BU320" i="17" s="1"/>
  <c r="BS321" i="17"/>
  <c r="BU321" i="17" s="1"/>
  <c r="BS322" i="17"/>
  <c r="BU322" i="17" s="1"/>
  <c r="BS323" i="17"/>
  <c r="BU323" i="17" s="1"/>
  <c r="BS324" i="17"/>
  <c r="BU324" i="17" s="1"/>
  <c r="BS325" i="17"/>
  <c r="BU325" i="17" s="1"/>
  <c r="BS326" i="17"/>
  <c r="BU326" i="17" s="1"/>
  <c r="BS327" i="17"/>
  <c r="BU327" i="17" s="1"/>
  <c r="BS328" i="17"/>
  <c r="BU328" i="17" s="1"/>
  <c r="BS329" i="17"/>
  <c r="BU329" i="17" s="1"/>
  <c r="BS330" i="17"/>
  <c r="BU330" i="17" s="1"/>
  <c r="BS331" i="17"/>
  <c r="BU331" i="17" s="1"/>
  <c r="BS332" i="17"/>
  <c r="BU332" i="17" s="1"/>
  <c r="BS333" i="17"/>
  <c r="BU333" i="17" s="1"/>
  <c r="BS334" i="17"/>
  <c r="BU334" i="17" s="1"/>
  <c r="BS335" i="17"/>
  <c r="BU335" i="17" s="1"/>
  <c r="BS336" i="17"/>
  <c r="BU336" i="17" s="1"/>
  <c r="BS337" i="17"/>
  <c r="BU337" i="17" s="1"/>
  <c r="BS338" i="17"/>
  <c r="BU338" i="17" s="1"/>
  <c r="BS339" i="17"/>
  <c r="BU339" i="17" s="1"/>
  <c r="BS340" i="17"/>
  <c r="BU340" i="17" s="1"/>
  <c r="BS341" i="17"/>
  <c r="BU341" i="17" s="1"/>
  <c r="BS342" i="17"/>
  <c r="BU342" i="17" s="1"/>
  <c r="BS343" i="17"/>
  <c r="BU343" i="17" s="1"/>
  <c r="BS344" i="17"/>
  <c r="BU344" i="17" s="1"/>
  <c r="BS345" i="17"/>
  <c r="BU345" i="17" s="1"/>
  <c r="BS346" i="17"/>
  <c r="BU346" i="17" s="1"/>
  <c r="BS347" i="17"/>
  <c r="BU347" i="17" s="1"/>
  <c r="BS348" i="17"/>
  <c r="BU348" i="17" s="1"/>
  <c r="BS349" i="17"/>
  <c r="BU349" i="17" s="1"/>
  <c r="BS350" i="17"/>
  <c r="BU350" i="17" s="1"/>
  <c r="BS351" i="17"/>
  <c r="BU351" i="17" s="1"/>
  <c r="BS352" i="17"/>
  <c r="BU352" i="17" s="1"/>
  <c r="BS353" i="17"/>
  <c r="BU353" i="17" s="1"/>
  <c r="BS354" i="17"/>
  <c r="BU354" i="17" s="1"/>
  <c r="BS355" i="17"/>
  <c r="BU355" i="17" s="1"/>
  <c r="BS356" i="17"/>
  <c r="BU356" i="17" s="1"/>
  <c r="BS357" i="17"/>
  <c r="BU357" i="17" s="1"/>
  <c r="BS358" i="17"/>
  <c r="BU358" i="17" s="1"/>
  <c r="BS359" i="17"/>
  <c r="BU359" i="17" s="1"/>
  <c r="BS360" i="17"/>
  <c r="BU360" i="17" s="1"/>
  <c r="BS361" i="17"/>
  <c r="BU361" i="17" s="1"/>
  <c r="BS362" i="17"/>
  <c r="BU362" i="17" s="1"/>
  <c r="W13" i="17"/>
  <c r="BU6" i="17" l="1"/>
  <c r="C6" i="17"/>
  <c r="W17" i="17"/>
  <c r="BU30" i="17"/>
  <c r="C30" i="17"/>
  <c r="K30" i="17" s="1"/>
  <c r="BU5" i="17"/>
  <c r="C5" i="17"/>
  <c r="C17" i="33" s="1"/>
  <c r="W260" i="17"/>
  <c r="C260" i="17"/>
  <c r="W24" i="17"/>
  <c r="W18" i="17"/>
  <c r="W10" i="17"/>
  <c r="W179" i="17"/>
  <c r="W129" i="17"/>
  <c r="W242" i="17"/>
  <c r="W280" i="17"/>
  <c r="W96" i="17"/>
  <c r="W276" i="17"/>
  <c r="W292" i="17"/>
  <c r="W215" i="17"/>
  <c r="W69" i="17"/>
  <c r="W243" i="17"/>
  <c r="W175" i="17"/>
  <c r="W40" i="17"/>
  <c r="W308" i="17"/>
  <c r="W272" i="17"/>
  <c r="W203" i="17"/>
  <c r="W112" i="17"/>
  <c r="W36" i="17"/>
  <c r="W346" i="17"/>
  <c r="W289" i="17"/>
  <c r="W332" i="17"/>
  <c r="W288" i="17"/>
  <c r="W204" i="17"/>
  <c r="W144" i="17"/>
  <c r="W76" i="17"/>
  <c r="W32" i="17"/>
  <c r="W348" i="17"/>
  <c r="W312" i="17"/>
  <c r="W298" i="17"/>
  <c r="W281" i="17"/>
  <c r="W230" i="17"/>
  <c r="W187" i="17"/>
  <c r="W145" i="17"/>
  <c r="W124" i="17"/>
  <c r="W77" i="17"/>
  <c r="W29" i="17"/>
  <c r="W309" i="17"/>
  <c r="W329" i="17"/>
  <c r="W302" i="17"/>
  <c r="W157" i="17"/>
  <c r="W125" i="17"/>
  <c r="W93" i="17"/>
  <c r="W55" i="17"/>
  <c r="W297" i="17"/>
  <c r="W357" i="17"/>
  <c r="W336" i="17"/>
  <c r="W316" i="17"/>
  <c r="W304" i="17"/>
  <c r="W296" i="17"/>
  <c r="W284" i="17"/>
  <c r="W273" i="17"/>
  <c r="W249" i="17"/>
  <c r="W216" i="17"/>
  <c r="W195" i="17"/>
  <c r="W164" i="17"/>
  <c r="W140" i="17"/>
  <c r="W116" i="17"/>
  <c r="W81" i="17"/>
  <c r="W67" i="17"/>
  <c r="W37" i="17"/>
  <c r="W28" i="17"/>
  <c r="W337" i="17"/>
  <c r="W317" i="17"/>
  <c r="W153" i="17"/>
  <c r="W105" i="17"/>
  <c r="W89" i="17"/>
  <c r="W63" i="17"/>
  <c r="W49" i="17"/>
  <c r="W349" i="17"/>
  <c r="W344" i="17"/>
  <c r="W333" i="17"/>
  <c r="W324" i="17"/>
  <c r="W313" i="17"/>
  <c r="W305" i="17"/>
  <c r="W300" i="17"/>
  <c r="W293" i="17"/>
  <c r="W285" i="17"/>
  <c r="W277" i="17"/>
  <c r="W269" i="17"/>
  <c r="W257" i="17"/>
  <c r="W231" i="17"/>
  <c r="W207" i="17"/>
  <c r="W188" i="17"/>
  <c r="W167" i="17"/>
  <c r="W152" i="17"/>
  <c r="W137" i="17"/>
  <c r="W117" i="17"/>
  <c r="W104" i="17"/>
  <c r="W85" i="17"/>
  <c r="W59" i="17"/>
  <c r="W45" i="17"/>
  <c r="W361" i="17"/>
  <c r="W341" i="17"/>
  <c r="W321" i="17"/>
  <c r="W353" i="17"/>
  <c r="W345" i="17"/>
  <c r="W325" i="17"/>
  <c r="W301" i="17"/>
  <c r="W258" i="17"/>
  <c r="W14" i="17"/>
  <c r="W356" i="17"/>
  <c r="W362" i="17"/>
  <c r="W270" i="17"/>
  <c r="W44" i="17"/>
  <c r="W350" i="17"/>
  <c r="W330" i="17"/>
  <c r="W314" i="17"/>
  <c r="W282" i="17"/>
  <c r="W334" i="17"/>
  <c r="W318" i="17"/>
  <c r="W286" i="17"/>
  <c r="W146" i="17"/>
  <c r="W355" i="17"/>
  <c r="W343" i="17"/>
  <c r="W335" i="17"/>
  <c r="W323" i="17"/>
  <c r="W307" i="17"/>
  <c r="W299" i="17"/>
  <c r="W287" i="17"/>
  <c r="W275" i="17"/>
  <c r="W358" i="17"/>
  <c r="W354" i="17"/>
  <c r="W342" i="17"/>
  <c r="W338" i="17"/>
  <c r="W326" i="17"/>
  <c r="W322" i="17"/>
  <c r="W310" i="17"/>
  <c r="W306" i="17"/>
  <c r="W294" i="17"/>
  <c r="W290" i="17"/>
  <c r="W278" i="17"/>
  <c r="W274" i="17"/>
  <c r="W359" i="17"/>
  <c r="W351" i="17"/>
  <c r="W347" i="17"/>
  <c r="W339" i="17"/>
  <c r="W331" i="17"/>
  <c r="W327" i="17"/>
  <c r="W319" i="17"/>
  <c r="W315" i="17"/>
  <c r="W311" i="17"/>
  <c r="W303" i="17"/>
  <c r="W295" i="17"/>
  <c r="W291" i="17"/>
  <c r="W283" i="17"/>
  <c r="W279" i="17"/>
  <c r="W271" i="17"/>
  <c r="W360" i="17"/>
  <c r="W352" i="17"/>
  <c r="W340" i="17"/>
  <c r="W328" i="17"/>
  <c r="W320" i="17"/>
  <c r="W133" i="17"/>
  <c r="W101" i="17"/>
  <c r="W266" i="17"/>
  <c r="W250" i="17"/>
  <c r="W238" i="17"/>
  <c r="W222" i="17"/>
  <c r="W208" i="17"/>
  <c r="W196" i="17"/>
  <c r="W180" i="17"/>
  <c r="W168" i="17"/>
  <c r="W160" i="17"/>
  <c r="W149" i="17"/>
  <c r="W141" i="17"/>
  <c r="W132" i="17"/>
  <c r="W121" i="17"/>
  <c r="W109" i="17"/>
  <c r="W97" i="17"/>
  <c r="W88" i="17"/>
  <c r="W80" i="17"/>
  <c r="W70" i="17"/>
  <c r="W62" i="17"/>
  <c r="W52" i="17"/>
  <c r="W41" i="17"/>
  <c r="W33" i="17"/>
  <c r="W25" i="17"/>
  <c r="W21" i="17"/>
  <c r="W22" i="17"/>
  <c r="W82" i="17"/>
  <c r="W223" i="17"/>
  <c r="W209" i="17"/>
  <c r="W172" i="17"/>
  <c r="W161" i="17"/>
  <c r="W110" i="17"/>
  <c r="W50" i="17"/>
  <c r="W263" i="17"/>
  <c r="W254" i="17"/>
  <c r="W247" i="17"/>
  <c r="W240" i="17"/>
  <c r="W235" i="17"/>
  <c r="W227" i="17"/>
  <c r="W219" i="17"/>
  <c r="W212" i="17"/>
  <c r="W200" i="17"/>
  <c r="W192" i="17"/>
  <c r="W177" i="17"/>
  <c r="W267" i="17"/>
  <c r="W262" i="17"/>
  <c r="W253" i="17"/>
  <c r="W246" i="17"/>
  <c r="W239" i="17"/>
  <c r="W234" i="17"/>
  <c r="W226" i="17"/>
  <c r="W218" i="17"/>
  <c r="W211" i="17"/>
  <c r="W205" i="17"/>
  <c r="W199" i="17"/>
  <c r="W191" i="17"/>
  <c r="W183" i="17"/>
  <c r="W176" i="17"/>
  <c r="W171" i="17"/>
  <c r="W163" i="17"/>
  <c r="W156" i="17"/>
  <c r="W148" i="17"/>
  <c r="W142" i="17"/>
  <c r="W136" i="17"/>
  <c r="W128" i="17"/>
  <c r="W120" i="17"/>
  <c r="W113" i="17"/>
  <c r="W108" i="17"/>
  <c r="W100" i="17"/>
  <c r="W92" i="17"/>
  <c r="W84" i="17"/>
  <c r="W78" i="17"/>
  <c r="W73" i="17"/>
  <c r="W66" i="17"/>
  <c r="W58" i="17"/>
  <c r="W53" i="17"/>
  <c r="W48" i="17"/>
  <c r="W19" i="17"/>
  <c r="W236" i="17"/>
  <c r="W173" i="17"/>
  <c r="W184" i="17"/>
  <c r="W114" i="17"/>
  <c r="W54" i="17"/>
  <c r="W268" i="17"/>
  <c r="W261" i="17"/>
  <c r="W252" i="17"/>
  <c r="W245" i="17"/>
  <c r="W237" i="17"/>
  <c r="W229" i="17"/>
  <c r="W221" i="17"/>
  <c r="W214" i="17"/>
  <c r="W210" i="17"/>
  <c r="W202" i="17"/>
  <c r="W194" i="17"/>
  <c r="W186" i="17"/>
  <c r="W178" i="17"/>
  <c r="W170" i="17"/>
  <c r="W162" i="17"/>
  <c r="W155" i="17"/>
  <c r="W147" i="17"/>
  <c r="W139" i="17"/>
  <c r="W131" i="17"/>
  <c r="W123" i="17"/>
  <c r="W119" i="17"/>
  <c r="W111" i="17"/>
  <c r="W103" i="17"/>
  <c r="W99" i="17"/>
  <c r="W91" i="17"/>
  <c r="W87" i="17"/>
  <c r="W83" i="17"/>
  <c r="W79" i="17"/>
  <c r="W75" i="17"/>
  <c r="W72" i="17"/>
  <c r="W65" i="17"/>
  <c r="W57" i="17"/>
  <c r="W51" i="17"/>
  <c r="W43" i="17"/>
  <c r="W35" i="17"/>
  <c r="W27" i="17"/>
  <c r="W20" i="17"/>
  <c r="W16" i="17"/>
  <c r="W8" i="17"/>
  <c r="W197" i="17"/>
  <c r="W181" i="17"/>
  <c r="W165" i="17"/>
  <c r="W154" i="17"/>
  <c r="W138" i="17"/>
  <c r="W122" i="17"/>
  <c r="W106" i="17"/>
  <c r="W102" i="17"/>
  <c r="W90" i="17"/>
  <c r="W86" i="17"/>
  <c r="W74" i="17"/>
  <c r="W71" i="17"/>
  <c r="W60" i="17"/>
  <c r="W56" i="17"/>
  <c r="W15" i="17"/>
  <c r="W11" i="17"/>
  <c r="W7" i="17"/>
  <c r="W251" i="17"/>
  <c r="W220" i="17"/>
  <c r="W189" i="17"/>
  <c r="W158" i="17"/>
  <c r="W126" i="17"/>
  <c r="W94" i="17"/>
  <c r="W64" i="17"/>
  <c r="W34" i="17"/>
  <c r="W265" i="17"/>
  <c r="W256" i="17"/>
  <c r="W241" i="17"/>
  <c r="W233" i="17"/>
  <c r="W225" i="17"/>
  <c r="W217" i="17"/>
  <c r="W206" i="17"/>
  <c r="W198" i="17"/>
  <c r="W190" i="17"/>
  <c r="W182" i="17"/>
  <c r="W174" i="17"/>
  <c r="W166" i="17"/>
  <c r="W159" i="17"/>
  <c r="W151" i="17"/>
  <c r="W143" i="17"/>
  <c r="W135" i="17"/>
  <c r="W127" i="17"/>
  <c r="W115" i="17"/>
  <c r="W107" i="17"/>
  <c r="W95" i="17"/>
  <c r="W61" i="17"/>
  <c r="W47" i="17"/>
  <c r="W39" i="17"/>
  <c r="W31" i="17"/>
  <c r="W23" i="17"/>
  <c r="W12" i="17"/>
  <c r="W264" i="17"/>
  <c r="W259" i="17"/>
  <c r="W248" i="17"/>
  <c r="W244" i="17"/>
  <c r="W232" i="17"/>
  <c r="W228" i="17"/>
  <c r="W213" i="17"/>
  <c r="W201" i="17"/>
  <c r="W185" i="17"/>
  <c r="W169" i="17"/>
  <c r="W150" i="17"/>
  <c r="W134" i="17"/>
  <c r="W118" i="17"/>
  <c r="W46" i="17"/>
  <c r="W42" i="17"/>
  <c r="W30" i="17"/>
  <c r="W26" i="17"/>
  <c r="W255" i="17"/>
  <c r="W224" i="17"/>
  <c r="W193" i="17"/>
  <c r="W130" i="17"/>
  <c r="W98" i="17"/>
  <c r="W68" i="17"/>
  <c r="W38" i="17"/>
  <c r="W9" i="17"/>
  <c r="W5" i="17"/>
  <c r="AF2" i="17"/>
  <c r="K5" i="17" l="1"/>
  <c r="H17" i="33" s="1"/>
  <c r="BG260" i="17"/>
  <c r="K260" i="17"/>
  <c r="AC260" i="17"/>
  <c r="AL2" i="17"/>
  <c r="BB1" i="17" l="1"/>
  <c r="BS4" i="17"/>
  <c r="C7" i="17"/>
  <c r="C8" i="17"/>
  <c r="C12" i="17"/>
  <c r="C15" i="17"/>
  <c r="C19" i="17"/>
  <c r="C20" i="17"/>
  <c r="C22" i="17"/>
  <c r="C26" i="17"/>
  <c r="C31" i="17"/>
  <c r="C35" i="17"/>
  <c r="C43" i="17"/>
  <c r="C47" i="17"/>
  <c r="C51" i="17"/>
  <c r="C57" i="17"/>
  <c r="C61" i="17"/>
  <c r="C71" i="17"/>
  <c r="C75" i="17"/>
  <c r="C79" i="17"/>
  <c r="C87" i="17"/>
  <c r="C91" i="17"/>
  <c r="C95" i="17"/>
  <c r="C103" i="17"/>
  <c r="C107" i="17"/>
  <c r="C118" i="17"/>
  <c r="C119" i="17"/>
  <c r="C123" i="17"/>
  <c r="C127" i="17"/>
  <c r="C135" i="17"/>
  <c r="C139" i="17"/>
  <c r="C143" i="17"/>
  <c r="C150" i="17"/>
  <c r="C151" i="17"/>
  <c r="C155" i="17"/>
  <c r="C159" i="17"/>
  <c r="C166" i="17"/>
  <c r="C170" i="17"/>
  <c r="C180" i="17"/>
  <c r="C184" i="17"/>
  <c r="C189" i="17"/>
  <c r="C192" i="17"/>
  <c r="C196" i="17"/>
  <c r="C200" i="17"/>
  <c r="C206" i="17"/>
  <c r="C208" i="17"/>
  <c r="C216" i="17"/>
  <c r="C221" i="17"/>
  <c r="C223" i="17"/>
  <c r="C231" i="17"/>
  <c r="C235" i="17"/>
  <c r="C237" i="17"/>
  <c r="C239" i="17"/>
  <c r="C247" i="17"/>
  <c r="C250" i="17"/>
  <c r="C251" i="17"/>
  <c r="C252" i="17"/>
  <c r="C254" i="17"/>
  <c r="C263" i="17"/>
  <c r="C269" i="17"/>
  <c r="C277" i="17"/>
  <c r="C285" i="17"/>
  <c r="C293" i="17"/>
  <c r="C301" i="17"/>
  <c r="C305" i="17"/>
  <c r="C309" i="17"/>
  <c r="C314" i="17"/>
  <c r="C317" i="17"/>
  <c r="C321" i="17"/>
  <c r="C325" i="17"/>
  <c r="C333" i="17"/>
  <c r="C338" i="17"/>
  <c r="C341" i="17"/>
  <c r="C346" i="17"/>
  <c r="C349" i="17"/>
  <c r="C357" i="17"/>
  <c r="C9" i="17"/>
  <c r="C14" i="17"/>
  <c r="C18" i="17"/>
  <c r="C25" i="17"/>
  <c r="C27" i="17"/>
  <c r="C29" i="17"/>
  <c r="C33" i="17"/>
  <c r="C37" i="17"/>
  <c r="C41" i="17"/>
  <c r="C42" i="17"/>
  <c r="C45" i="17"/>
  <c r="C49" i="17"/>
  <c r="C53" i="17"/>
  <c r="C55" i="17"/>
  <c r="C59" i="17"/>
  <c r="C63" i="17"/>
  <c r="C65" i="17"/>
  <c r="C67" i="17"/>
  <c r="C68" i="17"/>
  <c r="C70" i="17"/>
  <c r="C72" i="17"/>
  <c r="C77" i="17"/>
  <c r="C81" i="17"/>
  <c r="C85" i="17"/>
  <c r="C89" i="17"/>
  <c r="C93" i="17"/>
  <c r="C97" i="17"/>
  <c r="C101" i="17"/>
  <c r="C102" i="17"/>
  <c r="C105" i="17"/>
  <c r="C109" i="17"/>
  <c r="C111" i="17"/>
  <c r="C113" i="17"/>
  <c r="C117" i="17"/>
  <c r="C121" i="17"/>
  <c r="C125" i="17"/>
  <c r="C133" i="17"/>
  <c r="C134" i="17"/>
  <c r="C141" i="17"/>
  <c r="C149" i="17"/>
  <c r="C157" i="17"/>
  <c r="C164" i="17"/>
  <c r="C165" i="17"/>
  <c r="C172" i="17"/>
  <c r="C174" i="17"/>
  <c r="C188" i="17"/>
  <c r="C190" i="17"/>
  <c r="C197" i="17"/>
  <c r="C204" i="17"/>
  <c r="C212" i="17"/>
  <c r="C219" i="17"/>
  <c r="C227" i="17"/>
  <c r="C228" i="17"/>
  <c r="C243" i="17"/>
  <c r="C258" i="17"/>
  <c r="C259" i="17"/>
  <c r="C266" i="17"/>
  <c r="C273" i="17"/>
  <c r="C281" i="17"/>
  <c r="C289" i="17"/>
  <c r="C290" i="17"/>
  <c r="C297" i="17"/>
  <c r="C313" i="17"/>
  <c r="C315" i="17"/>
  <c r="C322" i="17"/>
  <c r="C329" i="17"/>
  <c r="C337" i="17"/>
  <c r="C345" i="17"/>
  <c r="C353" i="17"/>
  <c r="C354" i="17"/>
  <c r="BR2" i="17"/>
  <c r="BQ2" i="17"/>
  <c r="K12" i="17" l="1"/>
  <c r="BU4" i="17"/>
  <c r="C4" i="17"/>
  <c r="BG315" i="17"/>
  <c r="K315" i="17"/>
  <c r="BG259" i="17"/>
  <c r="K259" i="17"/>
  <c r="BG172" i="17"/>
  <c r="K172" i="17"/>
  <c r="BG101" i="17"/>
  <c r="K101" i="17"/>
  <c r="BG63" i="17"/>
  <c r="K63" i="17"/>
  <c r="BG25" i="17"/>
  <c r="K25" i="17"/>
  <c r="BG338" i="17"/>
  <c r="K338" i="17"/>
  <c r="BG301" i="17"/>
  <c r="K301" i="17"/>
  <c r="BG237" i="17"/>
  <c r="K237" i="17"/>
  <c r="BG159" i="17"/>
  <c r="K159" i="17"/>
  <c r="BG103" i="17"/>
  <c r="K103" i="17"/>
  <c r="BG57" i="17"/>
  <c r="K57" i="17"/>
  <c r="BG8" i="17"/>
  <c r="K8" i="17"/>
  <c r="BG337" i="17"/>
  <c r="K337" i="17"/>
  <c r="BG313" i="17"/>
  <c r="K313" i="17"/>
  <c r="BG281" i="17"/>
  <c r="K281" i="17"/>
  <c r="BG258" i="17"/>
  <c r="K258" i="17"/>
  <c r="BG219" i="17"/>
  <c r="K219" i="17"/>
  <c r="BG190" i="17"/>
  <c r="K190" i="17"/>
  <c r="BG165" i="17"/>
  <c r="K165" i="17"/>
  <c r="BG141" i="17"/>
  <c r="K141" i="17"/>
  <c r="BG121" i="17"/>
  <c r="K121" i="17"/>
  <c r="BG109" i="17"/>
  <c r="K109" i="17"/>
  <c r="BG97" i="17"/>
  <c r="K97" i="17"/>
  <c r="BG81" i="17"/>
  <c r="K81" i="17"/>
  <c r="BG68" i="17"/>
  <c r="K68" i="17"/>
  <c r="BG59" i="17"/>
  <c r="K59" i="17"/>
  <c r="BG45" i="17"/>
  <c r="K45" i="17"/>
  <c r="BG33" i="17"/>
  <c r="K33" i="17"/>
  <c r="BG18" i="17"/>
  <c r="K18" i="17"/>
  <c r="BG349" i="17"/>
  <c r="K349" i="17"/>
  <c r="BG333" i="17"/>
  <c r="K333" i="17"/>
  <c r="BG314" i="17"/>
  <c r="K314" i="17"/>
  <c r="BG293" i="17"/>
  <c r="K293" i="17"/>
  <c r="BG263" i="17"/>
  <c r="K263" i="17"/>
  <c r="BG250" i="17"/>
  <c r="K250" i="17"/>
  <c r="BG235" i="17"/>
  <c r="K235" i="17"/>
  <c r="BG216" i="17"/>
  <c r="K216" i="17"/>
  <c r="BG196" i="17"/>
  <c r="K196" i="17"/>
  <c r="BG180" i="17"/>
  <c r="K180" i="17"/>
  <c r="BG155" i="17"/>
  <c r="K155" i="17"/>
  <c r="BG139" i="17"/>
  <c r="K139" i="17"/>
  <c r="BG119" i="17"/>
  <c r="K119" i="17"/>
  <c r="BG95" i="17"/>
  <c r="K95" i="17"/>
  <c r="BG75" i="17"/>
  <c r="K75" i="17"/>
  <c r="BG51" i="17"/>
  <c r="K51" i="17"/>
  <c r="BG31" i="17"/>
  <c r="K31" i="17"/>
  <c r="BG19" i="17"/>
  <c r="K19" i="17"/>
  <c r="BG7" i="17"/>
  <c r="K7" i="17"/>
  <c r="BG227" i="17"/>
  <c r="K227" i="17"/>
  <c r="BG149" i="17"/>
  <c r="K149" i="17"/>
  <c r="BG125" i="17"/>
  <c r="K125" i="17"/>
  <c r="BG85" i="17"/>
  <c r="K85" i="17"/>
  <c r="BG49" i="17"/>
  <c r="K49" i="17"/>
  <c r="BG317" i="17"/>
  <c r="K317" i="17"/>
  <c r="BG251" i="17"/>
  <c r="K251" i="17"/>
  <c r="BG200" i="17"/>
  <c r="K200" i="17"/>
  <c r="BG184" i="17"/>
  <c r="K184" i="17"/>
  <c r="BG123" i="17"/>
  <c r="K123" i="17"/>
  <c r="BG35" i="17"/>
  <c r="K35" i="17"/>
  <c r="BG354" i="17"/>
  <c r="K354" i="17"/>
  <c r="BG329" i="17"/>
  <c r="K329" i="17"/>
  <c r="BG297" i="17"/>
  <c r="K297" i="17"/>
  <c r="BG273" i="17"/>
  <c r="K273" i="17"/>
  <c r="BG243" i="17"/>
  <c r="K243" i="17"/>
  <c r="BG212" i="17"/>
  <c r="K212" i="17"/>
  <c r="BG188" i="17"/>
  <c r="K188" i="17"/>
  <c r="BG164" i="17"/>
  <c r="K164" i="17"/>
  <c r="BG134" i="17"/>
  <c r="K134" i="17"/>
  <c r="BG117" i="17"/>
  <c r="K117" i="17"/>
  <c r="BG105" i="17"/>
  <c r="K105" i="17"/>
  <c r="BG93" i="17"/>
  <c r="K93" i="17"/>
  <c r="BG77" i="17"/>
  <c r="K77" i="17"/>
  <c r="BG67" i="17"/>
  <c r="K67" i="17"/>
  <c r="BG55" i="17"/>
  <c r="K55" i="17"/>
  <c r="BG42" i="17"/>
  <c r="K42" i="17"/>
  <c r="BG29" i="17"/>
  <c r="K29" i="17"/>
  <c r="BG14" i="17"/>
  <c r="K14" i="17"/>
  <c r="BG346" i="17"/>
  <c r="K346" i="17"/>
  <c r="BG325" i="17"/>
  <c r="K325" i="17"/>
  <c r="BG309" i="17"/>
  <c r="K309" i="17"/>
  <c r="BG285" i="17"/>
  <c r="K285" i="17"/>
  <c r="BG254" i="17"/>
  <c r="K254" i="17"/>
  <c r="BG247" i="17"/>
  <c r="K247" i="17"/>
  <c r="BG231" i="17"/>
  <c r="K231" i="17"/>
  <c r="BG208" i="17"/>
  <c r="K208" i="17"/>
  <c r="BG192" i="17"/>
  <c r="K192" i="17"/>
  <c r="BG170" i="17"/>
  <c r="K170" i="17"/>
  <c r="BG151" i="17"/>
  <c r="K151" i="17"/>
  <c r="BG135" i="17"/>
  <c r="K135" i="17"/>
  <c r="BG118" i="17"/>
  <c r="K118" i="17"/>
  <c r="BG91" i="17"/>
  <c r="K91" i="17"/>
  <c r="BG71" i="17"/>
  <c r="K71" i="17"/>
  <c r="BG47" i="17"/>
  <c r="K47" i="17"/>
  <c r="BG26" i="17"/>
  <c r="K26" i="17"/>
  <c r="BG15" i="17"/>
  <c r="K15" i="17"/>
  <c r="BG345" i="17"/>
  <c r="K345" i="17"/>
  <c r="BG289" i="17"/>
  <c r="K289" i="17"/>
  <c r="BG197" i="17"/>
  <c r="K197" i="17"/>
  <c r="BG111" i="17"/>
  <c r="K111" i="17"/>
  <c r="BG70" i="17"/>
  <c r="K70" i="17"/>
  <c r="BG37" i="17"/>
  <c r="K37" i="17"/>
  <c r="BG357" i="17"/>
  <c r="K357" i="17"/>
  <c r="BG269" i="17"/>
  <c r="K269" i="17"/>
  <c r="BG221" i="17"/>
  <c r="K221" i="17"/>
  <c r="BG143" i="17"/>
  <c r="K143" i="17"/>
  <c r="BG79" i="17"/>
  <c r="K79" i="17"/>
  <c r="BG20" i="17"/>
  <c r="K20" i="17"/>
  <c r="BG353" i="17"/>
  <c r="K353" i="17"/>
  <c r="BG322" i="17"/>
  <c r="K322" i="17"/>
  <c r="BG290" i="17"/>
  <c r="K290" i="17"/>
  <c r="BG266" i="17"/>
  <c r="K266" i="17"/>
  <c r="BG228" i="17"/>
  <c r="K228" i="17"/>
  <c r="BG204" i="17"/>
  <c r="K204" i="17"/>
  <c r="BG174" i="17"/>
  <c r="K174" i="17"/>
  <c r="BG157" i="17"/>
  <c r="K157" i="17"/>
  <c r="BG133" i="17"/>
  <c r="K133" i="17"/>
  <c r="BG113" i="17"/>
  <c r="K113" i="17"/>
  <c r="BG102" i="17"/>
  <c r="K102" i="17"/>
  <c r="BG89" i="17"/>
  <c r="K89" i="17"/>
  <c r="BG72" i="17"/>
  <c r="K72" i="17"/>
  <c r="BG65" i="17"/>
  <c r="K65" i="17"/>
  <c r="BG53" i="17"/>
  <c r="K53" i="17"/>
  <c r="BG41" i="17"/>
  <c r="K41" i="17"/>
  <c r="BG27" i="17"/>
  <c r="K27" i="17"/>
  <c r="BG9" i="17"/>
  <c r="K9" i="17"/>
  <c r="BG341" i="17"/>
  <c r="K341" i="17"/>
  <c r="BG321" i="17"/>
  <c r="K321" i="17"/>
  <c r="BG305" i="17"/>
  <c r="K305" i="17"/>
  <c r="BG277" i="17"/>
  <c r="K277" i="17"/>
  <c r="BG252" i="17"/>
  <c r="K252" i="17"/>
  <c r="BG239" i="17"/>
  <c r="K239" i="17"/>
  <c r="BG223" i="17"/>
  <c r="K223" i="17"/>
  <c r="BG206" i="17"/>
  <c r="K206" i="17"/>
  <c r="BG189" i="17"/>
  <c r="K189" i="17"/>
  <c r="BG166" i="17"/>
  <c r="K166" i="17"/>
  <c r="BG150" i="17"/>
  <c r="K150" i="17"/>
  <c r="BG127" i="17"/>
  <c r="K127" i="17"/>
  <c r="BG107" i="17"/>
  <c r="K107" i="17"/>
  <c r="BG87" i="17"/>
  <c r="K87" i="17"/>
  <c r="BG61" i="17"/>
  <c r="K61" i="17"/>
  <c r="BG43" i="17"/>
  <c r="K43" i="17"/>
  <c r="BG22" i="17"/>
  <c r="K22" i="17"/>
  <c r="BG12" i="17"/>
  <c r="AC345" i="17"/>
  <c r="X345" i="17"/>
  <c r="P345" i="17"/>
  <c r="AC289" i="17"/>
  <c r="X289" i="17"/>
  <c r="P289" i="17"/>
  <c r="AC227" i="17"/>
  <c r="AC197" i="17"/>
  <c r="AC149" i="17"/>
  <c r="AC111" i="17"/>
  <c r="AC85" i="17"/>
  <c r="AC65" i="17"/>
  <c r="AC354" i="17"/>
  <c r="X354" i="17"/>
  <c r="P354" i="17"/>
  <c r="AC329" i="17"/>
  <c r="X329" i="17"/>
  <c r="P329" i="17"/>
  <c r="AC297" i="17"/>
  <c r="X297" i="17"/>
  <c r="P297" i="17"/>
  <c r="AC273" i="17"/>
  <c r="X273" i="17"/>
  <c r="P273" i="17"/>
  <c r="AC243" i="17"/>
  <c r="AC212" i="17"/>
  <c r="AC188" i="17"/>
  <c r="AC164" i="17"/>
  <c r="AC134" i="17"/>
  <c r="AC117" i="17"/>
  <c r="AC105" i="17"/>
  <c r="AC93" i="17"/>
  <c r="AC77" i="17"/>
  <c r="AC68" i="17"/>
  <c r="AC59" i="17"/>
  <c r="AC45" i="17"/>
  <c r="AC33" i="17"/>
  <c r="AC357" i="17"/>
  <c r="X357" i="17"/>
  <c r="P357" i="17"/>
  <c r="AC317" i="17"/>
  <c r="X317" i="17"/>
  <c r="P317" i="17"/>
  <c r="AC305" i="17"/>
  <c r="X305" i="17"/>
  <c r="P305" i="17"/>
  <c r="AC293" i="17"/>
  <c r="X293" i="17"/>
  <c r="P293" i="17"/>
  <c r="AC285" i="17"/>
  <c r="X285" i="17"/>
  <c r="P285" i="17"/>
  <c r="AC277" i="17"/>
  <c r="X277" i="17"/>
  <c r="P277" i="17"/>
  <c r="AC250" i="17"/>
  <c r="AC235" i="17"/>
  <c r="AC208" i="17"/>
  <c r="AC200" i="17"/>
  <c r="AC192" i="17"/>
  <c r="AC170" i="17"/>
  <c r="AC159" i="17"/>
  <c r="AC155" i="17"/>
  <c r="AC143" i="17"/>
  <c r="AC139" i="17"/>
  <c r="AC127" i="17"/>
  <c r="AC123" i="17"/>
  <c r="AC95" i="17"/>
  <c r="AC91" i="17"/>
  <c r="AC75" i="17"/>
  <c r="AC61" i="17"/>
  <c r="AC47" i="17"/>
  <c r="AC20" i="17"/>
  <c r="AC12" i="17"/>
  <c r="AC353" i="17"/>
  <c r="X353" i="17"/>
  <c r="P353" i="17"/>
  <c r="AC322" i="17"/>
  <c r="X322" i="17"/>
  <c r="P322" i="17"/>
  <c r="AC290" i="17"/>
  <c r="X290" i="17"/>
  <c r="P290" i="17"/>
  <c r="AC266" i="17"/>
  <c r="AC228" i="17"/>
  <c r="AC204" i="17"/>
  <c r="AC174" i="17"/>
  <c r="AC157" i="17"/>
  <c r="AC133" i="17"/>
  <c r="AC113" i="17"/>
  <c r="AC102" i="17"/>
  <c r="AC89" i="17"/>
  <c r="AC67" i="17"/>
  <c r="AC55" i="17"/>
  <c r="AC42" i="17"/>
  <c r="AC29" i="17"/>
  <c r="AC18" i="17"/>
  <c r="AC346" i="17"/>
  <c r="X346" i="17"/>
  <c r="P346" i="17"/>
  <c r="AC333" i="17"/>
  <c r="X333" i="17"/>
  <c r="P333" i="17"/>
  <c r="AC325" i="17"/>
  <c r="X325" i="17"/>
  <c r="P325" i="17"/>
  <c r="AC321" i="17"/>
  <c r="X321" i="17"/>
  <c r="P321" i="17"/>
  <c r="AC309" i="17"/>
  <c r="X309" i="17"/>
  <c r="P309" i="17"/>
  <c r="AC254" i="17"/>
  <c r="AC239" i="17"/>
  <c r="AC223" i="17"/>
  <c r="AC216" i="17"/>
  <c r="AC206" i="17"/>
  <c r="AC189" i="17"/>
  <c r="AC103" i="17"/>
  <c r="AC79" i="17"/>
  <c r="AC51" i="17"/>
  <c r="AC35" i="17"/>
  <c r="AC31" i="17"/>
  <c r="AC19" i="17"/>
  <c r="AC315" i="17"/>
  <c r="X315" i="17"/>
  <c r="P315" i="17"/>
  <c r="AC259" i="17"/>
  <c r="AC172" i="17"/>
  <c r="AC125" i="17"/>
  <c r="AC101" i="17"/>
  <c r="AC72" i="17"/>
  <c r="AC53" i="17"/>
  <c r="AC41" i="17"/>
  <c r="AC27" i="17"/>
  <c r="AC14" i="17"/>
  <c r="AC349" i="17"/>
  <c r="X349" i="17"/>
  <c r="P349" i="17"/>
  <c r="AC338" i="17"/>
  <c r="X338" i="17"/>
  <c r="P338" i="17"/>
  <c r="AC301" i="17"/>
  <c r="X301" i="17"/>
  <c r="P301" i="17"/>
  <c r="AC263" i="17"/>
  <c r="AC252" i="17"/>
  <c r="AC247" i="17"/>
  <c r="AC237" i="17"/>
  <c r="AC231" i="17"/>
  <c r="AC221" i="17"/>
  <c r="AC180" i="17"/>
  <c r="AC166" i="17"/>
  <c r="AC151" i="17"/>
  <c r="AC135" i="17"/>
  <c r="AC119" i="17"/>
  <c r="AC87" i="17"/>
  <c r="AC57" i="17"/>
  <c r="AC337" i="17"/>
  <c r="X337" i="17"/>
  <c r="P337" i="17"/>
  <c r="AC313" i="17"/>
  <c r="X313" i="17"/>
  <c r="P313" i="17"/>
  <c r="AC281" i="17"/>
  <c r="X281" i="17"/>
  <c r="P281" i="17"/>
  <c r="AC258" i="17"/>
  <c r="AC219" i="17"/>
  <c r="AC190" i="17"/>
  <c r="AC165" i="17"/>
  <c r="AC141" i="17"/>
  <c r="AC121" i="17"/>
  <c r="AC109" i="17"/>
  <c r="AC97" i="17"/>
  <c r="AC81" i="17"/>
  <c r="AC70" i="17"/>
  <c r="AC63" i="17"/>
  <c r="AC49" i="17"/>
  <c r="AC37" i="17"/>
  <c r="AC25" i="17"/>
  <c r="AC9" i="17"/>
  <c r="AC341" i="17"/>
  <c r="X341" i="17"/>
  <c r="P341" i="17"/>
  <c r="AC314" i="17"/>
  <c r="X314" i="17"/>
  <c r="P314" i="17"/>
  <c r="AC269" i="17"/>
  <c r="AC251" i="17"/>
  <c r="AC196" i="17"/>
  <c r="AC184" i="17"/>
  <c r="AC150" i="17"/>
  <c r="AC118" i="17"/>
  <c r="AC107" i="17"/>
  <c r="AC71" i="17"/>
  <c r="AC43" i="17"/>
  <c r="AC26" i="17"/>
  <c r="AC22" i="17"/>
  <c r="AC15" i="17"/>
  <c r="C355" i="17"/>
  <c r="C229" i="17"/>
  <c r="C299" i="17"/>
  <c r="C245" i="17"/>
  <c r="C339" i="17"/>
  <c r="C323" i="17"/>
  <c r="C283" i="17"/>
  <c r="C268" i="17"/>
  <c r="C214" i="17"/>
  <c r="C198" i="17"/>
  <c r="C307" i="17"/>
  <c r="C291" i="17"/>
  <c r="C182" i="17"/>
  <c r="C361" i="17"/>
  <c r="C347" i="17"/>
  <c r="C331" i="17"/>
  <c r="C275" i="17"/>
  <c r="C261" i="17"/>
  <c r="C306" i="17"/>
  <c r="C274" i="17"/>
  <c r="C244" i="17"/>
  <c r="K244" i="17" s="1"/>
  <c r="C213" i="17"/>
  <c r="C181" i="17"/>
  <c r="C98" i="17"/>
  <c r="C38" i="17"/>
  <c r="K38" i="17" s="1"/>
  <c r="C282" i="17"/>
  <c r="C220" i="17"/>
  <c r="C158" i="17"/>
  <c r="C126" i="17"/>
  <c r="C82" i="17"/>
  <c r="C74" i="17"/>
  <c r="C64" i="17"/>
  <c r="K64" i="17" s="1"/>
  <c r="C56" i="17"/>
  <c r="C350" i="17"/>
  <c r="C342" i="17"/>
  <c r="C334" i="17"/>
  <c r="C326" i="17"/>
  <c r="C302" i="17"/>
  <c r="C286" i="17"/>
  <c r="C270" i="17"/>
  <c r="K270" i="17" s="1"/>
  <c r="C264" i="17"/>
  <c r="C255" i="17"/>
  <c r="C248" i="17"/>
  <c r="C232" i="17"/>
  <c r="C193" i="17"/>
  <c r="C185" i="17"/>
  <c r="C177" i="17"/>
  <c r="C169" i="17"/>
  <c r="C154" i="17"/>
  <c r="K154" i="17" s="1"/>
  <c r="C146" i="17"/>
  <c r="C138" i="17"/>
  <c r="C130" i="17"/>
  <c r="C122" i="17"/>
  <c r="C110" i="17"/>
  <c r="C90" i="17"/>
  <c r="C78" i="17"/>
  <c r="C60" i="17"/>
  <c r="C50" i="17"/>
  <c r="BG30" i="17"/>
  <c r="C362" i="17"/>
  <c r="C330" i="17"/>
  <c r="K330" i="17" s="1"/>
  <c r="C298" i="17"/>
  <c r="C267" i="17"/>
  <c r="C236" i="17"/>
  <c r="C205" i="17"/>
  <c r="K205" i="17" s="1"/>
  <c r="C173" i="17"/>
  <c r="C142" i="17"/>
  <c r="C114" i="17"/>
  <c r="C106" i="17"/>
  <c r="C94" i="17"/>
  <c r="C86" i="17"/>
  <c r="C54" i="17"/>
  <c r="C46" i="17"/>
  <c r="C34" i="17"/>
  <c r="C358" i="17"/>
  <c r="C318" i="17"/>
  <c r="C310" i="17"/>
  <c r="K310" i="17" s="1"/>
  <c r="C294" i="17"/>
  <c r="C278" i="17"/>
  <c r="C240" i="17"/>
  <c r="C224" i="17"/>
  <c r="C209" i="17"/>
  <c r="C201" i="17"/>
  <c r="C351" i="17"/>
  <c r="C335" i="17"/>
  <c r="C319" i="17"/>
  <c r="C303" i="17"/>
  <c r="C287" i="17"/>
  <c r="C271" i="17"/>
  <c r="C256" i="17"/>
  <c r="C241" i="17"/>
  <c r="C225" i="17"/>
  <c r="C210" i="17"/>
  <c r="C194" i="17"/>
  <c r="C178" i="17"/>
  <c r="C168" i="17"/>
  <c r="C162" i="17"/>
  <c r="C153" i="17"/>
  <c r="C147" i="17"/>
  <c r="C137" i="17"/>
  <c r="C131" i="17"/>
  <c r="C115" i="17"/>
  <c r="C99" i="17"/>
  <c r="C83" i="17"/>
  <c r="C39" i="17"/>
  <c r="C23" i="17"/>
  <c r="C359" i="17"/>
  <c r="C343" i="17"/>
  <c r="C327" i="17"/>
  <c r="C311" i="17"/>
  <c r="C295" i="17"/>
  <c r="C279" i="17"/>
  <c r="C265" i="17"/>
  <c r="C233" i="17"/>
  <c r="C217" i="17"/>
  <c r="C202" i="17"/>
  <c r="C186" i="17"/>
  <c r="C176" i="17"/>
  <c r="C161" i="17"/>
  <c r="C145" i="17"/>
  <c r="C129" i="17"/>
  <c r="C16" i="17"/>
  <c r="C284" i="17"/>
  <c r="C280" i="17"/>
  <c r="C276" i="17"/>
  <c r="C272" i="17"/>
  <c r="C262" i="17"/>
  <c r="K262" i="17" s="1"/>
  <c r="C257" i="17"/>
  <c r="C253" i="17"/>
  <c r="C249" i="17"/>
  <c r="C246" i="17"/>
  <c r="C242" i="17"/>
  <c r="C238" i="17"/>
  <c r="C234" i="17"/>
  <c r="C230" i="17"/>
  <c r="C226" i="17"/>
  <c r="C222" i="17"/>
  <c r="C218" i="17"/>
  <c r="C215" i="17"/>
  <c r="C211" i="17"/>
  <c r="C207" i="17"/>
  <c r="C203" i="17"/>
  <c r="C199" i="17"/>
  <c r="C195" i="17"/>
  <c r="C191" i="17"/>
  <c r="C187" i="17"/>
  <c r="C183" i="17"/>
  <c r="C179" i="17"/>
  <c r="C360" i="17"/>
  <c r="C356" i="17"/>
  <c r="C352" i="17"/>
  <c r="C348" i="17"/>
  <c r="C344" i="17"/>
  <c r="C340" i="17"/>
  <c r="C336" i="17"/>
  <c r="C332" i="17"/>
  <c r="C328" i="17"/>
  <c r="K328" i="17" s="1"/>
  <c r="C324" i="17"/>
  <c r="C320" i="17"/>
  <c r="C316" i="17"/>
  <c r="C312" i="17"/>
  <c r="C308" i="17"/>
  <c r="C304" i="17"/>
  <c r="C300" i="17"/>
  <c r="C296" i="17"/>
  <c r="C292" i="17"/>
  <c r="C288" i="17"/>
  <c r="C175" i="17"/>
  <c r="C171" i="17"/>
  <c r="C167" i="17"/>
  <c r="C163" i="17"/>
  <c r="C160" i="17"/>
  <c r="C156" i="17"/>
  <c r="C152" i="17"/>
  <c r="C148" i="17"/>
  <c r="C144" i="17"/>
  <c r="C140" i="17"/>
  <c r="C136" i="17"/>
  <c r="C132" i="17"/>
  <c r="C128" i="17"/>
  <c r="C124" i="17"/>
  <c r="K124" i="17" s="1"/>
  <c r="C120" i="17"/>
  <c r="C116" i="17"/>
  <c r="C112" i="17"/>
  <c r="C108" i="17"/>
  <c r="C104" i="17"/>
  <c r="C100" i="17"/>
  <c r="C96" i="17"/>
  <c r="C92" i="17"/>
  <c r="C88" i="17"/>
  <c r="C84" i="17"/>
  <c r="C80" i="17"/>
  <c r="C76" i="17"/>
  <c r="C73" i="17"/>
  <c r="C69" i="17"/>
  <c r="C66" i="17"/>
  <c r="C62" i="17"/>
  <c r="C58" i="17"/>
  <c r="C52" i="17"/>
  <c r="C48" i="17"/>
  <c r="C44" i="17"/>
  <c r="C40" i="17"/>
  <c r="C36" i="17"/>
  <c r="C32" i="17"/>
  <c r="C28" i="17"/>
  <c r="C24" i="17"/>
  <c r="C21" i="17"/>
  <c r="C17" i="17"/>
  <c r="C13" i="17"/>
  <c r="BG5" i="17"/>
  <c r="C10" i="17"/>
  <c r="W4" i="17"/>
  <c r="C11" i="17"/>
  <c r="AC8" i="17"/>
  <c r="AC7" i="17"/>
  <c r="Z3" i="30"/>
  <c r="Z4" i="30"/>
  <c r="Z5" i="30"/>
  <c r="Z6" i="30"/>
  <c r="Z7" i="30"/>
  <c r="Z8" i="30"/>
  <c r="Z9" i="30"/>
  <c r="Z10" i="30"/>
  <c r="Z11" i="30"/>
  <c r="Z12" i="30"/>
  <c r="Z13" i="30"/>
  <c r="Z14" i="30"/>
  <c r="Z15" i="30"/>
  <c r="Z16" i="30"/>
  <c r="Z17" i="30"/>
  <c r="Z18" i="30"/>
  <c r="Z19" i="30"/>
  <c r="Z20" i="30"/>
  <c r="Z21" i="30"/>
  <c r="Z22" i="30"/>
  <c r="Z23" i="30"/>
  <c r="Z24" i="30"/>
  <c r="Z25" i="30"/>
  <c r="Z26" i="30"/>
  <c r="Z27" i="30"/>
  <c r="Z28" i="30"/>
  <c r="Z29" i="30"/>
  <c r="Z30" i="30"/>
  <c r="Z31" i="30"/>
  <c r="Z32" i="30"/>
  <c r="Z33" i="30"/>
  <c r="Z34" i="30"/>
  <c r="Z35" i="30"/>
  <c r="Z36" i="30"/>
  <c r="Z37" i="30"/>
  <c r="Z38" i="30"/>
  <c r="Z39" i="30"/>
  <c r="Z40" i="30"/>
  <c r="Z41" i="30"/>
  <c r="Z42" i="30"/>
  <c r="Z43" i="30"/>
  <c r="Z44" i="30"/>
  <c r="Z45" i="30"/>
  <c r="Z46" i="30"/>
  <c r="Z47" i="30"/>
  <c r="Z48" i="30"/>
  <c r="Z49" i="30"/>
  <c r="Z50" i="30"/>
  <c r="Z51" i="30"/>
  <c r="Z52" i="30"/>
  <c r="Z53" i="30"/>
  <c r="Z54" i="30"/>
  <c r="Z55" i="30"/>
  <c r="Z56" i="30"/>
  <c r="Z57" i="30"/>
  <c r="Z58" i="30"/>
  <c r="Z59" i="30"/>
  <c r="Z60" i="30"/>
  <c r="Z61" i="30"/>
  <c r="Z62" i="30"/>
  <c r="Z63" i="30"/>
  <c r="Z64" i="30"/>
  <c r="Z65" i="30"/>
  <c r="Z66" i="30"/>
  <c r="Z67" i="30"/>
  <c r="Z68" i="30"/>
  <c r="Z69" i="30"/>
  <c r="Z70" i="30"/>
  <c r="Z71" i="30"/>
  <c r="Z72" i="30"/>
  <c r="Z73" i="30"/>
  <c r="Z74" i="30"/>
  <c r="Z75" i="30"/>
  <c r="Z76" i="30"/>
  <c r="Z77" i="30"/>
  <c r="Z78" i="30"/>
  <c r="Z79" i="30"/>
  <c r="Z80" i="30"/>
  <c r="Z81" i="30"/>
  <c r="Z82" i="30"/>
  <c r="Z83" i="30"/>
  <c r="Z84" i="30"/>
  <c r="Z85" i="30"/>
  <c r="Z86" i="30"/>
  <c r="Z87" i="30"/>
  <c r="Z88" i="30"/>
  <c r="Z89" i="30"/>
  <c r="Z90" i="30"/>
  <c r="Z91" i="30"/>
  <c r="Z92" i="30"/>
  <c r="Z93" i="30"/>
  <c r="Z94" i="30"/>
  <c r="Z95" i="30"/>
  <c r="Z96" i="30"/>
  <c r="Z97" i="30"/>
  <c r="Z98" i="30"/>
  <c r="Z99" i="30"/>
  <c r="Z100" i="30"/>
  <c r="Z101" i="30"/>
  <c r="Z102" i="30"/>
  <c r="Z103" i="30"/>
  <c r="Z104" i="30"/>
  <c r="Z105" i="30"/>
  <c r="Z106" i="30"/>
  <c r="Z107" i="30"/>
  <c r="Z108" i="30"/>
  <c r="Z109" i="30"/>
  <c r="Z110" i="30"/>
  <c r="Z111" i="30"/>
  <c r="Z112" i="30"/>
  <c r="Z113" i="30"/>
  <c r="Z114" i="30"/>
  <c r="Z115" i="30"/>
  <c r="Z116" i="30"/>
  <c r="Z117" i="30"/>
  <c r="Z118" i="30"/>
  <c r="Z119" i="30"/>
  <c r="Z120" i="30"/>
  <c r="Z121" i="30"/>
  <c r="Z122" i="30"/>
  <c r="Z123" i="30"/>
  <c r="Z124" i="30"/>
  <c r="Z125" i="30"/>
  <c r="Z126" i="30"/>
  <c r="Z127" i="30"/>
  <c r="Z128" i="30"/>
  <c r="Z129" i="30"/>
  <c r="Z130" i="30"/>
  <c r="Z131" i="30"/>
  <c r="Z132" i="30"/>
  <c r="Z133" i="30"/>
  <c r="Z134" i="30"/>
  <c r="Z135" i="30"/>
  <c r="Z136" i="30"/>
  <c r="Z137" i="30"/>
  <c r="Z138" i="30"/>
  <c r="Z139" i="30"/>
  <c r="Z140" i="30"/>
  <c r="Z141" i="30"/>
  <c r="Z142" i="30"/>
  <c r="Z143" i="30"/>
  <c r="Z144" i="30"/>
  <c r="Z145" i="30"/>
  <c r="Z146" i="30"/>
  <c r="Z147" i="30"/>
  <c r="Z148" i="30"/>
  <c r="Z149" i="30"/>
  <c r="Z150" i="30"/>
  <c r="Z151" i="30"/>
  <c r="Z152" i="30"/>
  <c r="Z153" i="30"/>
  <c r="Z154" i="30"/>
  <c r="Z155" i="30"/>
  <c r="Z156" i="30"/>
  <c r="Z2" i="30"/>
  <c r="C2" i="33" l="1"/>
  <c r="K4" i="17"/>
  <c r="H2" i="33" s="1"/>
  <c r="AC4" i="17"/>
  <c r="BG4" i="17"/>
  <c r="BG32" i="17"/>
  <c r="K32" i="17"/>
  <c r="BG6" i="17"/>
  <c r="K6" i="17"/>
  <c r="BG58" i="17"/>
  <c r="K58" i="17"/>
  <c r="BG73" i="17"/>
  <c r="K73" i="17"/>
  <c r="BG104" i="17"/>
  <c r="K104" i="17"/>
  <c r="BG136" i="17"/>
  <c r="K136" i="17"/>
  <c r="BG167" i="17"/>
  <c r="K167" i="17"/>
  <c r="BG308" i="17"/>
  <c r="K308" i="17"/>
  <c r="BG340" i="17"/>
  <c r="K340" i="17"/>
  <c r="BG191" i="17"/>
  <c r="K191" i="17"/>
  <c r="BG207" i="17"/>
  <c r="K207" i="17"/>
  <c r="BG222" i="17"/>
  <c r="K222" i="17"/>
  <c r="BG238" i="17"/>
  <c r="K238" i="17"/>
  <c r="BG253" i="17"/>
  <c r="K253" i="17"/>
  <c r="BG276" i="17"/>
  <c r="K276" i="17"/>
  <c r="BG129" i="17"/>
  <c r="K129" i="17"/>
  <c r="BG186" i="17"/>
  <c r="K186" i="17"/>
  <c r="BG265" i="17"/>
  <c r="K265" i="17"/>
  <c r="BG327" i="17"/>
  <c r="K327" i="17"/>
  <c r="BG39" i="17"/>
  <c r="K39" i="17"/>
  <c r="BG131" i="17"/>
  <c r="K131" i="17"/>
  <c r="BG162" i="17"/>
  <c r="K162" i="17"/>
  <c r="BG210" i="17"/>
  <c r="K210" i="17"/>
  <c r="BG271" i="17"/>
  <c r="K271" i="17"/>
  <c r="BG335" i="17"/>
  <c r="K335" i="17"/>
  <c r="BG201" i="17"/>
  <c r="K201" i="17"/>
  <c r="BG278" i="17"/>
  <c r="K278" i="17"/>
  <c r="BG358" i="17"/>
  <c r="K358" i="17"/>
  <c r="BG46" i="17"/>
  <c r="K46" i="17"/>
  <c r="BG106" i="17"/>
  <c r="K106" i="17"/>
  <c r="BG78" i="17"/>
  <c r="K78" i="17"/>
  <c r="BG130" i="17"/>
  <c r="K130" i="17"/>
  <c r="BG169" i="17"/>
  <c r="K169" i="17"/>
  <c r="BG232" i="17"/>
  <c r="K232" i="17"/>
  <c r="BG334" i="17"/>
  <c r="K334" i="17"/>
  <c r="BG82" i="17"/>
  <c r="K82" i="17"/>
  <c r="BG282" i="17"/>
  <c r="K282" i="17"/>
  <c r="BG181" i="17"/>
  <c r="K181" i="17"/>
  <c r="BG306" i="17"/>
  <c r="K306" i="17"/>
  <c r="BG347" i="17"/>
  <c r="K347" i="17"/>
  <c r="BG307" i="17"/>
  <c r="K307" i="17"/>
  <c r="BG268" i="17"/>
  <c r="K268" i="17"/>
  <c r="BG299" i="17"/>
  <c r="K299" i="17"/>
  <c r="BG48" i="17"/>
  <c r="K48" i="17"/>
  <c r="BG24" i="17"/>
  <c r="K24" i="17"/>
  <c r="BG40" i="17"/>
  <c r="K40" i="17"/>
  <c r="BG88" i="17"/>
  <c r="K88" i="17"/>
  <c r="BG120" i="17"/>
  <c r="K120" i="17"/>
  <c r="BG152" i="17"/>
  <c r="K152" i="17"/>
  <c r="BG292" i="17"/>
  <c r="K292" i="17"/>
  <c r="BG324" i="17"/>
  <c r="K324" i="17"/>
  <c r="BG356" i="17"/>
  <c r="K356" i="17"/>
  <c r="BG13" i="17"/>
  <c r="K13" i="17"/>
  <c r="BG28" i="17"/>
  <c r="K28" i="17"/>
  <c r="BG44" i="17"/>
  <c r="K44" i="17"/>
  <c r="BG62" i="17"/>
  <c r="K62" i="17"/>
  <c r="BG76" i="17"/>
  <c r="K76" i="17"/>
  <c r="BG92" i="17"/>
  <c r="K92" i="17"/>
  <c r="BG108" i="17"/>
  <c r="K108" i="17"/>
  <c r="BG140" i="17"/>
  <c r="K140" i="17"/>
  <c r="BG156" i="17"/>
  <c r="K156" i="17"/>
  <c r="BG171" i="17"/>
  <c r="K171" i="17"/>
  <c r="BG296" i="17"/>
  <c r="K296" i="17"/>
  <c r="BG344" i="17"/>
  <c r="K344" i="17"/>
  <c r="BG360" i="17"/>
  <c r="K360" i="17"/>
  <c r="BG179" i="17"/>
  <c r="K179" i="17"/>
  <c r="BG195" i="17"/>
  <c r="K195" i="17"/>
  <c r="BG211" i="17"/>
  <c r="K211" i="17"/>
  <c r="BG226" i="17"/>
  <c r="K226" i="17"/>
  <c r="BG242" i="17"/>
  <c r="K242" i="17"/>
  <c r="BG257" i="17"/>
  <c r="K257" i="17"/>
  <c r="BG280" i="17"/>
  <c r="K280" i="17"/>
  <c r="BG145" i="17"/>
  <c r="K145" i="17"/>
  <c r="BG202" i="17"/>
  <c r="K202" i="17"/>
  <c r="BG279" i="17"/>
  <c r="K279" i="17"/>
  <c r="BG343" i="17"/>
  <c r="K343" i="17"/>
  <c r="BG83" i="17"/>
  <c r="K83" i="17"/>
  <c r="BG137" i="17"/>
  <c r="K137" i="17"/>
  <c r="BG168" i="17"/>
  <c r="K168" i="17"/>
  <c r="BG225" i="17"/>
  <c r="K225" i="17"/>
  <c r="BG287" i="17"/>
  <c r="K287" i="17"/>
  <c r="BG351" i="17"/>
  <c r="K351" i="17"/>
  <c r="BG209" i="17"/>
  <c r="K209" i="17"/>
  <c r="BG294" i="17"/>
  <c r="K294" i="17"/>
  <c r="BG54" i="17"/>
  <c r="K54" i="17"/>
  <c r="BG114" i="17"/>
  <c r="K114" i="17"/>
  <c r="BG236" i="17"/>
  <c r="K236" i="17"/>
  <c r="BG90" i="17"/>
  <c r="K90" i="17"/>
  <c r="BG138" i="17"/>
  <c r="K138" i="17"/>
  <c r="BG177" i="17"/>
  <c r="K177" i="17"/>
  <c r="BG248" i="17"/>
  <c r="K248" i="17"/>
  <c r="BG286" i="17"/>
  <c r="K286" i="17"/>
  <c r="BG342" i="17"/>
  <c r="K342" i="17"/>
  <c r="BG56" i="17"/>
  <c r="K56" i="17"/>
  <c r="BG126" i="17"/>
  <c r="K126" i="17"/>
  <c r="BG213" i="17"/>
  <c r="K213" i="17"/>
  <c r="BG261" i="17"/>
  <c r="K261" i="17"/>
  <c r="BG361" i="17"/>
  <c r="K361" i="17"/>
  <c r="BG283" i="17"/>
  <c r="K283" i="17"/>
  <c r="BG229" i="17"/>
  <c r="K229" i="17"/>
  <c r="BG10" i="17"/>
  <c r="K10" i="17"/>
  <c r="BG80" i="17"/>
  <c r="K80" i="17"/>
  <c r="BG112" i="17"/>
  <c r="K112" i="17"/>
  <c r="BG144" i="17"/>
  <c r="K144" i="17"/>
  <c r="BG160" i="17"/>
  <c r="K160" i="17"/>
  <c r="BG300" i="17"/>
  <c r="K300" i="17"/>
  <c r="BG332" i="17"/>
  <c r="K332" i="17"/>
  <c r="BG183" i="17"/>
  <c r="K183" i="17"/>
  <c r="BG215" i="17"/>
  <c r="K215" i="17"/>
  <c r="BG230" i="17"/>
  <c r="K230" i="17"/>
  <c r="BG246" i="17"/>
  <c r="K246" i="17"/>
  <c r="BG284" i="17"/>
  <c r="K284" i="17"/>
  <c r="BG161" i="17"/>
  <c r="K161" i="17"/>
  <c r="BG217" i="17"/>
  <c r="K217" i="17"/>
  <c r="BG295" i="17"/>
  <c r="K295" i="17"/>
  <c r="BG359" i="17"/>
  <c r="K359" i="17"/>
  <c r="BG99" i="17"/>
  <c r="K99" i="17"/>
  <c r="BG147" i="17"/>
  <c r="K147" i="17"/>
  <c r="BG178" i="17"/>
  <c r="K178" i="17"/>
  <c r="BG241" i="17"/>
  <c r="K241" i="17"/>
  <c r="BG303" i="17"/>
  <c r="K303" i="17"/>
  <c r="BG224" i="17"/>
  <c r="K224" i="17"/>
  <c r="BG86" i="17"/>
  <c r="K86" i="17"/>
  <c r="BG142" i="17"/>
  <c r="K142" i="17"/>
  <c r="BG267" i="17"/>
  <c r="K267" i="17"/>
  <c r="BG50" i="17"/>
  <c r="K50" i="17"/>
  <c r="BG110" i="17"/>
  <c r="K110" i="17"/>
  <c r="BG146" i="17"/>
  <c r="K146" i="17"/>
  <c r="BG185" i="17"/>
  <c r="K185" i="17"/>
  <c r="BG255" i="17"/>
  <c r="K255" i="17"/>
  <c r="BG302" i="17"/>
  <c r="K302" i="17"/>
  <c r="BG350" i="17"/>
  <c r="K350" i="17"/>
  <c r="BG158" i="17"/>
  <c r="K158" i="17"/>
  <c r="BG275" i="17"/>
  <c r="K275" i="17"/>
  <c r="BG182" i="17"/>
  <c r="K182" i="17"/>
  <c r="BG198" i="17"/>
  <c r="K198" i="17"/>
  <c r="BG323" i="17"/>
  <c r="K323" i="17"/>
  <c r="BG245" i="17"/>
  <c r="K245" i="17"/>
  <c r="BG355" i="17"/>
  <c r="K355" i="17"/>
  <c r="BG17" i="17"/>
  <c r="K17" i="17"/>
  <c r="BG66" i="17"/>
  <c r="K66" i="17"/>
  <c r="BG96" i="17"/>
  <c r="K96" i="17"/>
  <c r="BG128" i="17"/>
  <c r="K128" i="17"/>
  <c r="BG175" i="17"/>
  <c r="K175" i="17"/>
  <c r="BG316" i="17"/>
  <c r="K316" i="17"/>
  <c r="BG348" i="17"/>
  <c r="K348" i="17"/>
  <c r="BG199" i="17"/>
  <c r="K199" i="17"/>
  <c r="BG11" i="17"/>
  <c r="K11" i="17"/>
  <c r="BG21" i="17"/>
  <c r="K21" i="17"/>
  <c r="BG36" i="17"/>
  <c r="K36" i="17"/>
  <c r="BG52" i="17"/>
  <c r="K52" i="17"/>
  <c r="BG69" i="17"/>
  <c r="K69" i="17"/>
  <c r="BG84" i="17"/>
  <c r="K84" i="17"/>
  <c r="BG100" i="17"/>
  <c r="K100" i="17"/>
  <c r="BG116" i="17"/>
  <c r="K116" i="17"/>
  <c r="BG132" i="17"/>
  <c r="K132" i="17"/>
  <c r="BG148" i="17"/>
  <c r="K148" i="17"/>
  <c r="BG163" i="17"/>
  <c r="K163" i="17"/>
  <c r="BG288" i="17"/>
  <c r="K288" i="17"/>
  <c r="BG304" i="17"/>
  <c r="K304" i="17"/>
  <c r="BG320" i="17"/>
  <c r="K320" i="17"/>
  <c r="BG336" i="17"/>
  <c r="K336" i="17"/>
  <c r="BG352" i="17"/>
  <c r="K352" i="17"/>
  <c r="BG187" i="17"/>
  <c r="K187" i="17"/>
  <c r="BG203" i="17"/>
  <c r="K203" i="17"/>
  <c r="BG218" i="17"/>
  <c r="K218" i="17"/>
  <c r="BG234" i="17"/>
  <c r="K234" i="17"/>
  <c r="BG249" i="17"/>
  <c r="K249" i="17"/>
  <c r="BG272" i="17"/>
  <c r="K272" i="17"/>
  <c r="BG16" i="17"/>
  <c r="K16" i="17"/>
  <c r="BG176" i="17"/>
  <c r="K176" i="17"/>
  <c r="BG233" i="17"/>
  <c r="K233" i="17"/>
  <c r="BG23" i="17"/>
  <c r="K23" i="17"/>
  <c r="BG115" i="17"/>
  <c r="K115" i="17"/>
  <c r="BG153" i="17"/>
  <c r="K153" i="17"/>
  <c r="BG194" i="17"/>
  <c r="K194" i="17"/>
  <c r="BG256" i="17"/>
  <c r="K256" i="17"/>
  <c r="BG319" i="17"/>
  <c r="K319" i="17"/>
  <c r="BG240" i="17"/>
  <c r="K240" i="17"/>
  <c r="BG318" i="17"/>
  <c r="K318" i="17"/>
  <c r="BG34" i="17"/>
  <c r="K34" i="17"/>
  <c r="BG94" i="17"/>
  <c r="K94" i="17"/>
  <c r="BG173" i="17"/>
  <c r="K173" i="17"/>
  <c r="BG298" i="17"/>
  <c r="K298" i="17"/>
  <c r="BG60" i="17"/>
  <c r="K60" i="17"/>
  <c r="BG122" i="17"/>
  <c r="K122" i="17"/>
  <c r="BG193" i="17"/>
  <c r="K193" i="17"/>
  <c r="BG264" i="17"/>
  <c r="K264" i="17"/>
  <c r="BG326" i="17"/>
  <c r="K326" i="17"/>
  <c r="BG74" i="17"/>
  <c r="K74" i="17"/>
  <c r="BG220" i="17"/>
  <c r="K220" i="17"/>
  <c r="BG98" i="17"/>
  <c r="K98" i="17"/>
  <c r="BG274" i="17"/>
  <c r="K274" i="17"/>
  <c r="BG331" i="17"/>
  <c r="K331" i="17"/>
  <c r="BG291" i="17"/>
  <c r="K291" i="17"/>
  <c r="BG214" i="17"/>
  <c r="K214" i="17"/>
  <c r="BG339" i="17"/>
  <c r="K339" i="17"/>
  <c r="BG312" i="17"/>
  <c r="K312" i="17"/>
  <c r="BG311" i="17"/>
  <c r="K311" i="17"/>
  <c r="BG362" i="17"/>
  <c r="K362" i="17"/>
  <c r="BG154" i="17"/>
  <c r="BG124" i="17"/>
  <c r="BG310" i="17"/>
  <c r="BG270" i="17"/>
  <c r="BG328" i="17"/>
  <c r="BG205" i="17"/>
  <c r="BG330" i="17"/>
  <c r="BG64" i="17"/>
  <c r="BG38" i="17"/>
  <c r="BG244" i="17"/>
  <c r="BG262" i="17"/>
  <c r="AC13" i="17"/>
  <c r="AC44" i="17"/>
  <c r="AC73" i="17"/>
  <c r="AC88" i="17"/>
  <c r="AC120" i="17"/>
  <c r="AC152" i="17"/>
  <c r="AC292" i="17"/>
  <c r="X292" i="17"/>
  <c r="P292" i="17"/>
  <c r="AC324" i="17"/>
  <c r="X324" i="17"/>
  <c r="P324" i="17"/>
  <c r="AC356" i="17"/>
  <c r="P356" i="17"/>
  <c r="X356" i="17"/>
  <c r="AC191" i="17"/>
  <c r="AC207" i="17"/>
  <c r="AC222" i="17"/>
  <c r="AC238" i="17"/>
  <c r="AC253" i="17"/>
  <c r="X284" i="17"/>
  <c r="P284" i="17"/>
  <c r="AC284" i="17"/>
  <c r="AC217" i="17"/>
  <c r="AC343" i="17"/>
  <c r="X343" i="17"/>
  <c r="P343" i="17"/>
  <c r="AC131" i="17"/>
  <c r="AC162" i="17"/>
  <c r="AC271" i="17"/>
  <c r="X271" i="17"/>
  <c r="P271" i="17"/>
  <c r="AC224" i="17"/>
  <c r="AC34" i="17"/>
  <c r="AC173" i="17"/>
  <c r="AC60" i="17"/>
  <c r="AC110" i="17"/>
  <c r="AC169" i="17"/>
  <c r="AC302" i="17"/>
  <c r="X302" i="17"/>
  <c r="P302" i="17"/>
  <c r="AC342" i="17"/>
  <c r="X342" i="17"/>
  <c r="P342" i="17"/>
  <c r="AC158" i="17"/>
  <c r="AC213" i="17"/>
  <c r="AC361" i="17"/>
  <c r="X361" i="17"/>
  <c r="P361" i="17"/>
  <c r="AC283" i="17"/>
  <c r="X283" i="17"/>
  <c r="P283" i="17"/>
  <c r="AC229" i="17"/>
  <c r="AC10" i="17"/>
  <c r="AC17" i="17"/>
  <c r="AC32" i="17"/>
  <c r="AC62" i="17"/>
  <c r="AC92" i="17"/>
  <c r="AC124" i="17"/>
  <c r="AC156" i="17"/>
  <c r="AC296" i="17"/>
  <c r="X296" i="17"/>
  <c r="P296" i="17"/>
  <c r="AC328" i="17"/>
  <c r="X328" i="17"/>
  <c r="P328" i="17"/>
  <c r="AC360" i="17"/>
  <c r="X360" i="17"/>
  <c r="P360" i="17"/>
  <c r="AC16" i="17"/>
  <c r="AC233" i="17"/>
  <c r="AC359" i="17"/>
  <c r="X359" i="17"/>
  <c r="P359" i="17"/>
  <c r="AC23" i="17"/>
  <c r="AC137" i="17"/>
  <c r="AC225" i="17"/>
  <c r="AC351" i="17"/>
  <c r="X351" i="17"/>
  <c r="P351" i="17"/>
  <c r="AC278" i="17"/>
  <c r="X278" i="17"/>
  <c r="P278" i="17"/>
  <c r="AC310" i="17"/>
  <c r="X310" i="17"/>
  <c r="P310" i="17"/>
  <c r="AC46" i="17"/>
  <c r="AC106" i="17"/>
  <c r="AC330" i="17"/>
  <c r="X330" i="17"/>
  <c r="P330" i="17"/>
  <c r="AC90" i="17"/>
  <c r="AC130" i="17"/>
  <c r="AC248" i="17"/>
  <c r="AC220" i="17"/>
  <c r="AC244" i="17"/>
  <c r="AC182" i="17"/>
  <c r="AC323" i="17"/>
  <c r="X323" i="17"/>
  <c r="P323" i="17"/>
  <c r="AC355" i="17"/>
  <c r="P355" i="17"/>
  <c r="X355" i="17"/>
  <c r="AC48" i="17"/>
  <c r="AC76" i="17"/>
  <c r="AC108" i="17"/>
  <c r="AC140" i="17"/>
  <c r="AC171" i="17"/>
  <c r="AC312" i="17"/>
  <c r="P312" i="17"/>
  <c r="X312" i="17" s="1"/>
  <c r="AC344" i="17"/>
  <c r="X344" i="17"/>
  <c r="P344" i="17"/>
  <c r="AC176" i="17"/>
  <c r="AC295" i="17"/>
  <c r="X295" i="17"/>
  <c r="P295" i="17"/>
  <c r="AC83" i="17"/>
  <c r="AC168" i="17"/>
  <c r="AC287" i="17"/>
  <c r="X287" i="17"/>
  <c r="P287" i="17"/>
  <c r="AC205" i="17"/>
  <c r="AC146" i="17"/>
  <c r="AC264" i="17"/>
  <c r="AC334" i="17"/>
  <c r="X334" i="17"/>
  <c r="P334" i="17"/>
  <c r="AC74" i="17"/>
  <c r="AC38" i="17"/>
  <c r="AC275" i="17"/>
  <c r="X275" i="17"/>
  <c r="P275" i="17"/>
  <c r="AC198" i="17"/>
  <c r="AC245" i="17"/>
  <c r="AC11" i="17"/>
  <c r="AC21" i="17"/>
  <c r="AC36" i="17"/>
  <c r="AC52" i="17"/>
  <c r="AC66" i="17"/>
  <c r="AC80" i="17"/>
  <c r="AC96" i="17"/>
  <c r="AC112" i="17"/>
  <c r="AC128" i="17"/>
  <c r="AC144" i="17"/>
  <c r="AC160" i="17"/>
  <c r="AC175" i="17"/>
  <c r="X300" i="17"/>
  <c r="P300" i="17"/>
  <c r="AC300" i="17"/>
  <c r="X316" i="17"/>
  <c r="P316" i="17"/>
  <c r="AC316" i="17"/>
  <c r="AC332" i="17"/>
  <c r="X332" i="17"/>
  <c r="P332" i="17"/>
  <c r="AC348" i="17"/>
  <c r="P348" i="17"/>
  <c r="X348" i="17"/>
  <c r="AC187" i="17"/>
  <c r="AC195" i="17"/>
  <c r="AC203" i="17"/>
  <c r="AC211" i="17"/>
  <c r="AC218" i="17"/>
  <c r="AC226" i="17"/>
  <c r="AC234" i="17"/>
  <c r="AC242" i="17"/>
  <c r="AC249" i="17"/>
  <c r="AC257" i="17"/>
  <c r="AC272" i="17"/>
  <c r="P272" i="17"/>
  <c r="X272" i="17"/>
  <c r="AC280" i="17"/>
  <c r="X280" i="17"/>
  <c r="P280" i="17"/>
  <c r="AC129" i="17"/>
  <c r="AC186" i="17"/>
  <c r="AC311" i="17"/>
  <c r="P311" i="17"/>
  <c r="X311" i="17" s="1"/>
  <c r="AC39" i="17"/>
  <c r="AC99" i="17"/>
  <c r="AC147" i="17"/>
  <c r="AC178" i="17"/>
  <c r="AC241" i="17"/>
  <c r="AC303" i="17"/>
  <c r="X303" i="17"/>
  <c r="P303" i="17"/>
  <c r="AC209" i="17"/>
  <c r="AC240" i="17"/>
  <c r="AC54" i="17"/>
  <c r="AC114" i="17"/>
  <c r="AC236" i="17"/>
  <c r="AC362" i="17"/>
  <c r="P362" i="17"/>
  <c r="X362" i="17" s="1"/>
  <c r="AC50" i="17"/>
  <c r="AC177" i="17"/>
  <c r="AC286" i="17"/>
  <c r="X286" i="17"/>
  <c r="P286" i="17"/>
  <c r="AC326" i="17"/>
  <c r="X326" i="17"/>
  <c r="P326" i="17"/>
  <c r="AC350" i="17"/>
  <c r="P350" i="17"/>
  <c r="X350" i="17"/>
  <c r="AC82" i="17"/>
  <c r="AC282" i="17"/>
  <c r="X282" i="17"/>
  <c r="P282" i="17"/>
  <c r="AC98" i="17"/>
  <c r="AC274" i="17"/>
  <c r="X274" i="17"/>
  <c r="P274" i="17"/>
  <c r="AC331" i="17"/>
  <c r="X331" i="17"/>
  <c r="P331" i="17"/>
  <c r="AC291" i="17"/>
  <c r="X291" i="17"/>
  <c r="P291" i="17"/>
  <c r="AC214" i="17"/>
  <c r="X339" i="17"/>
  <c r="AC339" i="17"/>
  <c r="P339" i="17"/>
  <c r="AC28" i="17"/>
  <c r="AC58" i="17"/>
  <c r="AC104" i="17"/>
  <c r="AC136" i="17"/>
  <c r="AC167" i="17"/>
  <c r="AC308" i="17"/>
  <c r="X308" i="17"/>
  <c r="P308" i="17"/>
  <c r="AC340" i="17"/>
  <c r="X340" i="17"/>
  <c r="P340" i="17"/>
  <c r="AC183" i="17"/>
  <c r="AC199" i="17"/>
  <c r="AC215" i="17"/>
  <c r="AC230" i="17"/>
  <c r="AC246" i="17"/>
  <c r="AC262" i="17"/>
  <c r="AC276" i="17"/>
  <c r="X276" i="17"/>
  <c r="P276" i="17"/>
  <c r="AC161" i="17"/>
  <c r="AC279" i="17"/>
  <c r="X279" i="17"/>
  <c r="P279" i="17"/>
  <c r="AC210" i="17"/>
  <c r="AC335" i="17"/>
  <c r="X335" i="17"/>
  <c r="P335" i="17"/>
  <c r="AC201" i="17"/>
  <c r="AC318" i="17"/>
  <c r="X318" i="17"/>
  <c r="P318" i="17"/>
  <c r="AC94" i="17"/>
  <c r="AC298" i="17"/>
  <c r="X298" i="17"/>
  <c r="P298" i="17"/>
  <c r="AC154" i="17"/>
  <c r="AC185" i="17"/>
  <c r="AC270" i="17"/>
  <c r="P270" i="17"/>
  <c r="X270" i="17" s="1"/>
  <c r="AC64" i="17"/>
  <c r="AC261" i="17"/>
  <c r="AC5" i="17"/>
  <c r="AC6" i="17"/>
  <c r="AC24" i="17"/>
  <c r="AC40" i="17"/>
  <c r="AC69" i="17"/>
  <c r="AC84" i="17"/>
  <c r="AC100" i="17"/>
  <c r="AC116" i="17"/>
  <c r="AC132" i="17"/>
  <c r="AC148" i="17"/>
  <c r="AC163" i="17"/>
  <c r="AC288" i="17"/>
  <c r="P288" i="17"/>
  <c r="X288" i="17"/>
  <c r="AC304" i="17"/>
  <c r="P304" i="17"/>
  <c r="X304" i="17"/>
  <c r="AC320" i="17"/>
  <c r="P320" i="17"/>
  <c r="X320" i="17"/>
  <c r="AC336" i="17"/>
  <c r="P336" i="17"/>
  <c r="X336" i="17"/>
  <c r="AC352" i="17"/>
  <c r="P352" i="17"/>
  <c r="X352" i="17"/>
  <c r="AC179" i="17"/>
  <c r="AC145" i="17"/>
  <c r="AC202" i="17"/>
  <c r="AC265" i="17"/>
  <c r="AC327" i="17"/>
  <c r="X327" i="17"/>
  <c r="P327" i="17"/>
  <c r="AC115" i="17"/>
  <c r="AC153" i="17"/>
  <c r="AC194" i="17"/>
  <c r="AC256" i="17"/>
  <c r="AC319" i="17"/>
  <c r="X319" i="17"/>
  <c r="P319" i="17"/>
  <c r="AC294" i="17"/>
  <c r="X294" i="17"/>
  <c r="P294" i="17"/>
  <c r="AC358" i="17"/>
  <c r="X358" i="17"/>
  <c r="P358" i="17"/>
  <c r="AC86" i="17"/>
  <c r="AC142" i="17"/>
  <c r="AC267" i="17"/>
  <c r="AC30" i="17"/>
  <c r="AC78" i="17"/>
  <c r="AC122" i="17"/>
  <c r="AC138" i="17"/>
  <c r="AC193" i="17"/>
  <c r="AC232" i="17"/>
  <c r="AC255" i="17"/>
  <c r="AC56" i="17"/>
  <c r="AC126" i="17"/>
  <c r="AC181" i="17"/>
  <c r="AC306" i="17"/>
  <c r="X306" i="17"/>
  <c r="P306" i="17"/>
  <c r="X347" i="17"/>
  <c r="AC347" i="17"/>
  <c r="P347" i="17"/>
  <c r="AC307" i="17"/>
  <c r="X307" i="17"/>
  <c r="P307" i="17"/>
  <c r="AC268" i="17"/>
  <c r="AC299" i="17"/>
  <c r="X299" i="17"/>
  <c r="P299" i="17"/>
  <c r="H6" i="29"/>
  <c r="M6" i="29" s="1"/>
  <c r="I6" i="29" s="1"/>
  <c r="H5" i="29"/>
  <c r="M5" i="29" l="1"/>
  <c r="H502" i="29"/>
  <c r="I5" i="29" l="1"/>
  <c r="M502" i="29"/>
  <c r="S314" i="29" s="1"/>
  <c r="W314" i="29" s="1"/>
  <c r="AH314" i="29" s="1"/>
  <c r="S278" i="29"/>
  <c r="W278" i="29" s="1"/>
  <c r="AH278" i="29" s="1"/>
  <c r="S344" i="29"/>
  <c r="W344" i="29" s="1"/>
  <c r="AH344" i="29" s="1"/>
  <c r="S320" i="29"/>
  <c r="W320" i="29" s="1"/>
  <c r="AH320" i="29" s="1"/>
  <c r="S338" i="29"/>
  <c r="W338" i="29" s="1"/>
  <c r="AH338" i="29" s="1"/>
  <c r="S289" i="29"/>
  <c r="W289" i="29" s="1"/>
  <c r="AH289" i="29" s="1"/>
  <c r="S354" i="29"/>
  <c r="W354" i="29" s="1"/>
  <c r="AH354" i="29" s="1"/>
  <c r="S336" i="29"/>
  <c r="W336" i="29" s="1"/>
  <c r="AH336" i="29" s="1"/>
  <c r="S332" i="29"/>
  <c r="W332" i="29" s="1"/>
  <c r="AH332" i="29" s="1"/>
  <c r="S328" i="29"/>
  <c r="W328" i="29" s="1"/>
  <c r="AH328" i="29" s="1"/>
  <c r="S494" i="29"/>
  <c r="W494" i="29" s="1"/>
  <c r="AH494" i="29" s="1"/>
  <c r="S463" i="29"/>
  <c r="W463" i="29" s="1"/>
  <c r="AH463" i="29" s="1"/>
  <c r="S407" i="29"/>
  <c r="W407" i="29" s="1"/>
  <c r="AH407" i="29" s="1"/>
  <c r="S487" i="29"/>
  <c r="W487" i="29" s="1"/>
  <c r="AH487" i="29" s="1"/>
  <c r="S459" i="29"/>
  <c r="W459" i="29" s="1"/>
  <c r="AH459" i="29" s="1"/>
  <c r="S443" i="29"/>
  <c r="W443" i="29" s="1"/>
  <c r="AH443" i="29" s="1"/>
  <c r="S419" i="29"/>
  <c r="W419" i="29" s="1"/>
  <c r="AH419" i="29" s="1"/>
  <c r="S383" i="29"/>
  <c r="W383" i="29" s="1"/>
  <c r="AH383" i="29" s="1"/>
  <c r="S438" i="29"/>
  <c r="W438" i="29" s="1"/>
  <c r="AH438" i="29" s="1"/>
  <c r="S422" i="29"/>
  <c r="W422" i="29" s="1"/>
  <c r="AH422" i="29" s="1"/>
  <c r="S409" i="29"/>
  <c r="W409" i="29" s="1"/>
  <c r="AH409" i="29" s="1"/>
  <c r="S382" i="29"/>
  <c r="W382" i="29" s="1"/>
  <c r="AH382" i="29" s="1"/>
  <c r="S349" i="29"/>
  <c r="W349" i="29" s="1"/>
  <c r="AH349" i="29" s="1"/>
  <c r="S350" i="29"/>
  <c r="W350" i="29" s="1"/>
  <c r="AH350" i="29" s="1"/>
  <c r="S282" i="29"/>
  <c r="W282" i="29" s="1"/>
  <c r="AH282" i="29" s="1"/>
  <c r="S447" i="29"/>
  <c r="W447" i="29" s="1"/>
  <c r="AH447" i="29" s="1"/>
  <c r="S391" i="29"/>
  <c r="W391" i="29" s="1"/>
  <c r="AH391" i="29" s="1"/>
  <c r="S480" i="29"/>
  <c r="W480" i="29" s="1"/>
  <c r="AH480" i="29" s="1"/>
  <c r="S279" i="29"/>
  <c r="W279" i="29" s="1"/>
  <c r="AH279" i="29" s="1"/>
  <c r="S355" i="29"/>
  <c r="W355" i="29" s="1"/>
  <c r="AH355" i="29" s="1"/>
  <c r="S285" i="29"/>
  <c r="W285" i="29" s="1"/>
  <c r="AH285" i="29" s="1"/>
  <c r="S501" i="29"/>
  <c r="W501" i="29" s="1"/>
  <c r="AH501" i="29" s="1"/>
  <c r="S493" i="29"/>
  <c r="W493" i="29" s="1"/>
  <c r="AH493" i="29" s="1"/>
  <c r="S484" i="29"/>
  <c r="W484" i="29" s="1"/>
  <c r="AH484" i="29" s="1"/>
  <c r="S454" i="29"/>
  <c r="W454" i="29" s="1"/>
  <c r="AH454" i="29" s="1"/>
  <c r="S486" i="29"/>
  <c r="W486" i="29" s="1"/>
  <c r="AH486" i="29" s="1"/>
  <c r="S464" i="29"/>
  <c r="W464" i="29" s="1"/>
  <c r="AH464" i="29" s="1"/>
  <c r="S448" i="29"/>
  <c r="W448" i="29" s="1"/>
  <c r="AH448" i="29" s="1"/>
  <c r="S432" i="29"/>
  <c r="W432" i="29" s="1"/>
  <c r="AH432" i="29" s="1"/>
  <c r="S416" i="29"/>
  <c r="W416" i="29" s="1"/>
  <c r="AH416" i="29" s="1"/>
  <c r="S394" i="29"/>
  <c r="W394" i="29" s="1"/>
  <c r="AH394" i="29" s="1"/>
  <c r="S308" i="29"/>
  <c r="W308" i="29" s="1"/>
  <c r="AH308" i="29" s="1"/>
  <c r="S461" i="29"/>
  <c r="W461" i="29" s="1"/>
  <c r="AH461" i="29" s="1"/>
  <c r="S445" i="29"/>
  <c r="W445" i="29" s="1"/>
  <c r="AH445" i="29" s="1"/>
  <c r="S429" i="29"/>
  <c r="W429" i="29" s="1"/>
  <c r="AH429" i="29" s="1"/>
  <c r="S413" i="29"/>
  <c r="W413" i="29" s="1"/>
  <c r="AH413" i="29" s="1"/>
  <c r="S379" i="29"/>
  <c r="W379" i="29" s="1"/>
  <c r="AH379" i="29" s="1"/>
  <c r="S404" i="29"/>
  <c r="W404" i="29" s="1"/>
  <c r="AH404" i="29" s="1"/>
  <c r="S388" i="29"/>
  <c r="W388" i="29" s="1"/>
  <c r="AH388" i="29" s="1"/>
  <c r="S367" i="29"/>
  <c r="W367" i="29" s="1"/>
  <c r="AH367" i="29" s="1"/>
  <c r="S393" i="29"/>
  <c r="W393" i="29" s="1"/>
  <c r="AH393" i="29" s="1"/>
  <c r="S374" i="29"/>
  <c r="W374" i="29" s="1"/>
  <c r="AH374" i="29" s="1"/>
  <c r="S356" i="29"/>
  <c r="W356" i="29" s="1"/>
  <c r="AH356" i="29" s="1"/>
  <c r="S365" i="29"/>
  <c r="W365" i="29" s="1"/>
  <c r="AH365" i="29" s="1"/>
  <c r="S359" i="29"/>
  <c r="W359" i="29" s="1"/>
  <c r="AH359" i="29" s="1"/>
  <c r="S304" i="29"/>
  <c r="W304" i="29" s="1"/>
  <c r="AH304" i="29" s="1"/>
  <c r="S297" i="29"/>
  <c r="W297" i="29" s="1"/>
  <c r="AH297" i="29" s="1"/>
  <c r="S306" i="29"/>
  <c r="W306" i="29" s="1"/>
  <c r="AH306" i="29" s="1"/>
  <c r="S309" i="29"/>
  <c r="W309" i="29" s="1"/>
  <c r="AH309" i="29" s="1"/>
  <c r="S290" i="29"/>
  <c r="W290" i="29" s="1"/>
  <c r="AH290" i="29" s="1"/>
  <c r="S281" i="29"/>
  <c r="W281" i="29" s="1"/>
  <c r="AH281" i="29" s="1"/>
  <c r="S323" i="29"/>
  <c r="W323" i="29" s="1"/>
  <c r="AH323" i="29" s="1"/>
  <c r="S291" i="29"/>
  <c r="W291" i="29" s="1"/>
  <c r="AH291" i="29" s="1"/>
  <c r="S318" i="29"/>
  <c r="W318" i="29" s="1"/>
  <c r="AH318" i="29" s="1"/>
  <c r="S473" i="29"/>
  <c r="W473" i="29" s="1"/>
  <c r="AH473" i="29" s="1"/>
  <c r="S411" i="29"/>
  <c r="W411" i="29" s="1"/>
  <c r="AH411" i="29" s="1"/>
  <c r="S475" i="29"/>
  <c r="W475" i="29" s="1"/>
  <c r="AH475" i="29" s="1"/>
  <c r="S439" i="29"/>
  <c r="W439" i="29" s="1"/>
  <c r="AH439" i="29" s="1"/>
  <c r="S334" i="29"/>
  <c r="W334" i="29" s="1"/>
  <c r="AH334" i="29" s="1"/>
  <c r="S331" i="29"/>
  <c r="W331" i="29" s="1"/>
  <c r="AH331" i="29" s="1"/>
  <c r="S490" i="29"/>
  <c r="W490" i="29" s="1"/>
  <c r="AH490" i="29" s="1"/>
  <c r="S442" i="29"/>
  <c r="W442" i="29" s="1"/>
  <c r="AH442" i="29" s="1"/>
  <c r="S436" i="29"/>
  <c r="W436" i="29" s="1"/>
  <c r="AH436" i="29" s="1"/>
  <c r="S337" i="29"/>
  <c r="W337" i="29" s="1"/>
  <c r="AH337" i="29" s="1"/>
  <c r="S373" i="29"/>
  <c r="W373" i="29" s="1"/>
  <c r="AH373" i="29" s="1"/>
  <c r="S485" i="29"/>
  <c r="W485" i="29" s="1"/>
  <c r="AH485" i="29" s="1"/>
  <c r="S457" i="29"/>
  <c r="W457" i="29" s="1"/>
  <c r="AH457" i="29" s="1"/>
  <c r="S371" i="29"/>
  <c r="W371" i="29" s="1"/>
  <c r="AH371" i="29" s="1"/>
  <c r="S333" i="29"/>
  <c r="W333" i="29" s="1"/>
  <c r="AH333" i="29" s="1"/>
  <c r="S376" i="29"/>
  <c r="W376" i="29" s="1"/>
  <c r="AH376" i="29" s="1"/>
  <c r="S364" i="29"/>
  <c r="W364" i="29" s="1"/>
  <c r="AH364" i="29" s="1"/>
  <c r="S298" i="29"/>
  <c r="W298" i="29" s="1"/>
  <c r="AH298" i="29" s="1"/>
  <c r="S313" i="29"/>
  <c r="W313" i="29" s="1"/>
  <c r="AH313" i="29" s="1"/>
  <c r="S310" i="29"/>
  <c r="W310" i="29" s="1"/>
  <c r="AH310" i="29" s="1"/>
  <c r="S386" i="29"/>
  <c r="W386" i="29" s="1"/>
  <c r="AH386" i="29" s="1"/>
  <c r="S368" i="29"/>
  <c r="W368" i="29" s="1"/>
  <c r="AH368" i="29" s="1"/>
  <c r="S271" i="29"/>
  <c r="W271" i="29" s="1"/>
  <c r="AH271" i="29" s="1"/>
  <c r="S305" i="29"/>
  <c r="W305" i="29" s="1"/>
  <c r="AH305" i="29" s="1"/>
  <c r="S295" i="29"/>
  <c r="W295" i="29" s="1"/>
  <c r="AH295" i="29" s="1"/>
  <c r="S479" i="29"/>
  <c r="W479" i="29" s="1"/>
  <c r="AH479" i="29" s="1"/>
  <c r="S444" i="29"/>
  <c r="W444" i="29" s="1"/>
  <c r="AH444" i="29" s="1"/>
  <c r="S426" i="29"/>
  <c r="W426" i="29" s="1"/>
  <c r="AH426" i="29" s="1"/>
  <c r="S351" i="29"/>
  <c r="W351" i="29" s="1"/>
  <c r="AH351" i="29" s="1"/>
  <c r="S387" i="29"/>
  <c r="W387" i="29" s="1"/>
  <c r="AH387" i="29" s="1"/>
  <c r="S375" i="29"/>
  <c r="W375" i="29" s="1"/>
  <c r="AH375" i="29" s="1"/>
  <c r="S340" i="29"/>
  <c r="W340" i="29" s="1"/>
  <c r="AH340" i="29" s="1"/>
  <c r="S321" i="29"/>
  <c r="W321" i="29" s="1"/>
  <c r="AH321" i="29" s="1"/>
  <c r="S366" i="29"/>
  <c r="W366" i="29" s="1"/>
  <c r="AH366" i="29" s="1"/>
  <c r="S303" i="29"/>
  <c r="W303" i="29" s="1"/>
  <c r="AH303" i="29" s="1"/>
  <c r="S272" i="29"/>
  <c r="W272" i="29" s="1"/>
  <c r="AH272" i="29" s="1"/>
  <c r="S498" i="29"/>
  <c r="W498" i="29" s="1"/>
  <c r="AH498" i="29" s="1"/>
  <c r="S470" i="29"/>
  <c r="W470" i="29" s="1"/>
  <c r="AH470" i="29" s="1"/>
  <c r="S420" i="29"/>
  <c r="W420" i="29" s="1"/>
  <c r="AH420" i="29" s="1"/>
  <c r="S491" i="29"/>
  <c r="W491" i="29" s="1"/>
  <c r="AH491" i="29" s="1"/>
  <c r="S403" i="29"/>
  <c r="W403" i="29" s="1"/>
  <c r="AH403" i="29" s="1"/>
  <c r="S477" i="29"/>
  <c r="W477" i="29" s="1"/>
  <c r="AH477" i="29" s="1"/>
  <c r="S405" i="29"/>
  <c r="W405" i="29" s="1"/>
  <c r="AH405" i="29" s="1"/>
  <c r="S384" i="29"/>
  <c r="W384" i="29" s="1"/>
  <c r="AH384" i="29" s="1"/>
  <c r="S389" i="29"/>
  <c r="W389" i="29" s="1"/>
  <c r="AH389" i="29" s="1"/>
  <c r="S335" i="29"/>
  <c r="W335" i="29" s="1"/>
  <c r="AH335" i="29" s="1"/>
  <c r="S360" i="29"/>
  <c r="W360" i="29" s="1"/>
  <c r="AH360" i="29" s="1"/>
  <c r="S339" i="29"/>
  <c r="W339" i="29" s="1"/>
  <c r="AH339" i="29" s="1"/>
  <c r="S284" i="29"/>
  <c r="W284" i="29" s="1"/>
  <c r="AH284" i="29" s="1"/>
  <c r="S292" i="29"/>
  <c r="W292" i="29" s="1"/>
  <c r="AH292" i="29" s="1"/>
  <c r="S472" i="29"/>
  <c r="W472" i="29" s="1"/>
  <c r="AH472" i="29" s="1"/>
  <c r="S287" i="29"/>
  <c r="W287" i="29" s="1"/>
  <c r="AH287" i="29" s="1"/>
  <c r="S465" i="29"/>
  <c r="W465" i="29" s="1"/>
  <c r="AH465" i="29" s="1"/>
  <c r="S428" i="29"/>
  <c r="W428" i="29" s="1"/>
  <c r="AH428" i="29" s="1"/>
  <c r="S468" i="29"/>
  <c r="W468" i="29" s="1"/>
  <c r="AH468" i="29" s="1"/>
  <c r="S410" i="29"/>
  <c r="W410" i="29" s="1"/>
  <c r="AH410" i="29" s="1"/>
  <c r="S492" i="29"/>
  <c r="W492" i="29" s="1"/>
  <c r="AH492" i="29" s="1"/>
  <c r="S449" i="29"/>
  <c r="W449" i="29" s="1"/>
  <c r="AH449" i="29" s="1"/>
  <c r="S417" i="29"/>
  <c r="W417" i="29" s="1"/>
  <c r="AH417" i="29" s="1"/>
  <c r="S392" i="29"/>
  <c r="W392" i="29" s="1"/>
  <c r="AH392" i="29" s="1"/>
  <c r="S397" i="29"/>
  <c r="W397" i="29" s="1"/>
  <c r="AH397" i="29" s="1"/>
  <c r="S341" i="29"/>
  <c r="W341" i="29" s="1"/>
  <c r="AH341" i="29" s="1"/>
  <c r="S8" i="29"/>
  <c r="W8" i="29" s="1"/>
  <c r="AH8" i="29" s="1"/>
  <c r="S202" i="29"/>
  <c r="W202" i="29" s="1"/>
  <c r="AH202" i="29" s="1"/>
  <c r="S189" i="29"/>
  <c r="W189" i="29" s="1"/>
  <c r="AH189" i="29" s="1"/>
  <c r="S14" i="29"/>
  <c r="W14" i="29" s="1"/>
  <c r="AH14" i="29" s="1"/>
  <c r="S162" i="29"/>
  <c r="W162" i="29" s="1"/>
  <c r="AH162" i="29" s="1"/>
  <c r="S126" i="29"/>
  <c r="W126" i="29" s="1"/>
  <c r="AH126" i="29" s="1"/>
  <c r="S50" i="29"/>
  <c r="W50" i="29" s="1"/>
  <c r="AH50" i="29" s="1"/>
  <c r="S270" i="29"/>
  <c r="W270" i="29" s="1"/>
  <c r="AH270" i="29" s="1"/>
  <c r="S249" i="29"/>
  <c r="W249" i="29" s="1"/>
  <c r="AH249" i="29" s="1"/>
  <c r="S185" i="29"/>
  <c r="W185" i="29" s="1"/>
  <c r="AH185" i="29" s="1"/>
  <c r="S121" i="29"/>
  <c r="W121" i="29" s="1"/>
  <c r="AH121" i="29" s="1"/>
  <c r="S53" i="29"/>
  <c r="W53" i="29" s="1"/>
  <c r="AH53" i="29" s="1"/>
  <c r="S10" i="29"/>
  <c r="W10" i="29" s="1"/>
  <c r="AH10" i="29" s="1"/>
  <c r="S49" i="29"/>
  <c r="W49" i="29" s="1"/>
  <c r="AH49" i="29" s="1"/>
  <c r="S17" i="29"/>
  <c r="W17" i="29" s="1"/>
  <c r="AH17" i="29" s="1"/>
  <c r="S174" i="29"/>
  <c r="W174" i="29" s="1"/>
  <c r="AH174" i="29" s="1"/>
  <c r="S221" i="29"/>
  <c r="W221" i="29" s="1"/>
  <c r="AH221" i="29" s="1"/>
  <c r="S146" i="29"/>
  <c r="W146" i="29" s="1"/>
  <c r="AH146" i="29" s="1"/>
  <c r="S138" i="29"/>
  <c r="W138" i="29" s="1"/>
  <c r="AH138" i="29" s="1"/>
  <c r="S114" i="29"/>
  <c r="W114" i="29" s="1"/>
  <c r="AH114" i="29" s="1"/>
  <c r="S42" i="29"/>
  <c r="W42" i="29" s="1"/>
  <c r="AH42" i="29" s="1"/>
  <c r="S150" i="29"/>
  <c r="W150" i="29" s="1"/>
  <c r="AH150" i="29" s="1"/>
  <c r="S209" i="29"/>
  <c r="W209" i="29" s="1"/>
  <c r="AH209" i="29" s="1"/>
  <c r="S145" i="29"/>
  <c r="W145" i="29" s="1"/>
  <c r="AH145" i="29" s="1"/>
  <c r="S81" i="29"/>
  <c r="W81" i="29" s="1"/>
  <c r="AH81" i="29" s="1"/>
  <c r="S210" i="29"/>
  <c r="W210" i="29" s="1"/>
  <c r="AH210" i="29" s="1"/>
  <c r="S54" i="29"/>
  <c r="W54" i="29" s="1"/>
  <c r="AH54" i="29" s="1"/>
  <c r="S98" i="29"/>
  <c r="W98" i="29" s="1"/>
  <c r="AH98" i="29" s="1"/>
  <c r="S30" i="29"/>
  <c r="W30" i="29" s="1"/>
  <c r="AH30" i="29" s="1"/>
  <c r="S261" i="29"/>
  <c r="W261" i="29" s="1"/>
  <c r="AH261" i="29" s="1"/>
  <c r="S197" i="29"/>
  <c r="W197" i="29" s="1"/>
  <c r="AH197" i="29" s="1"/>
  <c r="S85" i="29"/>
  <c r="W85" i="29" s="1"/>
  <c r="AH85" i="29" s="1"/>
  <c r="S232" i="29"/>
  <c r="W232" i="29" s="1"/>
  <c r="AH232" i="29" s="1"/>
  <c r="S230" i="29"/>
  <c r="W230" i="29" s="1"/>
  <c r="AH230" i="29" s="1"/>
  <c r="S93" i="29"/>
  <c r="W93" i="29" s="1"/>
  <c r="AH93" i="29" s="1"/>
  <c r="S57" i="29"/>
  <c r="W57" i="29" s="1"/>
  <c r="AH57" i="29" s="1"/>
  <c r="S110" i="29"/>
  <c r="W110" i="29" s="1"/>
  <c r="AH110" i="29" s="1"/>
  <c r="S102" i="29"/>
  <c r="W102" i="29" s="1"/>
  <c r="AH102" i="29" s="1"/>
  <c r="S34" i="29"/>
  <c r="W34" i="29" s="1"/>
  <c r="AH34" i="29" s="1"/>
  <c r="S265" i="29"/>
  <c r="W265" i="29" s="1"/>
  <c r="AH265" i="29" s="1"/>
  <c r="S201" i="29"/>
  <c r="W201" i="29" s="1"/>
  <c r="AH201" i="29" s="1"/>
  <c r="S137" i="29"/>
  <c r="W137" i="29" s="1"/>
  <c r="AH137" i="29" s="1"/>
  <c r="S69" i="29"/>
  <c r="W69" i="29" s="1"/>
  <c r="AH69" i="29" s="1"/>
  <c r="S21" i="29"/>
  <c r="W21" i="29" s="1"/>
  <c r="AH21" i="29" s="1"/>
  <c r="S101" i="29"/>
  <c r="W101" i="29" s="1"/>
  <c r="AH101" i="29" s="1"/>
  <c r="S33" i="29"/>
  <c r="W33" i="29" s="1"/>
  <c r="S86" i="29"/>
  <c r="W86" i="29" s="1"/>
  <c r="AH86" i="29" s="1"/>
  <c r="S186" i="29"/>
  <c r="W186" i="29" s="1"/>
  <c r="AH186" i="29" s="1"/>
  <c r="S173" i="29"/>
  <c r="W173" i="29" s="1"/>
  <c r="AH173" i="29" s="1"/>
  <c r="S25" i="29"/>
  <c r="W25" i="29" s="1"/>
  <c r="AH25" i="29" s="1"/>
  <c r="S94" i="29"/>
  <c r="W94" i="29" s="1"/>
  <c r="AH94" i="29" s="1"/>
  <c r="S266" i="29"/>
  <c r="W266" i="29" s="1"/>
  <c r="AH266" i="29" s="1"/>
  <c r="S73" i="29"/>
  <c r="W73" i="29" s="1"/>
  <c r="AH73" i="29" s="1"/>
  <c r="S90" i="29"/>
  <c r="W90" i="29" s="1"/>
  <c r="AH90" i="29" s="1"/>
  <c r="S26" i="29"/>
  <c r="W26" i="29" s="1"/>
  <c r="AH26" i="29" s="1"/>
  <c r="S257" i="29"/>
  <c r="W257" i="29" s="1"/>
  <c r="AH257" i="29" s="1"/>
  <c r="S193" i="29"/>
  <c r="W193" i="29" s="1"/>
  <c r="AH193" i="29" s="1"/>
  <c r="S129" i="29"/>
  <c r="W129" i="29" s="1"/>
  <c r="AH129" i="29" s="1"/>
  <c r="S61" i="29"/>
  <c r="W61" i="29" s="1"/>
  <c r="AH61" i="29" s="1"/>
  <c r="S18" i="29"/>
  <c r="W18" i="29" s="1"/>
  <c r="AH18" i="29" s="1"/>
  <c r="S170" i="29"/>
  <c r="W170" i="29" s="1"/>
  <c r="AH170" i="29" s="1"/>
  <c r="S262" i="29"/>
  <c r="W262" i="29" s="1"/>
  <c r="AH262" i="29" s="1"/>
  <c r="S78" i="29"/>
  <c r="W78" i="29" s="1"/>
  <c r="AH78" i="29" s="1"/>
  <c r="S248" i="29"/>
  <c r="W248" i="29" s="1"/>
  <c r="AH248" i="29" s="1"/>
  <c r="S250" i="29"/>
  <c r="W250" i="29" s="1"/>
  <c r="AH250" i="29" s="1"/>
  <c r="S254" i="29"/>
  <c r="W254" i="29" s="1"/>
  <c r="AH254" i="29" s="1"/>
  <c r="S245" i="29"/>
  <c r="W245" i="29" s="1"/>
  <c r="AH245" i="29" s="1"/>
  <c r="S181" i="29"/>
  <c r="W181" i="29" s="1"/>
  <c r="AH181" i="29" s="1"/>
  <c r="S65" i="29"/>
  <c r="W65" i="29" s="1"/>
  <c r="AH65" i="29" s="1"/>
  <c r="S253" i="29"/>
  <c r="W253" i="29" s="1"/>
  <c r="AH253" i="29" s="1"/>
  <c r="S41" i="29"/>
  <c r="W41" i="29" s="1"/>
  <c r="AH41" i="29" s="1"/>
  <c r="S239" i="29"/>
  <c r="W239" i="29" s="1"/>
  <c r="AH239" i="29" s="1"/>
  <c r="S16" i="29"/>
  <c r="W16" i="29" s="1"/>
  <c r="AH16" i="29" s="1"/>
  <c r="S136" i="29"/>
  <c r="W136" i="29" s="1"/>
  <c r="AH136" i="29" s="1"/>
  <c r="S191" i="29"/>
  <c r="W191" i="29" s="1"/>
  <c r="AH191" i="29" s="1"/>
  <c r="S127" i="29"/>
  <c r="W127" i="29" s="1"/>
  <c r="AH127" i="29" s="1"/>
  <c r="S63" i="29"/>
  <c r="W63" i="29" s="1"/>
  <c r="AH63" i="29" s="1"/>
  <c r="S84" i="29"/>
  <c r="W84" i="29" s="1"/>
  <c r="AH84" i="29" s="1"/>
  <c r="S196" i="29"/>
  <c r="W196" i="29" s="1"/>
  <c r="AH196" i="29" s="1"/>
  <c r="S76" i="29"/>
  <c r="W76" i="29" s="1"/>
  <c r="AH76" i="29" s="1"/>
  <c r="S179" i="29"/>
  <c r="W179" i="29" s="1"/>
  <c r="AH179" i="29" s="1"/>
  <c r="S80" i="29"/>
  <c r="W80" i="29" s="1"/>
  <c r="AH80" i="29" s="1"/>
  <c r="S35" i="29"/>
  <c r="W35" i="29" s="1"/>
  <c r="AH35" i="29" s="1"/>
  <c r="S120" i="29"/>
  <c r="W120" i="29" s="1"/>
  <c r="AH120" i="29" s="1"/>
  <c r="S187" i="29"/>
  <c r="W187" i="29" s="1"/>
  <c r="AH187" i="29" s="1"/>
  <c r="S123" i="29"/>
  <c r="W123" i="29" s="1"/>
  <c r="AH123" i="29" s="1"/>
  <c r="S59" i="29"/>
  <c r="W59" i="29" s="1"/>
  <c r="AH59" i="29" s="1"/>
  <c r="S68" i="29"/>
  <c r="W68" i="29" s="1"/>
  <c r="AH68" i="29" s="1"/>
  <c r="S104" i="29"/>
  <c r="W104" i="29" s="1"/>
  <c r="AH104" i="29" s="1"/>
  <c r="S183" i="29"/>
  <c r="W183" i="29" s="1"/>
  <c r="AH183" i="29" s="1"/>
  <c r="S119" i="29"/>
  <c r="W119" i="29" s="1"/>
  <c r="AH119" i="29" s="1"/>
  <c r="S55" i="29"/>
  <c r="W55" i="29" s="1"/>
  <c r="AH55" i="29" s="1"/>
  <c r="S52" i="29"/>
  <c r="W52" i="29" s="1"/>
  <c r="AH52" i="29" s="1"/>
  <c r="S184" i="29"/>
  <c r="W184" i="29" s="1"/>
  <c r="AH184" i="29" s="1"/>
  <c r="S60" i="29"/>
  <c r="W60" i="29" s="1"/>
  <c r="AH60" i="29" s="1"/>
  <c r="S247" i="29"/>
  <c r="W247" i="29" s="1"/>
  <c r="AH247" i="29" s="1"/>
  <c r="S19" i="29"/>
  <c r="W19" i="29" s="1"/>
  <c r="AH19" i="29" s="1"/>
  <c r="S152" i="29"/>
  <c r="W152" i="29" s="1"/>
  <c r="AH152" i="29" s="1"/>
  <c r="S83" i="29"/>
  <c r="W83" i="29" s="1"/>
  <c r="AH83" i="29" s="1"/>
  <c r="S160" i="29"/>
  <c r="W160" i="29" s="1"/>
  <c r="AH160" i="29" s="1"/>
  <c r="S32" i="29"/>
  <c r="W32" i="29" s="1"/>
  <c r="AH32" i="29" s="1"/>
  <c r="S227" i="29"/>
  <c r="W227" i="29" s="1"/>
  <c r="AH227" i="29" s="1"/>
  <c r="S195" i="29"/>
  <c r="W195" i="29" s="1"/>
  <c r="AH195" i="29" s="1"/>
  <c r="S240" i="29"/>
  <c r="W240" i="29" s="1"/>
  <c r="AH240" i="29" s="1"/>
  <c r="S111" i="29"/>
  <c r="W111" i="29" s="1"/>
  <c r="AH111" i="29" s="1"/>
  <c r="S172" i="29"/>
  <c r="W172" i="29" s="1"/>
  <c r="AH172" i="29" s="1"/>
  <c r="S115" i="29"/>
  <c r="W115" i="29" s="1"/>
  <c r="AH115" i="29" s="1"/>
  <c r="S44" i="29"/>
  <c r="W44" i="29" s="1"/>
  <c r="AH44" i="29" s="1"/>
  <c r="S256" i="29"/>
  <c r="W256" i="29" s="1"/>
  <c r="AH256" i="29" s="1"/>
  <c r="S156" i="29"/>
  <c r="W156" i="29" s="1"/>
  <c r="AH156" i="29" s="1"/>
  <c r="S219" i="29"/>
  <c r="W219" i="29" s="1"/>
  <c r="AH219" i="29" s="1"/>
  <c r="S132" i="29"/>
  <c r="W132" i="29" s="1"/>
  <c r="AH132" i="29" s="1"/>
  <c r="S147" i="29"/>
  <c r="W147" i="29" s="1"/>
  <c r="AH147" i="29" s="1"/>
  <c r="S36" i="29"/>
  <c r="W36" i="29" s="1"/>
  <c r="AH36" i="29" s="1"/>
  <c r="S144" i="29"/>
  <c r="W144" i="29" s="1"/>
  <c r="AH144" i="29" s="1"/>
  <c r="S237" i="29"/>
  <c r="W237" i="29" s="1"/>
  <c r="AH237" i="29" s="1"/>
  <c r="S198" i="29"/>
  <c r="W198" i="29" s="1"/>
  <c r="AH198" i="29" s="1"/>
  <c r="S109" i="29"/>
  <c r="W109" i="29" s="1"/>
  <c r="AH109" i="29" s="1"/>
  <c r="S242" i="29"/>
  <c r="W242" i="29" s="1"/>
  <c r="AH242" i="29" s="1"/>
  <c r="S264" i="29"/>
  <c r="W264" i="29" s="1"/>
  <c r="AH264" i="29" s="1"/>
  <c r="S82" i="29"/>
  <c r="W82" i="29" s="1"/>
  <c r="AH82" i="29" s="1"/>
  <c r="S190" i="29"/>
  <c r="W190" i="29" s="1"/>
  <c r="AH190" i="29" s="1"/>
  <c r="S217" i="29"/>
  <c r="W217" i="29" s="1"/>
  <c r="AH217" i="29" s="1"/>
  <c r="S153" i="29"/>
  <c r="W153" i="29" s="1"/>
  <c r="AH153" i="29" s="1"/>
  <c r="S89" i="29"/>
  <c r="W89" i="29" s="1"/>
  <c r="AH89" i="29" s="1"/>
  <c r="S133" i="29"/>
  <c r="W133" i="29" s="1"/>
  <c r="AH133" i="29" s="1"/>
  <c r="S38" i="29"/>
  <c r="W38" i="29" s="1"/>
  <c r="AH38" i="29" s="1"/>
  <c r="S125" i="29"/>
  <c r="W125" i="29" s="1"/>
  <c r="AH125" i="29" s="1"/>
  <c r="S234" i="29"/>
  <c r="W234" i="29" s="1"/>
  <c r="AH234" i="29" s="1"/>
  <c r="S226" i="29"/>
  <c r="W226" i="29" s="1"/>
  <c r="AH226" i="29" s="1"/>
  <c r="S246" i="29"/>
  <c r="W246" i="29" s="1"/>
  <c r="AH246" i="29" s="1"/>
  <c r="S74" i="29"/>
  <c r="W74" i="29" s="1"/>
  <c r="AH74" i="29" s="1"/>
  <c r="S218" i="29"/>
  <c r="W218" i="29" s="1"/>
  <c r="AH218" i="29" s="1"/>
  <c r="S238" i="29"/>
  <c r="W238" i="29" s="1"/>
  <c r="AH238" i="29" s="1"/>
  <c r="S241" i="29"/>
  <c r="W241" i="29" s="1"/>
  <c r="AH241" i="29" s="1"/>
  <c r="S177" i="29"/>
  <c r="W177" i="29" s="1"/>
  <c r="AH177" i="29" s="1"/>
  <c r="S113" i="29"/>
  <c r="W113" i="29" s="1"/>
  <c r="AH113" i="29" s="1"/>
  <c r="S45" i="29"/>
  <c r="W45" i="29" s="1"/>
  <c r="AH45" i="29" s="1"/>
  <c r="S29" i="29"/>
  <c r="W29" i="29" s="1"/>
  <c r="AH29" i="29" s="1"/>
  <c r="S130" i="29"/>
  <c r="W130" i="29" s="1"/>
  <c r="AH130" i="29" s="1"/>
  <c r="S158" i="29"/>
  <c r="W158" i="29" s="1"/>
  <c r="AH158" i="29" s="1"/>
  <c r="S62" i="29"/>
  <c r="W62" i="29" s="1"/>
  <c r="AH62" i="29" s="1"/>
  <c r="S122" i="29"/>
  <c r="W122" i="29" s="1"/>
  <c r="AH122" i="29" s="1"/>
  <c r="S214" i="29"/>
  <c r="W214" i="29" s="1"/>
  <c r="AH214" i="29" s="1"/>
  <c r="S229" i="29"/>
  <c r="W229" i="29" s="1"/>
  <c r="AH229" i="29" s="1"/>
  <c r="S149" i="29"/>
  <c r="W149" i="29" s="1"/>
  <c r="AH149" i="29" s="1"/>
  <c r="S22" i="29"/>
  <c r="W22" i="29" s="1"/>
  <c r="AH22" i="29" s="1"/>
  <c r="S134" i="29"/>
  <c r="W134" i="29" s="1"/>
  <c r="AH134" i="29" s="1"/>
  <c r="S205" i="29"/>
  <c r="W205" i="29" s="1"/>
  <c r="AH205" i="29" s="1"/>
  <c r="S141" i="29"/>
  <c r="W141" i="29" s="1"/>
  <c r="AH141" i="29" s="1"/>
  <c r="S258" i="29"/>
  <c r="W258" i="29" s="1"/>
  <c r="AH258" i="29" s="1"/>
  <c r="S166" i="29"/>
  <c r="W166" i="29" s="1"/>
  <c r="AH166" i="29" s="1"/>
  <c r="S66" i="29"/>
  <c r="W66" i="29" s="1"/>
  <c r="AH66" i="29" s="1"/>
  <c r="S154" i="29"/>
  <c r="W154" i="29" s="1"/>
  <c r="AH154" i="29" s="1"/>
  <c r="S222" i="29"/>
  <c r="W222" i="29" s="1"/>
  <c r="AH222" i="29" s="1"/>
  <c r="S233" i="29"/>
  <c r="W233" i="29" s="1"/>
  <c r="AH233" i="29" s="1"/>
  <c r="S169" i="29"/>
  <c r="W169" i="29" s="1"/>
  <c r="AH169" i="29" s="1"/>
  <c r="S105" i="29"/>
  <c r="W105" i="29" s="1"/>
  <c r="AH105" i="29" s="1"/>
  <c r="S37" i="29"/>
  <c r="W37" i="29" s="1"/>
  <c r="AH37" i="29" s="1"/>
  <c r="S165" i="29"/>
  <c r="W165" i="29" s="1"/>
  <c r="AH165" i="29" s="1"/>
  <c r="S269" i="29"/>
  <c r="W269" i="29" s="1"/>
  <c r="AH269" i="29" s="1"/>
  <c r="S77" i="29"/>
  <c r="W77" i="29" s="1"/>
  <c r="AH77" i="29" s="1"/>
  <c r="S194" i="29"/>
  <c r="W194" i="29" s="1"/>
  <c r="AH194" i="29" s="1"/>
  <c r="S178" i="29"/>
  <c r="W178" i="29" s="1"/>
  <c r="AH178" i="29" s="1"/>
  <c r="S142" i="29"/>
  <c r="W142" i="29" s="1"/>
  <c r="AH142" i="29" s="1"/>
  <c r="S58" i="29"/>
  <c r="W58" i="29" s="1"/>
  <c r="AH58" i="29" s="1"/>
  <c r="S206" i="29"/>
  <c r="W206" i="29" s="1"/>
  <c r="AH206" i="29" s="1"/>
  <c r="S225" i="29"/>
  <c r="W225" i="29" s="1"/>
  <c r="AH225" i="29" s="1"/>
  <c r="S161" i="29"/>
  <c r="W161" i="29" s="1"/>
  <c r="AH161" i="29" s="1"/>
  <c r="S97" i="29"/>
  <c r="W97" i="29" s="1"/>
  <c r="AH97" i="29" s="1"/>
  <c r="S13" i="29"/>
  <c r="W13" i="29" s="1"/>
  <c r="AH13" i="29" s="1"/>
  <c r="S106" i="29"/>
  <c r="W106" i="29" s="1"/>
  <c r="AH106" i="29" s="1"/>
  <c r="S118" i="29"/>
  <c r="W118" i="29" s="1"/>
  <c r="AH118" i="29" s="1"/>
  <c r="S46" i="29"/>
  <c r="W46" i="29" s="1"/>
  <c r="AH46" i="29" s="1"/>
  <c r="S182" i="29"/>
  <c r="W182" i="29" s="1"/>
  <c r="AH182" i="29" s="1"/>
  <c r="S213" i="29"/>
  <c r="W213" i="29" s="1"/>
  <c r="AH213" i="29" s="1"/>
  <c r="S117" i="29"/>
  <c r="W117" i="29" s="1"/>
  <c r="AH117" i="29" s="1"/>
  <c r="S70" i="29"/>
  <c r="W70" i="29" s="1"/>
  <c r="AH70" i="29" s="1"/>
  <c r="S157" i="29"/>
  <c r="W157" i="29" s="1"/>
  <c r="AH157" i="29" s="1"/>
  <c r="S9" i="29"/>
  <c r="W9" i="29" s="1"/>
  <c r="AH9" i="29" s="1"/>
  <c r="S204" i="29"/>
  <c r="W204" i="29" s="1"/>
  <c r="AH204" i="29" s="1"/>
  <c r="S12" i="29"/>
  <c r="W12" i="29" s="1"/>
  <c r="AH12" i="29" s="1"/>
  <c r="S159" i="29"/>
  <c r="W159" i="29" s="1"/>
  <c r="AH159" i="29" s="1"/>
  <c r="S95" i="29"/>
  <c r="W95" i="29" s="1"/>
  <c r="AH95" i="29" s="1"/>
  <c r="S216" i="29"/>
  <c r="W216" i="29" s="1"/>
  <c r="AH216" i="29" s="1"/>
  <c r="S215" i="29"/>
  <c r="W215" i="29" s="1"/>
  <c r="AH215" i="29" s="1"/>
  <c r="S260" i="29"/>
  <c r="W260" i="29" s="1"/>
  <c r="AH260" i="29" s="1"/>
  <c r="S140" i="29"/>
  <c r="W140" i="29" s="1"/>
  <c r="AH140" i="29" s="1"/>
  <c r="S263" i="29"/>
  <c r="W263" i="29" s="1"/>
  <c r="AH263" i="29" s="1"/>
  <c r="S27" i="29"/>
  <c r="W27" i="29" s="1"/>
  <c r="AH27" i="29" s="1"/>
  <c r="S23" i="29"/>
  <c r="W23" i="29" s="1"/>
  <c r="AH23" i="29" s="1"/>
  <c r="S220" i="29"/>
  <c r="W220" i="29" s="1"/>
  <c r="AH220" i="29" s="1"/>
  <c r="S67" i="29"/>
  <c r="W67" i="29" s="1"/>
  <c r="AH67" i="29" s="1"/>
  <c r="S207" i="29"/>
  <c r="W207" i="29" s="1"/>
  <c r="AH207" i="29" s="1"/>
  <c r="S252" i="29"/>
  <c r="W252" i="29" s="1"/>
  <c r="AH252" i="29" s="1"/>
  <c r="S259" i="29"/>
  <c r="W259" i="29" s="1"/>
  <c r="S155" i="29"/>
  <c r="W155" i="29" s="1"/>
  <c r="AH155" i="29" s="1"/>
  <c r="S91" i="29"/>
  <c r="W91" i="29" s="1"/>
  <c r="AH91" i="29" s="1"/>
  <c r="S208" i="29"/>
  <c r="W208" i="29" s="1"/>
  <c r="AH208" i="29" s="1"/>
  <c r="S236" i="29"/>
  <c r="W236" i="29" s="1"/>
  <c r="AH236" i="29" s="1"/>
  <c r="S243" i="29"/>
  <c r="W243" i="29" s="1"/>
  <c r="AH243" i="29" s="1"/>
  <c r="S151" i="29"/>
  <c r="W151" i="29" s="1"/>
  <c r="AH151" i="29" s="1"/>
  <c r="S87" i="29"/>
  <c r="W87" i="29" s="1"/>
  <c r="AH87" i="29" s="1"/>
  <c r="S180" i="29"/>
  <c r="W180" i="29" s="1"/>
  <c r="AH180" i="29" s="1"/>
  <c r="S244" i="29"/>
  <c r="W244" i="29" s="1"/>
  <c r="AH244" i="29" s="1"/>
  <c r="S124" i="29"/>
  <c r="W124" i="29" s="1"/>
  <c r="AH124" i="29" s="1"/>
  <c r="S163" i="29"/>
  <c r="W163" i="29" s="1"/>
  <c r="AH163" i="29" s="1"/>
  <c r="S235" i="29"/>
  <c r="W235" i="29" s="1"/>
  <c r="AH235" i="29" s="1"/>
  <c r="S224" i="29"/>
  <c r="W224" i="29" s="1"/>
  <c r="AH224" i="29" s="1"/>
  <c r="S100" i="29"/>
  <c r="W100" i="29" s="1"/>
  <c r="AH100" i="29" s="1"/>
  <c r="S99" i="29"/>
  <c r="W99" i="29" s="1"/>
  <c r="AH99" i="29" s="1"/>
  <c r="S48" i="29"/>
  <c r="W48" i="29" s="1"/>
  <c r="AH48" i="29" s="1"/>
  <c r="S11" i="29"/>
  <c r="W11" i="29" s="1"/>
  <c r="AH11" i="29" s="1"/>
  <c r="S200" i="29"/>
  <c r="W200" i="29" s="1"/>
  <c r="AH200" i="29" s="1"/>
  <c r="S211" i="29"/>
  <c r="W211" i="29" s="1"/>
  <c r="AH211" i="29" s="1"/>
  <c r="S143" i="29"/>
  <c r="W143" i="29" s="1"/>
  <c r="AH143" i="29" s="1"/>
  <c r="S79" i="29"/>
  <c r="W79" i="29" s="1"/>
  <c r="AH79" i="29" s="1"/>
  <c r="S148" i="29"/>
  <c r="W148" i="29" s="1"/>
  <c r="AH148" i="29" s="1"/>
  <c r="S228" i="29"/>
  <c r="W228" i="29" s="1"/>
  <c r="AH228" i="29" s="1"/>
  <c r="S108" i="29"/>
  <c r="W108" i="29" s="1"/>
  <c r="AH108" i="29" s="1"/>
  <c r="S43" i="29"/>
  <c r="W43" i="29" s="1"/>
  <c r="AH43" i="29" s="1"/>
  <c r="S28" i="29"/>
  <c r="W28" i="29" s="1"/>
  <c r="AH28" i="29" s="1"/>
  <c r="S96" i="29"/>
  <c r="W96" i="29" s="1"/>
  <c r="AH96" i="29" s="1"/>
  <c r="S176" i="29"/>
  <c r="W176" i="29" s="1"/>
  <c r="AH176" i="29" s="1"/>
  <c r="S188" i="29"/>
  <c r="W188" i="29" s="1"/>
  <c r="AH188" i="29" s="1"/>
  <c r="S203" i="29"/>
  <c r="W203" i="29" s="1"/>
  <c r="AH203" i="29" s="1"/>
  <c r="S139" i="29"/>
  <c r="W139" i="29" s="1"/>
  <c r="AH139" i="29" s="1"/>
  <c r="S75" i="29"/>
  <c r="W75" i="29" s="1"/>
  <c r="AH75" i="29" s="1"/>
  <c r="S128" i="29"/>
  <c r="W128" i="29" s="1"/>
  <c r="AH128" i="29" s="1"/>
  <c r="S164" i="29"/>
  <c r="W164" i="29" s="1"/>
  <c r="AH164" i="29" s="1"/>
  <c r="S199" i="29"/>
  <c r="W199" i="29" s="1"/>
  <c r="AH199" i="29" s="1"/>
  <c r="S135" i="29"/>
  <c r="W135" i="29" s="1"/>
  <c r="AH135" i="29" s="1"/>
  <c r="S71" i="29"/>
  <c r="W71" i="29" s="1"/>
  <c r="AH71" i="29" s="1"/>
  <c r="S112" i="29"/>
  <c r="W112" i="29" s="1"/>
  <c r="AH112" i="29" s="1"/>
  <c r="S212" i="29"/>
  <c r="W212" i="29" s="1"/>
  <c r="AH212" i="29" s="1"/>
  <c r="S92" i="29"/>
  <c r="W92" i="29" s="1"/>
  <c r="AH92" i="29" s="1"/>
  <c r="S15" i="29"/>
  <c r="W15" i="29" s="1"/>
  <c r="AH15" i="29" s="1"/>
  <c r="S39" i="29"/>
  <c r="W39" i="29" s="1"/>
  <c r="AH39" i="29" s="1"/>
  <c r="S268" i="29"/>
  <c r="W268" i="29" s="1"/>
  <c r="AH268" i="29" s="1"/>
  <c r="S131" i="29"/>
  <c r="W131" i="29" s="1"/>
  <c r="AH131" i="29" s="1"/>
  <c r="S192" i="29"/>
  <c r="W192" i="29" s="1"/>
  <c r="AH192" i="29" s="1"/>
  <c r="S64" i="29"/>
  <c r="W64" i="29" s="1"/>
  <c r="AH64" i="29" s="1"/>
  <c r="S255" i="29"/>
  <c r="W255" i="29" s="1"/>
  <c r="AH255" i="29" s="1"/>
  <c r="S88" i="29"/>
  <c r="W88" i="29" s="1"/>
  <c r="AH88" i="29" s="1"/>
  <c r="S51" i="29"/>
  <c r="W51" i="29" s="1"/>
  <c r="AH51" i="29" s="1"/>
  <c r="S267" i="29"/>
  <c r="W267" i="29" s="1"/>
  <c r="AH267" i="29" s="1"/>
  <c r="S116" i="29"/>
  <c r="W116" i="29" s="1"/>
  <c r="AH116" i="29" s="1"/>
  <c r="S72" i="29"/>
  <c r="W72" i="29" s="1"/>
  <c r="AH72" i="29" s="1"/>
  <c r="S175" i="29"/>
  <c r="W175" i="29" s="1"/>
  <c r="AH175" i="29" s="1"/>
  <c r="S47" i="29"/>
  <c r="W47" i="29" s="1"/>
  <c r="AH47" i="29" s="1"/>
  <c r="S20" i="29"/>
  <c r="W20" i="29" s="1"/>
  <c r="AH20" i="29" s="1"/>
  <c r="S40" i="29"/>
  <c r="W40" i="29" s="1"/>
  <c r="AH40" i="29" s="1"/>
  <c r="S231" i="29"/>
  <c r="W231" i="29" s="1"/>
  <c r="AH231" i="29" s="1"/>
  <c r="S56" i="29"/>
  <c r="W56" i="29" s="1"/>
  <c r="AH56" i="29" s="1"/>
  <c r="S171" i="29"/>
  <c r="W171" i="29" s="1"/>
  <c r="AH171" i="29" s="1"/>
  <c r="S107" i="29"/>
  <c r="W107" i="29" s="1"/>
  <c r="AH107" i="29" s="1"/>
  <c r="S31" i="29"/>
  <c r="W31" i="29" s="1"/>
  <c r="AH31" i="29" s="1"/>
  <c r="S167" i="29"/>
  <c r="W167" i="29" s="1"/>
  <c r="AH167" i="29" s="1"/>
  <c r="S103" i="29"/>
  <c r="W103" i="29" s="1"/>
  <c r="AH103" i="29" s="1"/>
  <c r="S251" i="29"/>
  <c r="W251" i="29" s="1"/>
  <c r="AH251" i="29" s="1"/>
  <c r="S24" i="29"/>
  <c r="W24" i="29" s="1"/>
  <c r="AH24" i="29" s="1"/>
  <c r="S223" i="29"/>
  <c r="W223" i="29" s="1"/>
  <c r="AH223" i="29" s="1"/>
  <c r="S168" i="29"/>
  <c r="W168" i="29" s="1"/>
  <c r="AH168" i="29" s="1"/>
  <c r="S5" i="29"/>
  <c r="S6" i="29"/>
  <c r="W6" i="29" s="1"/>
  <c r="AH6" i="29" s="1"/>
  <c r="S7" i="29"/>
  <c r="W7" i="29" s="1"/>
  <c r="AH7" i="29" s="1"/>
  <c r="W5" i="29" l="1"/>
  <c r="W502" i="29" s="1"/>
  <c r="S502" i="29"/>
  <c r="S441" i="29"/>
  <c r="W441" i="29" s="1"/>
  <c r="AH441" i="29" s="1"/>
  <c r="S496" i="29"/>
  <c r="W496" i="29" s="1"/>
  <c r="AH496" i="29" s="1"/>
  <c r="S434" i="29"/>
  <c r="W434" i="29" s="1"/>
  <c r="AH434" i="29" s="1"/>
  <c r="S377" i="29"/>
  <c r="W377" i="29" s="1"/>
  <c r="AH377" i="29" s="1"/>
  <c r="S452" i="29"/>
  <c r="W452" i="29" s="1"/>
  <c r="AH452" i="29" s="1"/>
  <c r="S458" i="29"/>
  <c r="W458" i="29" s="1"/>
  <c r="AH458" i="29" s="1"/>
  <c r="S273" i="29"/>
  <c r="W273" i="29" s="1"/>
  <c r="AH273" i="29" s="1"/>
  <c r="S283" i="29"/>
  <c r="W283" i="29" s="1"/>
  <c r="AH283" i="29" s="1"/>
  <c r="S324" i="29"/>
  <c r="W324" i="29" s="1"/>
  <c r="AH324" i="29" s="1"/>
  <c r="S311" i="29"/>
  <c r="W311" i="29" s="1"/>
  <c r="AH311" i="29" s="1"/>
  <c r="S353" i="29"/>
  <c r="W353" i="29" s="1"/>
  <c r="AH353" i="29" s="1"/>
  <c r="S381" i="29"/>
  <c r="W381" i="29" s="1"/>
  <c r="AH381" i="29" s="1"/>
  <c r="S408" i="29"/>
  <c r="W408" i="29" s="1"/>
  <c r="AH408" i="29" s="1"/>
  <c r="S433" i="29"/>
  <c r="W433" i="29" s="1"/>
  <c r="AH433" i="29" s="1"/>
  <c r="S390" i="29"/>
  <c r="W390" i="29" s="1"/>
  <c r="AH390" i="29" s="1"/>
  <c r="S412" i="29"/>
  <c r="W412" i="29" s="1"/>
  <c r="AH412" i="29" s="1"/>
  <c r="S450" i="29"/>
  <c r="W450" i="29" s="1"/>
  <c r="AH450" i="29" s="1"/>
  <c r="S481" i="29"/>
  <c r="W481" i="29" s="1"/>
  <c r="AH481" i="29" s="1"/>
  <c r="S301" i="29"/>
  <c r="W301" i="29" s="1"/>
  <c r="AH301" i="29" s="1"/>
  <c r="S286" i="29"/>
  <c r="W286" i="29" s="1"/>
  <c r="AH286" i="29" s="1"/>
  <c r="S315" i="29"/>
  <c r="W315" i="29" s="1"/>
  <c r="AH315" i="29" s="1"/>
  <c r="S357" i="29"/>
  <c r="W357" i="29" s="1"/>
  <c r="AH357" i="29" s="1"/>
  <c r="S460" i="29"/>
  <c r="W460" i="29" s="1"/>
  <c r="AH460" i="29" s="1"/>
  <c r="S312" i="29"/>
  <c r="W312" i="29" s="1"/>
  <c r="AH312" i="29" s="1"/>
  <c r="S317" i="29"/>
  <c r="W317" i="29" s="1"/>
  <c r="AH317" i="29" s="1"/>
  <c r="S358" i="29"/>
  <c r="W358" i="29" s="1"/>
  <c r="AH358" i="29" s="1"/>
  <c r="S345" i="29"/>
  <c r="W345" i="29" s="1"/>
  <c r="AH345" i="29" s="1"/>
  <c r="S370" i="29"/>
  <c r="W370" i="29" s="1"/>
  <c r="AH370" i="29" s="1"/>
  <c r="S400" i="29"/>
  <c r="W400" i="29" s="1"/>
  <c r="AH400" i="29" s="1"/>
  <c r="S425" i="29"/>
  <c r="W425" i="29" s="1"/>
  <c r="AH425" i="29" s="1"/>
  <c r="S469" i="29"/>
  <c r="W469" i="29" s="1"/>
  <c r="AH469" i="29" s="1"/>
  <c r="S325" i="29"/>
  <c r="W325" i="29" s="1"/>
  <c r="AH325" i="29" s="1"/>
  <c r="S418" i="29"/>
  <c r="W418" i="29" s="1"/>
  <c r="AH418" i="29" s="1"/>
  <c r="S402" i="29"/>
  <c r="W402" i="29" s="1"/>
  <c r="AH402" i="29" s="1"/>
  <c r="S467" i="29"/>
  <c r="W467" i="29" s="1"/>
  <c r="AH467" i="29" s="1"/>
  <c r="S466" i="29"/>
  <c r="W466" i="29" s="1"/>
  <c r="AH466" i="29" s="1"/>
  <c r="S348" i="29"/>
  <c r="W348" i="29" s="1"/>
  <c r="AH348" i="29" s="1"/>
  <c r="S495" i="29"/>
  <c r="W495" i="29" s="1"/>
  <c r="AH495" i="29" s="1"/>
  <c r="S415" i="29"/>
  <c r="W415" i="29" s="1"/>
  <c r="AH415" i="29" s="1"/>
  <c r="S455" i="29"/>
  <c r="W455" i="29" s="1"/>
  <c r="AH455" i="29" s="1"/>
  <c r="S478" i="29"/>
  <c r="W478" i="29" s="1"/>
  <c r="AH478" i="29" s="1"/>
  <c r="S427" i="29"/>
  <c r="W427" i="29" s="1"/>
  <c r="AH427" i="29" s="1"/>
  <c r="S489" i="29"/>
  <c r="W489" i="29" s="1"/>
  <c r="AH489" i="29" s="1"/>
  <c r="S347" i="29"/>
  <c r="W347" i="29" s="1"/>
  <c r="AH347" i="29" s="1"/>
  <c r="S274" i="29"/>
  <c r="W274" i="29" s="1"/>
  <c r="AH274" i="29" s="1"/>
  <c r="S352" i="29"/>
  <c r="W352" i="29" s="1"/>
  <c r="AH352" i="29" s="1"/>
  <c r="S319" i="29"/>
  <c r="W319" i="29" s="1"/>
  <c r="AH319" i="29" s="1"/>
  <c r="S293" i="29"/>
  <c r="W293" i="29" s="1"/>
  <c r="AH293" i="29" s="1"/>
  <c r="S296" i="29"/>
  <c r="W296" i="29" s="1"/>
  <c r="AH296" i="29" s="1"/>
  <c r="S280" i="29"/>
  <c r="W280" i="29" s="1"/>
  <c r="AH280" i="29" s="1"/>
  <c r="S302" i="29"/>
  <c r="W302" i="29" s="1"/>
  <c r="AH302" i="29" s="1"/>
  <c r="S307" i="29"/>
  <c r="W307" i="29" s="1"/>
  <c r="AH307" i="29" s="1"/>
  <c r="S369" i="29"/>
  <c r="W369" i="29" s="1"/>
  <c r="AH369" i="29" s="1"/>
  <c r="S372" i="29"/>
  <c r="W372" i="29" s="1"/>
  <c r="AH372" i="29" s="1"/>
  <c r="S361" i="29"/>
  <c r="W361" i="29" s="1"/>
  <c r="AH361" i="29" s="1"/>
  <c r="S385" i="29"/>
  <c r="W385" i="29" s="1"/>
  <c r="AH385" i="29" s="1"/>
  <c r="S401" i="29"/>
  <c r="W401" i="29" s="1"/>
  <c r="AH401" i="29" s="1"/>
  <c r="S380" i="29"/>
  <c r="W380" i="29" s="1"/>
  <c r="AH380" i="29" s="1"/>
  <c r="S396" i="29"/>
  <c r="W396" i="29" s="1"/>
  <c r="AH396" i="29" s="1"/>
  <c r="S363" i="29"/>
  <c r="W363" i="29" s="1"/>
  <c r="AH363" i="29" s="1"/>
  <c r="S395" i="29"/>
  <c r="W395" i="29" s="1"/>
  <c r="AH395" i="29" s="1"/>
  <c r="S421" i="29"/>
  <c r="W421" i="29" s="1"/>
  <c r="AH421" i="29" s="1"/>
  <c r="S437" i="29"/>
  <c r="W437" i="29" s="1"/>
  <c r="AH437" i="29" s="1"/>
  <c r="S453" i="29"/>
  <c r="W453" i="29" s="1"/>
  <c r="AH453" i="29" s="1"/>
  <c r="S500" i="29"/>
  <c r="W500" i="29" s="1"/>
  <c r="AH500" i="29" s="1"/>
  <c r="S378" i="29"/>
  <c r="W378" i="29" s="1"/>
  <c r="AH378" i="29" s="1"/>
  <c r="S406" i="29"/>
  <c r="W406" i="29" s="1"/>
  <c r="AH406" i="29" s="1"/>
  <c r="S424" i="29"/>
  <c r="W424" i="29" s="1"/>
  <c r="AH424" i="29" s="1"/>
  <c r="S440" i="29"/>
  <c r="W440" i="29" s="1"/>
  <c r="AH440" i="29" s="1"/>
  <c r="S456" i="29"/>
  <c r="W456" i="29" s="1"/>
  <c r="AH456" i="29" s="1"/>
  <c r="S483" i="29"/>
  <c r="W483" i="29" s="1"/>
  <c r="AH483" i="29" s="1"/>
  <c r="S446" i="29"/>
  <c r="W446" i="29" s="1"/>
  <c r="AH446" i="29" s="1"/>
  <c r="S462" i="29"/>
  <c r="W462" i="29" s="1"/>
  <c r="AH462" i="29" s="1"/>
  <c r="S497" i="29"/>
  <c r="W497" i="29" s="1"/>
  <c r="AH497" i="29" s="1"/>
  <c r="S474" i="29"/>
  <c r="W474" i="29" s="1"/>
  <c r="AH474" i="29" s="1"/>
  <c r="S330" i="29"/>
  <c r="W330" i="29" s="1"/>
  <c r="AH330" i="29" s="1"/>
  <c r="S275" i="29"/>
  <c r="W275" i="29" s="1"/>
  <c r="AH275" i="29" s="1"/>
  <c r="S276" i="29"/>
  <c r="W276" i="29" s="1"/>
  <c r="AH276" i="29" s="1"/>
  <c r="S326" i="29"/>
  <c r="W326" i="29" s="1"/>
  <c r="AH326" i="29" s="1"/>
  <c r="S294" i="29"/>
  <c r="W294" i="29" s="1"/>
  <c r="AH294" i="29" s="1"/>
  <c r="S431" i="29"/>
  <c r="W431" i="29" s="1"/>
  <c r="AH431" i="29" s="1"/>
  <c r="S471" i="29"/>
  <c r="W471" i="29" s="1"/>
  <c r="AH471" i="29" s="1"/>
  <c r="S316" i="29"/>
  <c r="W316" i="29" s="1"/>
  <c r="AH316" i="29" s="1"/>
  <c r="S362" i="29"/>
  <c r="W362" i="29" s="1"/>
  <c r="AH362" i="29" s="1"/>
  <c r="S488" i="29"/>
  <c r="W488" i="29" s="1"/>
  <c r="AH488" i="29" s="1"/>
  <c r="S398" i="29"/>
  <c r="W398" i="29" s="1"/>
  <c r="AH398" i="29" s="1"/>
  <c r="S414" i="29"/>
  <c r="W414" i="29" s="1"/>
  <c r="AH414" i="29" s="1"/>
  <c r="S430" i="29"/>
  <c r="W430" i="29" s="1"/>
  <c r="AH430" i="29" s="1"/>
  <c r="S329" i="29"/>
  <c r="W329" i="29" s="1"/>
  <c r="AH329" i="29" s="1"/>
  <c r="S399" i="29"/>
  <c r="W399" i="29" s="1"/>
  <c r="AH399" i="29" s="1"/>
  <c r="S435" i="29"/>
  <c r="W435" i="29" s="1"/>
  <c r="AH435" i="29" s="1"/>
  <c r="S451" i="29"/>
  <c r="W451" i="29" s="1"/>
  <c r="AH451" i="29" s="1"/>
  <c r="S476" i="29"/>
  <c r="W476" i="29" s="1"/>
  <c r="AH476" i="29" s="1"/>
  <c r="S499" i="29"/>
  <c r="W499" i="29" s="1"/>
  <c r="AH499" i="29" s="1"/>
  <c r="S423" i="29"/>
  <c r="W423" i="29" s="1"/>
  <c r="AH423" i="29" s="1"/>
  <c r="S482" i="29"/>
  <c r="W482" i="29" s="1"/>
  <c r="AH482" i="29" s="1"/>
  <c r="S277" i="29"/>
  <c r="W277" i="29" s="1"/>
  <c r="AH277" i="29" s="1"/>
  <c r="S288" i="29"/>
  <c r="W288" i="29" s="1"/>
  <c r="AH288" i="29" s="1"/>
  <c r="S343" i="29"/>
  <c r="W343" i="29" s="1"/>
  <c r="AH343" i="29" s="1"/>
  <c r="S299" i="29"/>
  <c r="W299" i="29" s="1"/>
  <c r="AH299" i="29" s="1"/>
  <c r="S327" i="29"/>
  <c r="W327" i="29" s="1"/>
  <c r="AH327" i="29" s="1"/>
  <c r="S346" i="29"/>
  <c r="W346" i="29" s="1"/>
  <c r="AH346" i="29" s="1"/>
  <c r="S322" i="29"/>
  <c r="W322" i="29" s="1"/>
  <c r="AH322" i="29" s="1"/>
  <c r="S300" i="29"/>
  <c r="W300" i="29" s="1"/>
  <c r="AH300" i="29" s="1"/>
  <c r="S342" i="29"/>
  <c r="W342" i="29" s="1"/>
  <c r="AH342" i="29" s="1"/>
  <c r="I502" i="29"/>
  <c r="O5" i="29"/>
  <c r="AH33" i="29"/>
  <c r="AH259" i="29"/>
  <c r="AH5" i="29"/>
  <c r="AH502" i="29" s="1"/>
  <c r="Q5" i="29" l="1"/>
  <c r="Q502" i="29" s="1"/>
  <c r="O502" i="29"/>
  <c r="U5" i="29"/>
  <c r="P106" i="29"/>
  <c r="V106" i="29" s="1"/>
  <c r="AG106" i="29" s="1"/>
  <c r="O26" i="29"/>
  <c r="P269" i="29"/>
  <c r="V269" i="29" s="1"/>
  <c r="AG269" i="29" s="1"/>
  <c r="O134" i="29"/>
  <c r="O89" i="29"/>
  <c r="O92" i="29"/>
  <c r="P199" i="29"/>
  <c r="V199" i="29" s="1"/>
  <c r="AG199" i="29" s="1"/>
  <c r="O188" i="29"/>
  <c r="P228" i="29"/>
  <c r="V228" i="29" s="1"/>
  <c r="AG228" i="29" s="1"/>
  <c r="P48" i="29"/>
  <c r="V48" i="29" s="1"/>
  <c r="AG48" i="29" s="1"/>
  <c r="O180" i="29"/>
  <c r="P259" i="29"/>
  <c r="V259" i="29" s="1"/>
  <c r="AG259" i="29" s="1"/>
  <c r="O220" i="29"/>
  <c r="O95" i="29"/>
  <c r="P262" i="29"/>
  <c r="V262" i="29" s="1"/>
  <c r="AG262" i="29" s="1"/>
  <c r="O94" i="29"/>
  <c r="P57" i="29"/>
  <c r="V57" i="29" s="1"/>
  <c r="AG57" i="29" s="1"/>
  <c r="P98" i="29"/>
  <c r="V98" i="29" s="1"/>
  <c r="AG98" i="29" s="1"/>
  <c r="P145" i="29"/>
  <c r="V145" i="29" s="1"/>
  <c r="AG145" i="29" s="1"/>
  <c r="O174" i="29"/>
  <c r="O270" i="29"/>
  <c r="O14" i="29"/>
  <c r="P223" i="29"/>
  <c r="V223" i="29" s="1"/>
  <c r="AG223" i="29" s="1"/>
  <c r="P44" i="29"/>
  <c r="V44" i="29" s="1"/>
  <c r="AG44" i="29" s="1"/>
  <c r="P40" i="29"/>
  <c r="V40" i="29" s="1"/>
  <c r="AG40" i="29" s="1"/>
  <c r="P160" i="29"/>
  <c r="V160" i="29" s="1"/>
  <c r="AG160" i="29" s="1"/>
  <c r="O55" i="29"/>
  <c r="O59" i="29"/>
  <c r="P196" i="29"/>
  <c r="V196" i="29" s="1"/>
  <c r="AG196" i="29" s="1"/>
  <c r="P65" i="29"/>
  <c r="V65" i="29" s="1"/>
  <c r="AG65" i="29" s="1"/>
  <c r="O58" i="29"/>
  <c r="O105" i="29"/>
  <c r="P205" i="29"/>
  <c r="V205" i="29" s="1"/>
  <c r="AG205" i="29" s="1"/>
  <c r="P62" i="29"/>
  <c r="V62" i="29" s="1"/>
  <c r="AG62" i="29" s="1"/>
  <c r="P238" i="29"/>
  <c r="V238" i="29" s="1"/>
  <c r="AG238" i="29" s="1"/>
  <c r="O133" i="29"/>
  <c r="P190" i="29"/>
  <c r="V190" i="29" s="1"/>
  <c r="AG190" i="29" s="1"/>
  <c r="P267" i="29"/>
  <c r="V267" i="29" s="1"/>
  <c r="AG267" i="29" s="1"/>
  <c r="P92" i="29"/>
  <c r="V92" i="29" s="1"/>
  <c r="AG92" i="29" s="1"/>
  <c r="O75" i="29"/>
  <c r="P43" i="29"/>
  <c r="V43" i="29" s="1"/>
  <c r="AG43" i="29" s="1"/>
  <c r="O263" i="29"/>
  <c r="O204" i="29"/>
  <c r="O110" i="29"/>
  <c r="P81" i="29"/>
  <c r="V81" i="29" s="1"/>
  <c r="AG81" i="29" s="1"/>
  <c r="P126" i="29"/>
  <c r="V126" i="29" s="1"/>
  <c r="AG126" i="29" s="1"/>
  <c r="O171" i="29"/>
  <c r="P254" i="29"/>
  <c r="V254" i="29" s="1"/>
  <c r="AG254" i="29" s="1"/>
  <c r="O46" i="29"/>
  <c r="P77" i="29"/>
  <c r="V77" i="29" s="1"/>
  <c r="AG77" i="29" s="1"/>
  <c r="P149" i="29"/>
  <c r="V149" i="29" s="1"/>
  <c r="AG149" i="29" s="1"/>
  <c r="O29" i="29"/>
  <c r="P264" i="29"/>
  <c r="V264" i="29" s="1"/>
  <c r="AG264" i="29" s="1"/>
  <c r="P112" i="29"/>
  <c r="V112" i="29" s="1"/>
  <c r="AG112" i="29" s="1"/>
  <c r="O43" i="29"/>
  <c r="O224" i="29"/>
  <c r="O155" i="29"/>
  <c r="P204" i="29"/>
  <c r="V204" i="29" s="1"/>
  <c r="AG204" i="29" s="1"/>
  <c r="O86" i="29"/>
  <c r="P261" i="29"/>
  <c r="V261" i="29" s="1"/>
  <c r="AG261" i="29" s="1"/>
  <c r="P174" i="29"/>
  <c r="V174" i="29" s="1"/>
  <c r="AG174" i="29" s="1"/>
  <c r="P132" i="29"/>
  <c r="V132" i="29" s="1"/>
  <c r="AG132" i="29" s="1"/>
  <c r="P116" i="29"/>
  <c r="V116" i="29" s="1"/>
  <c r="AG116" i="29" s="1"/>
  <c r="O19" i="29"/>
  <c r="P63" i="29"/>
  <c r="V63" i="29" s="1"/>
  <c r="AG63" i="29" s="1"/>
  <c r="O78" i="29"/>
  <c r="P26" i="29"/>
  <c r="V26" i="29" s="1"/>
  <c r="AG26" i="29" s="1"/>
  <c r="O201" i="29"/>
  <c r="P70" i="29"/>
  <c r="V70" i="29" s="1"/>
  <c r="AG70" i="29" s="1"/>
  <c r="P46" i="29"/>
  <c r="V46" i="29" s="1"/>
  <c r="AG46" i="29" s="1"/>
  <c r="P169" i="29"/>
  <c r="V169" i="29" s="1"/>
  <c r="AG169" i="29" s="1"/>
  <c r="O198" i="29"/>
  <c r="O131" i="29"/>
  <c r="P108" i="29"/>
  <c r="V108" i="29" s="1"/>
  <c r="AG108" i="29" s="1"/>
  <c r="O235" i="29"/>
  <c r="P236" i="29"/>
  <c r="V236" i="29" s="1"/>
  <c r="AG236" i="29" s="1"/>
  <c r="P140" i="29"/>
  <c r="V140" i="29" s="1"/>
  <c r="AG140" i="29" s="1"/>
  <c r="P230" i="29"/>
  <c r="V230" i="29" s="1"/>
  <c r="AG230" i="29" s="1"/>
  <c r="P210" i="29"/>
  <c r="V210" i="29" s="1"/>
  <c r="AG210" i="29" s="1"/>
  <c r="O185" i="29"/>
  <c r="O31" i="29"/>
  <c r="O47" i="29"/>
  <c r="O52" i="29"/>
  <c r="P179" i="29"/>
  <c r="V179" i="29" s="1"/>
  <c r="AG179" i="29" s="1"/>
  <c r="P16" i="29"/>
  <c r="V16" i="29" s="1"/>
  <c r="AG16" i="29" s="1"/>
  <c r="P181" i="29"/>
  <c r="V181" i="29" s="1"/>
  <c r="AG181" i="29" s="1"/>
  <c r="P9" i="29"/>
  <c r="V9" i="29" s="1"/>
  <c r="AG9" i="29" s="1"/>
  <c r="P233" i="29"/>
  <c r="V233" i="29" s="1"/>
  <c r="AG233" i="29" s="1"/>
  <c r="P74" i="29"/>
  <c r="V74" i="29" s="1"/>
  <c r="AG74" i="29" s="1"/>
  <c r="P237" i="29"/>
  <c r="V237" i="29" s="1"/>
  <c r="AG237" i="29" s="1"/>
  <c r="O135" i="29"/>
  <c r="O139" i="29"/>
  <c r="P176" i="29"/>
  <c r="V176" i="29" s="1"/>
  <c r="AG176" i="29" s="1"/>
  <c r="O143" i="29"/>
  <c r="P235" i="29"/>
  <c r="V235" i="29" s="1"/>
  <c r="AG235" i="29" s="1"/>
  <c r="P87" i="29"/>
  <c r="V87" i="29" s="1"/>
  <c r="AG87" i="29" s="1"/>
  <c r="P252" i="29"/>
  <c r="V252" i="29" s="1"/>
  <c r="AG252" i="29" s="1"/>
  <c r="P260" i="29"/>
  <c r="V260" i="29" s="1"/>
  <c r="AG260" i="29" s="1"/>
  <c r="O41" i="29"/>
  <c r="P61" i="29"/>
  <c r="V61" i="29" s="1"/>
  <c r="AG61" i="29" s="1"/>
  <c r="P110" i="29"/>
  <c r="V110" i="29" s="1"/>
  <c r="AG110" i="29" s="1"/>
  <c r="P232" i="29"/>
  <c r="V232" i="29" s="1"/>
  <c r="AG232" i="29" s="1"/>
  <c r="O210" i="29"/>
  <c r="P114" i="29"/>
  <c r="V114" i="29" s="1"/>
  <c r="AG114" i="29" s="1"/>
  <c r="O10" i="29"/>
  <c r="O162" i="29"/>
  <c r="P168" i="29"/>
  <c r="V168" i="29" s="1"/>
  <c r="AG168" i="29" s="1"/>
  <c r="O251" i="29"/>
  <c r="O56" i="29"/>
  <c r="O195" i="29"/>
  <c r="O83" i="29"/>
  <c r="P119" i="29"/>
  <c r="V119" i="29" s="1"/>
  <c r="AG119" i="29" s="1"/>
  <c r="O35" i="29"/>
  <c r="O127" i="29"/>
  <c r="P161" i="29"/>
  <c r="V161" i="29" s="1"/>
  <c r="AG161" i="29" s="1"/>
  <c r="O77" i="29"/>
  <c r="P66" i="29"/>
  <c r="V66" i="29" s="1"/>
  <c r="AG66" i="29" s="1"/>
  <c r="O149" i="29"/>
  <c r="P113" i="29"/>
  <c r="V113" i="29" s="1"/>
  <c r="AG113" i="29" s="1"/>
  <c r="P218" i="29"/>
  <c r="V218" i="29" s="1"/>
  <c r="AG218" i="29" s="1"/>
  <c r="P89" i="29"/>
  <c r="V89" i="29" s="1"/>
  <c r="AG89" i="29" s="1"/>
  <c r="O109" i="29"/>
  <c r="P51" i="29"/>
  <c r="V51" i="29" s="1"/>
  <c r="AG51" i="29" s="1"/>
  <c r="P135" i="29"/>
  <c r="V135" i="29" s="1"/>
  <c r="AG135" i="29" s="1"/>
  <c r="O176" i="29"/>
  <c r="O124" i="29"/>
  <c r="P216" i="29"/>
  <c r="V216" i="29" s="1"/>
  <c r="AG216" i="29" s="1"/>
  <c r="P101" i="29"/>
  <c r="V101" i="29" s="1"/>
  <c r="AG101" i="29" s="1"/>
  <c r="O232" i="29"/>
  <c r="P10" i="29"/>
  <c r="V10" i="29" s="1"/>
  <c r="AG10" i="29" s="1"/>
  <c r="O168" i="29"/>
  <c r="O240" i="29"/>
  <c r="P157" i="29"/>
  <c r="V157" i="29" s="1"/>
  <c r="AG157" i="29" s="1"/>
  <c r="P58" i="29"/>
  <c r="V58" i="29" s="1"/>
  <c r="AG58" i="29" s="1"/>
  <c r="P105" i="29"/>
  <c r="V105" i="29" s="1"/>
  <c r="AG105" i="29" s="1"/>
  <c r="O62" i="29"/>
  <c r="P246" i="29"/>
  <c r="V246" i="29" s="1"/>
  <c r="AG246" i="29" s="1"/>
  <c r="P64" i="29"/>
  <c r="V64" i="29" s="1"/>
  <c r="AG64" i="29" s="1"/>
  <c r="O164" i="29"/>
  <c r="O11" i="29"/>
  <c r="P244" i="29"/>
  <c r="V244" i="29" s="1"/>
  <c r="AG244" i="29" s="1"/>
  <c r="O215" i="29"/>
  <c r="P90" i="29"/>
  <c r="V90" i="29" s="1"/>
  <c r="AG90" i="29" s="1"/>
  <c r="O102" i="29"/>
  <c r="O150" i="29"/>
  <c r="O24" i="29"/>
  <c r="P80" i="29"/>
  <c r="V80" i="29" s="1"/>
  <c r="AG80" i="29" s="1"/>
  <c r="O257" i="29"/>
  <c r="P34" i="29"/>
  <c r="V34" i="29" s="1"/>
  <c r="AG34" i="29" s="1"/>
  <c r="O97" i="29"/>
  <c r="O88" i="29"/>
  <c r="P143" i="29"/>
  <c r="V143" i="29" s="1"/>
  <c r="AG143" i="29" s="1"/>
  <c r="P220" i="29"/>
  <c r="V220" i="29" s="1"/>
  <c r="AG220" i="29" s="1"/>
  <c r="O261" i="29"/>
  <c r="P24" i="29"/>
  <c r="V24" i="29" s="1"/>
  <c r="AG24" i="29" s="1"/>
  <c r="P19" i="29"/>
  <c r="V19" i="29" s="1"/>
  <c r="AG19" i="29" s="1"/>
  <c r="O63" i="29"/>
  <c r="P257" i="29"/>
  <c r="V257" i="29" s="1"/>
  <c r="AG257" i="29" s="1"/>
  <c r="O137" i="29"/>
  <c r="O70" i="29"/>
  <c r="P206" i="29"/>
  <c r="V206" i="29" s="1"/>
  <c r="AG206" i="29" s="1"/>
  <c r="O122" i="29"/>
  <c r="O238" i="29"/>
  <c r="O190" i="29"/>
  <c r="O192" i="29"/>
  <c r="O148" i="29"/>
  <c r="P124" i="29"/>
  <c r="V124" i="29" s="1"/>
  <c r="AG124" i="29" s="1"/>
  <c r="O207" i="29"/>
  <c r="O193" i="29"/>
  <c r="P54" i="29"/>
  <c r="V54" i="29" s="1"/>
  <c r="AG54" i="29" s="1"/>
  <c r="O17" i="29"/>
  <c r="O50" i="29"/>
  <c r="P219" i="29"/>
  <c r="V219" i="29" s="1"/>
  <c r="AG219" i="29" s="1"/>
  <c r="P115" i="29"/>
  <c r="V115" i="29" s="1"/>
  <c r="AG115" i="29" s="1"/>
  <c r="P227" i="29"/>
  <c r="V227" i="29" s="1"/>
  <c r="AG227" i="29" s="1"/>
  <c r="P202" i="29"/>
  <c r="V202" i="29" s="1"/>
  <c r="AG202" i="29" s="1"/>
  <c r="O32" i="29"/>
  <c r="O253" i="29"/>
  <c r="P33" i="29"/>
  <c r="V33" i="29" s="1"/>
  <c r="AG33" i="29" s="1"/>
  <c r="P117" i="29"/>
  <c r="V117" i="29" s="1"/>
  <c r="AG117" i="29" s="1"/>
  <c r="P154" i="29"/>
  <c r="V154" i="29" s="1"/>
  <c r="AG154" i="29" s="1"/>
  <c r="O71" i="29"/>
  <c r="P180" i="29"/>
  <c r="V180" i="29" s="1"/>
  <c r="AG180" i="29" s="1"/>
  <c r="P95" i="29"/>
  <c r="V95" i="29" s="1"/>
  <c r="AG95" i="29" s="1"/>
  <c r="O146" i="29"/>
  <c r="O231" i="29"/>
  <c r="P104" i="29"/>
  <c r="V104" i="29" s="1"/>
  <c r="AG104" i="29" s="1"/>
  <c r="O129" i="29"/>
  <c r="O25" i="29"/>
  <c r="P201" i="29"/>
  <c r="V201" i="29" s="1"/>
  <c r="AG201" i="29" s="1"/>
  <c r="O13" i="29"/>
  <c r="O194" i="29"/>
  <c r="P45" i="29"/>
  <c r="V45" i="29" s="1"/>
  <c r="AG45" i="29" s="1"/>
  <c r="P133" i="29"/>
  <c r="V133" i="29" s="1"/>
  <c r="AG133" i="29" s="1"/>
  <c r="P109" i="29"/>
  <c r="V109" i="29" s="1"/>
  <c r="AG109" i="29" s="1"/>
  <c r="O28" i="29"/>
  <c r="O100" i="29"/>
  <c r="O151" i="29"/>
  <c r="P27" i="29"/>
  <c r="V27" i="29" s="1"/>
  <c r="AG27" i="29" s="1"/>
  <c r="O93" i="29"/>
  <c r="O209" i="29"/>
  <c r="O121" i="29"/>
  <c r="P147" i="29"/>
  <c r="V147" i="29" s="1"/>
  <c r="AG147" i="29" s="1"/>
  <c r="P256" i="29"/>
  <c r="V256" i="29" s="1"/>
  <c r="AG256" i="29" s="1"/>
  <c r="P72" i="29"/>
  <c r="V72" i="29" s="1"/>
  <c r="AG72" i="29" s="1"/>
  <c r="P184" i="29"/>
  <c r="V184" i="29" s="1"/>
  <c r="AG184" i="29" s="1"/>
  <c r="P123" i="29"/>
  <c r="V123" i="29" s="1"/>
  <c r="AG123" i="29" s="1"/>
  <c r="O254" i="29"/>
  <c r="O73" i="29"/>
  <c r="O21" i="29"/>
  <c r="O117" i="29"/>
  <c r="O182" i="29"/>
  <c r="P13" i="29"/>
  <c r="V13" i="29" s="1"/>
  <c r="AG13" i="29" s="1"/>
  <c r="O206" i="29"/>
  <c r="P194" i="29"/>
  <c r="V194" i="29" s="1"/>
  <c r="AG194" i="29" s="1"/>
  <c r="O165" i="29"/>
  <c r="O233" i="29"/>
  <c r="P166" i="29"/>
  <c r="V166" i="29" s="1"/>
  <c r="AG166" i="29" s="1"/>
  <c r="P134" i="29"/>
  <c r="V134" i="29" s="1"/>
  <c r="AG134" i="29" s="1"/>
  <c r="O229" i="29"/>
  <c r="P122" i="29"/>
  <c r="V122" i="29" s="1"/>
  <c r="AG122" i="29" s="1"/>
  <c r="P29" i="29"/>
  <c r="V29" i="29" s="1"/>
  <c r="AG29" i="29" s="1"/>
  <c r="P241" i="29"/>
  <c r="V241" i="29" s="1"/>
  <c r="AG241" i="29" s="1"/>
  <c r="O246" i="29"/>
  <c r="O125" i="29"/>
  <c r="O153" i="29"/>
  <c r="P242" i="29"/>
  <c r="V242" i="29" s="1"/>
  <c r="AG242" i="29" s="1"/>
  <c r="O267" i="29"/>
  <c r="O64" i="29"/>
  <c r="P39" i="29"/>
  <c r="V39" i="29" s="1"/>
  <c r="AG39" i="29" s="1"/>
  <c r="O112" i="29"/>
  <c r="P164" i="29"/>
  <c r="V164" i="29" s="1"/>
  <c r="AG164" i="29" s="1"/>
  <c r="O203" i="29"/>
  <c r="P28" i="29"/>
  <c r="V28" i="29" s="1"/>
  <c r="AG28" i="29" s="1"/>
  <c r="P148" i="29"/>
  <c r="V148" i="29" s="1"/>
  <c r="AG148" i="29" s="1"/>
  <c r="O200" i="29"/>
  <c r="P100" i="29"/>
  <c r="V100" i="29" s="1"/>
  <c r="AG100" i="29" s="1"/>
  <c r="O87" i="29"/>
  <c r="P208" i="29"/>
  <c r="V208" i="29" s="1"/>
  <c r="AG208" i="29" s="1"/>
  <c r="O252" i="29"/>
  <c r="O23" i="29"/>
  <c r="O260" i="29"/>
  <c r="O159" i="29"/>
  <c r="O245" i="29"/>
  <c r="O61" i="29"/>
  <c r="O266" i="29"/>
  <c r="P173" i="29"/>
  <c r="V173" i="29" s="1"/>
  <c r="AG173" i="29" s="1"/>
  <c r="P265" i="29"/>
  <c r="V265" i="29" s="1"/>
  <c r="AG265" i="29" s="1"/>
  <c r="P93" i="29"/>
  <c r="V93" i="29" s="1"/>
  <c r="AG93" i="29" s="1"/>
  <c r="P197" i="29"/>
  <c r="V197" i="29" s="1"/>
  <c r="AG197" i="29" s="1"/>
  <c r="O54" i="29"/>
  <c r="P209" i="29"/>
  <c r="V209" i="29" s="1"/>
  <c r="AG209" i="29" s="1"/>
  <c r="P138" i="29"/>
  <c r="V138" i="29" s="1"/>
  <c r="AG138" i="29" s="1"/>
  <c r="O53" i="29"/>
  <c r="P50" i="29"/>
  <c r="V50" i="29" s="1"/>
  <c r="AG50" i="29" s="1"/>
  <c r="P189" i="29"/>
  <c r="V189" i="29" s="1"/>
  <c r="AG189" i="29" s="1"/>
  <c r="O147" i="29"/>
  <c r="O219" i="29"/>
  <c r="O44" i="29"/>
  <c r="O115" i="29"/>
  <c r="O183" i="29"/>
  <c r="O18" i="29"/>
  <c r="O9" i="29"/>
  <c r="O106" i="29"/>
  <c r="O178" i="29"/>
  <c r="P37" i="29"/>
  <c r="V37" i="29" s="1"/>
  <c r="AG37" i="29" s="1"/>
  <c r="P258" i="29"/>
  <c r="V258" i="29" s="1"/>
  <c r="AG258" i="29" s="1"/>
  <c r="P214" i="29"/>
  <c r="V214" i="29" s="1"/>
  <c r="AG214" i="29" s="1"/>
  <c r="O177" i="29"/>
  <c r="O234" i="29"/>
  <c r="P217" i="29"/>
  <c r="V217" i="29" s="1"/>
  <c r="AG217" i="29" s="1"/>
  <c r="O255" i="29"/>
  <c r="O212" i="29"/>
  <c r="P139" i="29"/>
  <c r="V139" i="29" s="1"/>
  <c r="AG139" i="29" s="1"/>
  <c r="O228" i="29"/>
  <c r="P99" i="29"/>
  <c r="V99" i="29" s="1"/>
  <c r="AG99" i="29" s="1"/>
  <c r="P151" i="29"/>
  <c r="V151" i="29" s="1"/>
  <c r="AG151" i="29" s="1"/>
  <c r="P207" i="29"/>
  <c r="V207" i="29" s="1"/>
  <c r="AG207" i="29" s="1"/>
  <c r="P215" i="29"/>
  <c r="V215" i="29" s="1"/>
  <c r="AG215" i="29" s="1"/>
  <c r="P250" i="29"/>
  <c r="V250" i="29" s="1"/>
  <c r="AG250" i="29" s="1"/>
  <c r="P94" i="29"/>
  <c r="V94" i="29" s="1"/>
  <c r="AG94" i="29" s="1"/>
  <c r="O57" i="29"/>
  <c r="O98" i="29"/>
  <c r="O114" i="29"/>
  <c r="P121" i="29"/>
  <c r="V121" i="29" s="1"/>
  <c r="AG121" i="29" s="1"/>
  <c r="O36" i="29"/>
  <c r="O256" i="29"/>
  <c r="O172" i="29"/>
  <c r="P175" i="29"/>
  <c r="V175" i="29" s="1"/>
  <c r="AG175" i="29" s="1"/>
  <c r="P240" i="29"/>
  <c r="V240" i="29" s="1"/>
  <c r="AG240" i="29" s="1"/>
  <c r="O227" i="29"/>
  <c r="O152" i="29"/>
  <c r="O184" i="29"/>
  <c r="P183" i="29"/>
  <c r="V183" i="29" s="1"/>
  <c r="AG183" i="29" s="1"/>
  <c r="O123" i="29"/>
  <c r="O80" i="29"/>
  <c r="O191" i="29"/>
  <c r="O79" i="29"/>
  <c r="P224" i="29"/>
  <c r="V224" i="29" s="1"/>
  <c r="AG224" i="29" s="1"/>
  <c r="P243" i="29"/>
  <c r="V243" i="29" s="1"/>
  <c r="AG243" i="29" s="1"/>
  <c r="P41" i="29"/>
  <c r="V41" i="29" s="1"/>
  <c r="AG41" i="29" s="1"/>
  <c r="P266" i="29"/>
  <c r="V266" i="29" s="1"/>
  <c r="AG266" i="29" s="1"/>
  <c r="P102" i="29"/>
  <c r="V102" i="29" s="1"/>
  <c r="AG102" i="29" s="1"/>
  <c r="P221" i="29"/>
  <c r="V221" i="29" s="1"/>
  <c r="AG221" i="29" s="1"/>
  <c r="P249" i="29"/>
  <c r="V249" i="29" s="1"/>
  <c r="AG249" i="29" s="1"/>
  <c r="P156" i="29"/>
  <c r="V156" i="29" s="1"/>
  <c r="AG156" i="29" s="1"/>
  <c r="P111" i="29"/>
  <c r="V111" i="29" s="1"/>
  <c r="AG111" i="29" s="1"/>
  <c r="P239" i="29"/>
  <c r="V239" i="29" s="1"/>
  <c r="AG239" i="29" s="1"/>
  <c r="O268" i="29"/>
  <c r="O12" i="29"/>
  <c r="P103" i="29"/>
  <c r="V103" i="29" s="1"/>
  <c r="AG103" i="29" s="1"/>
  <c r="O16" i="29"/>
  <c r="O6" i="29"/>
  <c r="O181" i="29"/>
  <c r="P25" i="29"/>
  <c r="V25" i="29" s="1"/>
  <c r="AG25" i="29" s="1"/>
  <c r="O213" i="29"/>
  <c r="O225" i="29"/>
  <c r="O269" i="29"/>
  <c r="O222" i="29"/>
  <c r="O22" i="29"/>
  <c r="O130" i="29"/>
  <c r="O74" i="29"/>
  <c r="O38" i="29"/>
  <c r="O237" i="29"/>
  <c r="P268" i="29"/>
  <c r="V268" i="29" s="1"/>
  <c r="AG268" i="29" s="1"/>
  <c r="O199" i="29"/>
  <c r="P96" i="29"/>
  <c r="V96" i="29" s="1"/>
  <c r="AG96" i="29" s="1"/>
  <c r="P211" i="29"/>
  <c r="V211" i="29" s="1"/>
  <c r="AG211" i="29" s="1"/>
  <c r="P163" i="29"/>
  <c r="V163" i="29" s="1"/>
  <c r="AG163" i="29" s="1"/>
  <c r="O91" i="29"/>
  <c r="O27" i="29"/>
  <c r="P12" i="29"/>
  <c r="V12" i="29" s="1"/>
  <c r="AG12" i="29" s="1"/>
  <c r="P193" i="29"/>
  <c r="V193" i="29" s="1"/>
  <c r="AG193" i="29" s="1"/>
  <c r="O69" i="29"/>
  <c r="O85" i="29"/>
  <c r="O145" i="29"/>
  <c r="P17" i="29"/>
  <c r="V17" i="29" s="1"/>
  <c r="AG17" i="29" s="1"/>
  <c r="P14" i="29"/>
  <c r="V14" i="29" s="1"/>
  <c r="AG14" i="29" s="1"/>
  <c r="O223" i="29"/>
  <c r="P56" i="29"/>
  <c r="V56" i="29" s="1"/>
  <c r="AG56" i="29" s="1"/>
  <c r="P20" i="29"/>
  <c r="V20" i="29" s="1"/>
  <c r="AG20" i="29" s="1"/>
  <c r="O72" i="29"/>
  <c r="P195" i="29"/>
  <c r="V195" i="29" s="1"/>
  <c r="AG195" i="29" s="1"/>
  <c r="P83" i="29"/>
  <c r="V83" i="29" s="1"/>
  <c r="AG83" i="29" s="1"/>
  <c r="O60" i="29"/>
  <c r="O119" i="29"/>
  <c r="P59" i="29"/>
  <c r="V59" i="29" s="1"/>
  <c r="AG59" i="29" s="1"/>
  <c r="P35" i="29"/>
  <c r="V35" i="29" s="1"/>
  <c r="AG35" i="29" s="1"/>
  <c r="P84" i="29"/>
  <c r="V84" i="29" s="1"/>
  <c r="AG84" i="29" s="1"/>
  <c r="O136" i="29"/>
  <c r="O48" i="29"/>
  <c r="O244" i="29"/>
  <c r="P155" i="29"/>
  <c r="V155" i="29" s="1"/>
  <c r="AG155" i="29" s="1"/>
  <c r="P170" i="29"/>
  <c r="V170" i="29" s="1"/>
  <c r="AG170" i="29" s="1"/>
  <c r="P86" i="29"/>
  <c r="V86" i="29" s="1"/>
  <c r="AG86" i="29" s="1"/>
  <c r="P42" i="29"/>
  <c r="V42" i="29" s="1"/>
  <c r="AG42" i="29" s="1"/>
  <c r="O49" i="29"/>
  <c r="P162" i="29"/>
  <c r="V162" i="29" s="1"/>
  <c r="AG162" i="29" s="1"/>
  <c r="O132" i="29"/>
  <c r="P167" i="29"/>
  <c r="V167" i="29" s="1"/>
  <c r="AG167" i="29" s="1"/>
  <c r="O40" i="29"/>
  <c r="O116" i="29"/>
  <c r="P247" i="29"/>
  <c r="V247" i="29" s="1"/>
  <c r="AG247" i="29" s="1"/>
  <c r="P68" i="29"/>
  <c r="V68" i="29" s="1"/>
  <c r="AG68" i="29" s="1"/>
  <c r="P127" i="29"/>
  <c r="V127" i="29" s="1"/>
  <c r="AG127" i="29" s="1"/>
  <c r="P253" i="29"/>
  <c r="V253" i="29" s="1"/>
  <c r="AG253" i="29" s="1"/>
  <c r="O258" i="29"/>
  <c r="P38" i="29"/>
  <c r="V38" i="29" s="1"/>
  <c r="AG38" i="29" s="1"/>
  <c r="O242" i="29"/>
  <c r="P15" i="29"/>
  <c r="V15" i="29" s="1"/>
  <c r="AG15" i="29" s="1"/>
  <c r="O128" i="29"/>
  <c r="O67" i="29"/>
  <c r="O216" i="29"/>
  <c r="O250" i="29"/>
  <c r="P146" i="29"/>
  <c r="V146" i="29" s="1"/>
  <c r="AG146" i="29" s="1"/>
  <c r="P185" i="29"/>
  <c r="V185" i="29" s="1"/>
  <c r="AG185" i="29" s="1"/>
  <c r="P251" i="29"/>
  <c r="V251" i="29" s="1"/>
  <c r="AG251" i="29" s="1"/>
  <c r="O107" i="29"/>
  <c r="O20" i="29"/>
  <c r="O104" i="29"/>
  <c r="O179" i="29"/>
  <c r="P136" i="29"/>
  <c r="V136" i="29" s="1"/>
  <c r="AG136" i="29" s="1"/>
  <c r="P6" i="29"/>
  <c r="V6" i="29" s="1"/>
  <c r="AG6" i="29" s="1"/>
  <c r="O7" i="29"/>
  <c r="O202" i="29"/>
  <c r="P107" i="29"/>
  <c r="V107" i="29" s="1"/>
  <c r="AG107" i="29" s="1"/>
  <c r="O160" i="29"/>
  <c r="P55" i="29"/>
  <c r="V55" i="29" s="1"/>
  <c r="AG55" i="29" s="1"/>
  <c r="P187" i="29"/>
  <c r="V187" i="29" s="1"/>
  <c r="AG187" i="29" s="1"/>
  <c r="P222" i="29"/>
  <c r="V222" i="29" s="1"/>
  <c r="AG222" i="29" s="1"/>
  <c r="P22" i="29"/>
  <c r="V22" i="29" s="1"/>
  <c r="AG22" i="29" s="1"/>
  <c r="O217" i="29"/>
  <c r="P71" i="29"/>
  <c r="V71" i="29" s="1"/>
  <c r="AG71" i="29" s="1"/>
  <c r="P203" i="29"/>
  <c r="V203" i="29" s="1"/>
  <c r="AG203" i="29" s="1"/>
  <c r="P263" i="29"/>
  <c r="V263" i="29" s="1"/>
  <c r="AG263" i="29" s="1"/>
  <c r="O197" i="29"/>
  <c r="P49" i="29"/>
  <c r="V49" i="29" s="1"/>
  <c r="AG49" i="29" s="1"/>
  <c r="O126" i="29"/>
  <c r="P231" i="29"/>
  <c r="V231" i="29" s="1"/>
  <c r="AG231" i="29" s="1"/>
  <c r="O175" i="29"/>
  <c r="O187" i="29"/>
  <c r="O84" i="29"/>
  <c r="P8" i="29"/>
  <c r="V8" i="29" s="1"/>
  <c r="AG8" i="29" s="1"/>
  <c r="P7" i="29"/>
  <c r="V7" i="29" s="1"/>
  <c r="AG7" i="29" s="1"/>
  <c r="P191" i="29"/>
  <c r="V191" i="29" s="1"/>
  <c r="AG191" i="29" s="1"/>
  <c r="P60" i="29"/>
  <c r="V60" i="29" s="1"/>
  <c r="AG60" i="29" s="1"/>
  <c r="O167" i="29"/>
  <c r="P53" i="29"/>
  <c r="V53" i="29" s="1"/>
  <c r="AG53" i="29" s="1"/>
  <c r="P30" i="29"/>
  <c r="V30" i="29" s="1"/>
  <c r="AG30" i="29" s="1"/>
  <c r="P245" i="29"/>
  <c r="V245" i="29" s="1"/>
  <c r="AG245" i="29" s="1"/>
  <c r="O236" i="29"/>
  <c r="O108" i="29"/>
  <c r="P131" i="29"/>
  <c r="V131" i="29" s="1"/>
  <c r="AG131" i="29" s="1"/>
  <c r="O289" i="29"/>
  <c r="P354" i="29"/>
  <c r="V354" i="29" s="1"/>
  <c r="AG354" i="29" s="1"/>
  <c r="O488" i="29"/>
  <c r="P342" i="29"/>
  <c r="V342" i="29" s="1"/>
  <c r="AG342" i="29" s="1"/>
  <c r="O472" i="29"/>
  <c r="O500" i="29"/>
  <c r="O485" i="29"/>
  <c r="P491" i="29"/>
  <c r="V491" i="29" s="1"/>
  <c r="AG491" i="29" s="1"/>
  <c r="O496" i="29"/>
  <c r="P478" i="29"/>
  <c r="V478" i="29" s="1"/>
  <c r="AG478" i="29" s="1"/>
  <c r="P500" i="29"/>
  <c r="V500" i="29" s="1"/>
  <c r="AG500" i="29" s="1"/>
  <c r="O476" i="29"/>
  <c r="P322" i="29"/>
  <c r="V322" i="29" s="1"/>
  <c r="AG322" i="29" s="1"/>
  <c r="P277" i="29"/>
  <c r="V277" i="29" s="1"/>
  <c r="AG277" i="29" s="1"/>
  <c r="O352" i="29"/>
  <c r="O331" i="29"/>
  <c r="O320" i="29"/>
  <c r="O288" i="29"/>
  <c r="P273" i="29"/>
  <c r="V273" i="29" s="1"/>
  <c r="AG273" i="29" s="1"/>
  <c r="O299" i="29"/>
  <c r="P274" i="29"/>
  <c r="V274" i="29" s="1"/>
  <c r="AG274" i="29" s="1"/>
  <c r="O478" i="29"/>
  <c r="P488" i="29"/>
  <c r="V488" i="29" s="1"/>
  <c r="AG488" i="29" s="1"/>
  <c r="O348" i="29"/>
  <c r="O468" i="29"/>
  <c r="P336" i="29"/>
  <c r="V336" i="29" s="1"/>
  <c r="AG336" i="29" s="1"/>
  <c r="P343" i="29"/>
  <c r="V343" i="29" s="1"/>
  <c r="AG343" i="29" s="1"/>
  <c r="O330" i="29"/>
  <c r="P318" i="29"/>
  <c r="V318" i="29" s="1"/>
  <c r="AG318" i="29" s="1"/>
  <c r="P280" i="29"/>
  <c r="V280" i="29" s="1"/>
  <c r="AG280" i="29" s="1"/>
  <c r="O272" i="29"/>
  <c r="O276" i="29"/>
  <c r="P470" i="29"/>
  <c r="V470" i="29" s="1"/>
  <c r="AG470" i="29" s="1"/>
  <c r="P346" i="29"/>
  <c r="V346" i="29" s="1"/>
  <c r="AG346" i="29" s="1"/>
  <c r="P496" i="29"/>
  <c r="V496" i="29" s="1"/>
  <c r="AG496" i="29" s="1"/>
  <c r="P499" i="29"/>
  <c r="V499" i="29" s="1"/>
  <c r="AG499" i="29" s="1"/>
  <c r="O278" i="29"/>
  <c r="O336" i="29"/>
  <c r="P331" i="29"/>
  <c r="V331" i="29" s="1"/>
  <c r="AG331" i="29" s="1"/>
  <c r="O328" i="29"/>
  <c r="O346" i="29"/>
  <c r="P338" i="29"/>
  <c r="V338" i="29" s="1"/>
  <c r="AG338" i="29" s="1"/>
  <c r="P344" i="29"/>
  <c r="V344" i="29" s="1"/>
  <c r="AG344" i="29" s="1"/>
  <c r="O470" i="29"/>
  <c r="O495" i="29"/>
  <c r="O322" i="29"/>
  <c r="P468" i="29"/>
  <c r="V468" i="29" s="1"/>
  <c r="AG468" i="29" s="1"/>
  <c r="P320" i="29"/>
  <c r="V320" i="29" s="1"/>
  <c r="AG320" i="29" s="1"/>
  <c r="O280" i="29"/>
  <c r="P278" i="29"/>
  <c r="V278" i="29" s="1"/>
  <c r="AG278" i="29" s="1"/>
  <c r="P348" i="29"/>
  <c r="V348" i="29" s="1"/>
  <c r="AG348" i="29" s="1"/>
  <c r="O332" i="29"/>
  <c r="O318" i="29"/>
  <c r="P476" i="29"/>
  <c r="V476" i="29" s="1"/>
  <c r="AG476" i="29" s="1"/>
  <c r="P120" i="29"/>
  <c r="V120" i="29" s="1"/>
  <c r="AG120" i="29" s="1"/>
  <c r="P172" i="29"/>
  <c r="V172" i="29" s="1"/>
  <c r="AG172" i="29" s="1"/>
  <c r="P36" i="29"/>
  <c r="V36" i="29" s="1"/>
  <c r="AG36" i="29" s="1"/>
  <c r="O42" i="29"/>
  <c r="O101" i="29"/>
  <c r="O140" i="29"/>
  <c r="O99" i="29"/>
  <c r="P128" i="29"/>
  <c r="V128" i="29" s="1"/>
  <c r="AG128" i="29" s="1"/>
  <c r="P158" i="29"/>
  <c r="V158" i="29" s="1"/>
  <c r="AG158" i="29" s="1"/>
  <c r="P330" i="29"/>
  <c r="V330" i="29" s="1"/>
  <c r="AG330" i="29" s="1"/>
  <c r="P480" i="29"/>
  <c r="V480" i="29" s="1"/>
  <c r="AG480" i="29" s="1"/>
  <c r="O486" i="29"/>
  <c r="P472" i="29"/>
  <c r="V472" i="29" s="1"/>
  <c r="AG472" i="29" s="1"/>
  <c r="P289" i="29"/>
  <c r="V289" i="29" s="1"/>
  <c r="AG289" i="29" s="1"/>
  <c r="O491" i="29"/>
  <c r="O338" i="29"/>
  <c r="P326" i="29"/>
  <c r="V326" i="29" s="1"/>
  <c r="AG326" i="29" s="1"/>
  <c r="O314" i="29"/>
  <c r="P272" i="29"/>
  <c r="V272" i="29" s="1"/>
  <c r="AG272" i="29" s="1"/>
  <c r="O492" i="29"/>
  <c r="O300" i="29"/>
  <c r="O319" i="29"/>
  <c r="P327" i="29"/>
  <c r="V327" i="29" s="1"/>
  <c r="AG327" i="29" s="1"/>
  <c r="P292" i="29"/>
  <c r="V292" i="29" s="1"/>
  <c r="AG292" i="29" s="1"/>
  <c r="O294" i="29"/>
  <c r="O477" i="29"/>
  <c r="P485" i="29"/>
  <c r="V485" i="29" s="1"/>
  <c r="AG485" i="29" s="1"/>
  <c r="P477" i="29"/>
  <c r="V477" i="29" s="1"/>
  <c r="AG477" i="29" s="1"/>
  <c r="O323" i="29"/>
  <c r="P332" i="29"/>
  <c r="V332" i="29" s="1"/>
  <c r="AG332" i="29" s="1"/>
  <c r="P288" i="29"/>
  <c r="V288" i="29" s="1"/>
  <c r="AG288" i="29" s="1"/>
  <c r="P319" i="29"/>
  <c r="V319" i="29" s="1"/>
  <c r="AG319" i="29" s="1"/>
  <c r="O343" i="29"/>
  <c r="O295" i="29"/>
  <c r="O484" i="29"/>
  <c r="P295" i="29"/>
  <c r="V295" i="29" s="1"/>
  <c r="AG295" i="29" s="1"/>
  <c r="O347" i="29"/>
  <c r="P285" i="29"/>
  <c r="V285" i="29" s="1"/>
  <c r="AG285" i="29" s="1"/>
  <c r="O296" i="29"/>
  <c r="P355" i="29"/>
  <c r="V355" i="29" s="1"/>
  <c r="AG355" i="29" s="1"/>
  <c r="O417" i="29"/>
  <c r="O414" i="29"/>
  <c r="P448" i="29"/>
  <c r="V448" i="29" s="1"/>
  <c r="AG448" i="29" s="1"/>
  <c r="O498" i="29"/>
  <c r="P358" i="29"/>
  <c r="V358" i="29" s="1"/>
  <c r="AG358" i="29" s="1"/>
  <c r="O293" i="29"/>
  <c r="P271" i="29"/>
  <c r="V271" i="29" s="1"/>
  <c r="AG271" i="29" s="1"/>
  <c r="P312" i="29"/>
  <c r="V312" i="29" s="1"/>
  <c r="AG312" i="29" s="1"/>
  <c r="O357" i="29"/>
  <c r="P392" i="29"/>
  <c r="V392" i="29" s="1"/>
  <c r="AG392" i="29" s="1"/>
  <c r="O275" i="29"/>
  <c r="P405" i="29"/>
  <c r="V405" i="29" s="1"/>
  <c r="AG405" i="29" s="1"/>
  <c r="P457" i="29"/>
  <c r="V457" i="29" s="1"/>
  <c r="AG457" i="29" s="1"/>
  <c r="O422" i="29"/>
  <c r="P378" i="29"/>
  <c r="V378" i="29" s="1"/>
  <c r="AG378" i="29" s="1"/>
  <c r="P464" i="29"/>
  <c r="V464" i="29" s="1"/>
  <c r="AG464" i="29" s="1"/>
  <c r="P466" i="29"/>
  <c r="V466" i="29" s="1"/>
  <c r="AG466" i="29" s="1"/>
  <c r="P366" i="29"/>
  <c r="V366" i="29" s="1"/>
  <c r="AG366" i="29" s="1"/>
  <c r="P361" i="29"/>
  <c r="V361" i="29" s="1"/>
  <c r="AG361" i="29" s="1"/>
  <c r="O380" i="29"/>
  <c r="O473" i="29"/>
  <c r="O317" i="29"/>
  <c r="O341" i="29"/>
  <c r="O360" i="29"/>
  <c r="P363" i="29"/>
  <c r="V363" i="29" s="1"/>
  <c r="AG363" i="29" s="1"/>
  <c r="O413" i="29"/>
  <c r="P461" i="29"/>
  <c r="V461" i="29" s="1"/>
  <c r="AG461" i="29" s="1"/>
  <c r="O390" i="29"/>
  <c r="O418" i="29"/>
  <c r="P391" i="29"/>
  <c r="V391" i="29" s="1"/>
  <c r="AG391" i="29" s="1"/>
  <c r="P377" i="29"/>
  <c r="V377" i="29" s="1"/>
  <c r="AG377" i="29" s="1"/>
  <c r="O412" i="29"/>
  <c r="O436" i="29"/>
  <c r="P467" i="29"/>
  <c r="V467" i="29" s="1"/>
  <c r="AG467" i="29" s="1"/>
  <c r="P493" i="29"/>
  <c r="V493" i="29" s="1"/>
  <c r="AG493" i="29" s="1"/>
  <c r="P291" i="29"/>
  <c r="V291" i="29" s="1"/>
  <c r="AG291" i="29" s="1"/>
  <c r="P279" i="29"/>
  <c r="V279" i="29" s="1"/>
  <c r="AG279" i="29" s="1"/>
  <c r="O298" i="29"/>
  <c r="O387" i="29"/>
  <c r="O449" i="29"/>
  <c r="P329" i="29"/>
  <c r="V329" i="29" s="1"/>
  <c r="AG329" i="29" s="1"/>
  <c r="O443" i="29"/>
  <c r="O432" i="29"/>
  <c r="P281" i="29"/>
  <c r="V281" i="29" s="1"/>
  <c r="AG281" i="29" s="1"/>
  <c r="O290" i="29"/>
  <c r="P372" i="29"/>
  <c r="V372" i="29" s="1"/>
  <c r="AG372" i="29" s="1"/>
  <c r="P449" i="29"/>
  <c r="V449" i="29" s="1"/>
  <c r="AG449" i="29" s="1"/>
  <c r="O399" i="29"/>
  <c r="O459" i="29"/>
  <c r="P432" i="29"/>
  <c r="V432" i="29" s="1"/>
  <c r="AG432" i="29" s="1"/>
  <c r="P454" i="29"/>
  <c r="V454" i="29" s="1"/>
  <c r="AG454" i="29" s="1"/>
  <c r="P282" i="29"/>
  <c r="V282" i="29" s="1"/>
  <c r="AG282" i="29" s="1"/>
  <c r="P321" i="29"/>
  <c r="V321" i="29" s="1"/>
  <c r="AG321" i="29" s="1"/>
  <c r="O374" i="29"/>
  <c r="P337" i="29"/>
  <c r="V337" i="29" s="1"/>
  <c r="AG337" i="29" s="1"/>
  <c r="P293" i="29"/>
  <c r="V293" i="29" s="1"/>
  <c r="AG293" i="29" s="1"/>
  <c r="O271" i="29"/>
  <c r="P350" i="29"/>
  <c r="V350" i="29" s="1"/>
  <c r="AG350" i="29" s="1"/>
  <c r="O369" i="29"/>
  <c r="O335" i="29"/>
  <c r="P397" i="29"/>
  <c r="V397" i="29" s="1"/>
  <c r="AG397" i="29" s="1"/>
  <c r="P384" i="29"/>
  <c r="V384" i="29" s="1"/>
  <c r="AG384" i="29" s="1"/>
  <c r="P408" i="29"/>
  <c r="V408" i="29" s="1"/>
  <c r="AG408" i="29" s="1"/>
  <c r="P471" i="29"/>
  <c r="V471" i="29" s="1"/>
  <c r="AG471" i="29" s="1"/>
  <c r="P301" i="29"/>
  <c r="V301" i="29" s="1"/>
  <c r="AG301" i="29" s="1"/>
  <c r="O349" i="29"/>
  <c r="O405" i="29"/>
  <c r="O457" i="29"/>
  <c r="P383" i="29"/>
  <c r="V383" i="29" s="1"/>
  <c r="AG383" i="29" s="1"/>
  <c r="O378" i="29"/>
  <c r="P456" i="29"/>
  <c r="V456" i="29" s="1"/>
  <c r="AG456" i="29" s="1"/>
  <c r="P462" i="29"/>
  <c r="V462" i="29" s="1"/>
  <c r="AG462" i="29" s="1"/>
  <c r="O316" i="29"/>
  <c r="O339" i="29"/>
  <c r="P401" i="29"/>
  <c r="V401" i="29" s="1"/>
  <c r="AG401" i="29" s="1"/>
  <c r="P78" i="29"/>
  <c r="V78" i="29" s="1"/>
  <c r="AG78" i="29" s="1"/>
  <c r="O480" i="29"/>
  <c r="P314" i="29"/>
  <c r="V314" i="29" s="1"/>
  <c r="AG314" i="29" s="1"/>
  <c r="P492" i="29"/>
  <c r="V492" i="29" s="1"/>
  <c r="AG492" i="29" s="1"/>
  <c r="P495" i="29"/>
  <c r="V495" i="29" s="1"/>
  <c r="AG495" i="29" s="1"/>
  <c r="O274" i="29"/>
  <c r="P469" i="29"/>
  <c r="V469" i="29" s="1"/>
  <c r="AG469" i="29" s="1"/>
  <c r="O327" i="29"/>
  <c r="O342" i="29"/>
  <c r="O287" i="29"/>
  <c r="P276" i="29"/>
  <c r="V276" i="29" s="1"/>
  <c r="AG276" i="29" s="1"/>
  <c r="P486" i="29"/>
  <c r="V486" i="29" s="1"/>
  <c r="AG486" i="29" s="1"/>
  <c r="O499" i="29"/>
  <c r="O277" i="29"/>
  <c r="O344" i="29"/>
  <c r="O273" i="29"/>
  <c r="P328" i="29"/>
  <c r="V328" i="29" s="1"/>
  <c r="AG328" i="29" s="1"/>
  <c r="O469" i="29"/>
  <c r="P299" i="29"/>
  <c r="V299" i="29" s="1"/>
  <c r="AG299" i="29" s="1"/>
  <c r="P352" i="29"/>
  <c r="V352" i="29" s="1"/>
  <c r="AG352" i="29" s="1"/>
  <c r="O292" i="29"/>
  <c r="O326" i="29"/>
  <c r="P300" i="29"/>
  <c r="V300" i="29" s="1"/>
  <c r="AG300" i="29" s="1"/>
  <c r="P484" i="29"/>
  <c r="V484" i="29" s="1"/>
  <c r="AG484" i="29" s="1"/>
  <c r="P287" i="29"/>
  <c r="V287" i="29" s="1"/>
  <c r="AG287" i="29" s="1"/>
  <c r="P290" i="29"/>
  <c r="V290" i="29" s="1"/>
  <c r="AG290" i="29" s="1"/>
  <c r="O354" i="29"/>
  <c r="O291" i="29"/>
  <c r="P323" i="29"/>
  <c r="V323" i="29" s="1"/>
  <c r="AG323" i="29" s="1"/>
  <c r="O279" i="29"/>
  <c r="P303" i="29"/>
  <c r="V303" i="29" s="1"/>
  <c r="AG303" i="29" s="1"/>
  <c r="P387" i="29"/>
  <c r="V387" i="29" s="1"/>
  <c r="AG387" i="29" s="1"/>
  <c r="P398" i="29"/>
  <c r="V398" i="29" s="1"/>
  <c r="AG398" i="29" s="1"/>
  <c r="P459" i="29"/>
  <c r="V459" i="29" s="1"/>
  <c r="AG459" i="29" s="1"/>
  <c r="P483" i="29"/>
  <c r="V483" i="29" s="1"/>
  <c r="AG483" i="29" s="1"/>
  <c r="P490" i="29"/>
  <c r="V490" i="29" s="1"/>
  <c r="AG490" i="29" s="1"/>
  <c r="O388" i="29"/>
  <c r="O286" i="29"/>
  <c r="P315" i="29"/>
  <c r="V315" i="29" s="1"/>
  <c r="AG315" i="29" s="1"/>
  <c r="P369" i="29"/>
  <c r="V369" i="29" s="1"/>
  <c r="AG369" i="29" s="1"/>
  <c r="O381" i="29"/>
  <c r="O482" i="29"/>
  <c r="P310" i="29"/>
  <c r="V310" i="29" s="1"/>
  <c r="AG310" i="29" s="1"/>
  <c r="O425" i="29"/>
  <c r="O382" i="29"/>
  <c r="O419" i="29"/>
  <c r="P424" i="29"/>
  <c r="V424" i="29" s="1"/>
  <c r="AG424" i="29" s="1"/>
  <c r="O446" i="29"/>
  <c r="P465" i="29"/>
  <c r="V465" i="29" s="1"/>
  <c r="AG465" i="29" s="1"/>
  <c r="O364" i="29"/>
  <c r="O385" i="29"/>
  <c r="O487" i="29"/>
  <c r="P309" i="29"/>
  <c r="V309" i="29" s="1"/>
  <c r="AG309" i="29" s="1"/>
  <c r="O302" i="29"/>
  <c r="P324" i="29"/>
  <c r="V324" i="29" s="1"/>
  <c r="AG324" i="29" s="1"/>
  <c r="O376" i="29"/>
  <c r="O379" i="29"/>
  <c r="O437" i="29"/>
  <c r="P373" i="29"/>
  <c r="V373" i="29" s="1"/>
  <c r="AG373" i="29" s="1"/>
  <c r="P410" i="29"/>
  <c r="V410" i="29" s="1"/>
  <c r="AG410" i="29" s="1"/>
  <c r="P434" i="29"/>
  <c r="V434" i="29" s="1"/>
  <c r="AG434" i="29" s="1"/>
  <c r="O439" i="29"/>
  <c r="O386" i="29"/>
  <c r="P428" i="29"/>
  <c r="V428" i="29" s="1"/>
  <c r="AG428" i="29" s="1"/>
  <c r="O460" i="29"/>
  <c r="P450" i="29"/>
  <c r="V450" i="29" s="1"/>
  <c r="AG450" i="29" s="1"/>
  <c r="O501" i="29"/>
  <c r="O281" i="29"/>
  <c r="P294" i="29"/>
  <c r="V294" i="29" s="1"/>
  <c r="AG294" i="29" s="1"/>
  <c r="O371" i="29"/>
  <c r="P433" i="29"/>
  <c r="V433" i="29" s="1"/>
  <c r="AG433" i="29" s="1"/>
  <c r="P430" i="29"/>
  <c r="V430" i="29" s="1"/>
  <c r="AG430" i="29" s="1"/>
  <c r="P435" i="29"/>
  <c r="V435" i="29" s="1"/>
  <c r="AG435" i="29" s="1"/>
  <c r="P416" i="29"/>
  <c r="V416" i="29" s="1"/>
  <c r="AG416" i="29" s="1"/>
  <c r="P347" i="29"/>
  <c r="V347" i="29" s="1"/>
  <c r="AG347" i="29" s="1"/>
  <c r="O285" i="29"/>
  <c r="P298" i="29"/>
  <c r="V298" i="29" s="1"/>
  <c r="AG298" i="29" s="1"/>
  <c r="P371" i="29"/>
  <c r="V371" i="29" s="1"/>
  <c r="AG371" i="29" s="1"/>
  <c r="O329" i="29"/>
  <c r="P443" i="29"/>
  <c r="V443" i="29" s="1"/>
  <c r="AG443" i="29" s="1"/>
  <c r="O394" i="29"/>
  <c r="O448" i="29"/>
  <c r="P498" i="29"/>
  <c r="V498" i="29" s="1"/>
  <c r="AG498" i="29" s="1"/>
  <c r="O358" i="29"/>
  <c r="P356" i="29"/>
  <c r="V356" i="29" s="1"/>
  <c r="AG356" i="29" s="1"/>
  <c r="P367" i="29"/>
  <c r="V367" i="29" s="1"/>
  <c r="AG367" i="29" s="1"/>
  <c r="P423" i="29"/>
  <c r="V423" i="29" s="1"/>
  <c r="AG423" i="29" s="1"/>
  <c r="P305" i="29"/>
  <c r="V305" i="29" s="1"/>
  <c r="AG305" i="29" s="1"/>
  <c r="O312" i="29"/>
  <c r="P359" i="29"/>
  <c r="V359" i="29" s="1"/>
  <c r="AG359" i="29" s="1"/>
  <c r="P345" i="29"/>
  <c r="V345" i="29" s="1"/>
  <c r="AG345" i="29" s="1"/>
  <c r="P370" i="29"/>
  <c r="V370" i="29" s="1"/>
  <c r="AG370" i="29" s="1"/>
  <c r="P333" i="29"/>
  <c r="V333" i="29" s="1"/>
  <c r="AG333" i="29" s="1"/>
  <c r="O392" i="29"/>
  <c r="O351" i="29"/>
  <c r="P427" i="29"/>
  <c r="V427" i="29" s="1"/>
  <c r="AG427" i="29" s="1"/>
  <c r="O306" i="29"/>
  <c r="P365" i="29"/>
  <c r="V365" i="29" s="1"/>
  <c r="AG365" i="29" s="1"/>
  <c r="P441" i="29"/>
  <c r="V441" i="29" s="1"/>
  <c r="AG441" i="29" s="1"/>
  <c r="P409" i="29"/>
  <c r="V409" i="29" s="1"/>
  <c r="AG409" i="29" s="1"/>
  <c r="P451" i="29"/>
  <c r="V451" i="29" s="1"/>
  <c r="AG451" i="29" s="1"/>
  <c r="O424" i="29"/>
  <c r="O464" i="29"/>
  <c r="O466" i="29"/>
  <c r="P307" i="29"/>
  <c r="V307" i="29" s="1"/>
  <c r="AG307" i="29" s="1"/>
  <c r="O361" i="29"/>
  <c r="P487" i="29"/>
  <c r="V487" i="29" s="1"/>
  <c r="AG487" i="29" s="1"/>
  <c r="P473" i="29"/>
  <c r="V473" i="29" s="1"/>
  <c r="AG473" i="29" s="1"/>
  <c r="P302" i="29"/>
  <c r="V302" i="29" s="1"/>
  <c r="AG302" i="29" s="1"/>
  <c r="P284" i="29"/>
  <c r="V284" i="29" s="1"/>
  <c r="AG284" i="29" s="1"/>
  <c r="O340" i="29"/>
  <c r="P395" i="29"/>
  <c r="V395" i="29" s="1"/>
  <c r="AG395" i="29" s="1"/>
  <c r="P453" i="29"/>
  <c r="V453" i="29" s="1"/>
  <c r="AG453" i="29" s="1"/>
  <c r="P403" i="29"/>
  <c r="V403" i="29" s="1"/>
  <c r="AG403" i="29" s="1"/>
  <c r="P426" i="29"/>
  <c r="V426" i="29" s="1"/>
  <c r="AG426" i="29" s="1"/>
  <c r="O334" i="29"/>
  <c r="P431" i="29"/>
  <c r="V431" i="29" s="1"/>
  <c r="AG431" i="29" s="1"/>
  <c r="P402" i="29"/>
  <c r="V402" i="29" s="1"/>
  <c r="AG402" i="29" s="1"/>
  <c r="P452" i="29"/>
  <c r="V452" i="29" s="1"/>
  <c r="AG452" i="29" s="1"/>
  <c r="O450" i="29"/>
  <c r="P497" i="29"/>
  <c r="V497" i="29" s="1"/>
  <c r="AG497" i="29" s="1"/>
  <c r="P501" i="29"/>
  <c r="V501" i="29" s="1"/>
  <c r="AG501" i="29" s="1"/>
  <c r="O433" i="29"/>
  <c r="P394" i="29"/>
  <c r="V394" i="29" s="1"/>
  <c r="AG394" i="29" s="1"/>
  <c r="P481" i="29"/>
  <c r="V481" i="29" s="1"/>
  <c r="AG481" i="29" s="1"/>
  <c r="P374" i="29"/>
  <c r="V374" i="29" s="1"/>
  <c r="AG374" i="29" s="1"/>
  <c r="O337" i="29"/>
  <c r="O345" i="29"/>
  <c r="O389" i="29"/>
  <c r="O400" i="29"/>
  <c r="P475" i="29"/>
  <c r="V475" i="29" s="1"/>
  <c r="AG475" i="29" s="1"/>
  <c r="P482" i="29"/>
  <c r="V482" i="29" s="1"/>
  <c r="AG482" i="29" s="1"/>
  <c r="P422" i="29"/>
  <c r="V422" i="29" s="1"/>
  <c r="AG422" i="29" s="1"/>
  <c r="O406" i="29"/>
  <c r="P339" i="29"/>
  <c r="V339" i="29" s="1"/>
  <c r="AG339" i="29" s="1"/>
  <c r="O309" i="29"/>
  <c r="P376" i="29"/>
  <c r="V376" i="29" s="1"/>
  <c r="AG376" i="29" s="1"/>
  <c r="P439" i="29"/>
  <c r="V439" i="29" s="1"/>
  <c r="AG439" i="29" s="1"/>
  <c r="O355" i="29"/>
  <c r="P414" i="29"/>
  <c r="V414" i="29" s="1"/>
  <c r="AG414" i="29" s="1"/>
  <c r="O282" i="29"/>
  <c r="O367" i="29"/>
  <c r="O305" i="29"/>
  <c r="P335" i="29"/>
  <c r="V335" i="29" s="1"/>
  <c r="AG335" i="29" s="1"/>
  <c r="P375" i="29"/>
  <c r="V375" i="29" s="1"/>
  <c r="AG375" i="29" s="1"/>
  <c r="O475" i="29"/>
  <c r="O301" i="29"/>
  <c r="O365" i="29"/>
  <c r="O409" i="29"/>
  <c r="P406" i="29"/>
  <c r="V406" i="29" s="1"/>
  <c r="AG406" i="29" s="1"/>
  <c r="O462" i="29"/>
  <c r="O463" i="29"/>
  <c r="P297" i="29"/>
  <c r="V297" i="29" s="1"/>
  <c r="AG297" i="29" s="1"/>
  <c r="O368" i="29"/>
  <c r="P421" i="29"/>
  <c r="V421" i="29" s="1"/>
  <c r="AG421" i="29" s="1"/>
  <c r="O373" i="29"/>
  <c r="O455" i="29"/>
  <c r="O452" i="29"/>
  <c r="P479" i="29"/>
  <c r="V479" i="29" s="1"/>
  <c r="AG479" i="29" s="1"/>
  <c r="P390" i="29"/>
  <c r="V390" i="29" s="1"/>
  <c r="AG390" i="29" s="1"/>
  <c r="P334" i="29"/>
  <c r="V334" i="29" s="1"/>
  <c r="AG334" i="29" s="1"/>
  <c r="P436" i="29"/>
  <c r="V436" i="29" s="1"/>
  <c r="AG436" i="29" s="1"/>
  <c r="P399" i="29"/>
  <c r="V399" i="29" s="1"/>
  <c r="AG399" i="29" s="1"/>
  <c r="P404" i="29"/>
  <c r="V404" i="29" s="1"/>
  <c r="AG404" i="29" s="1"/>
  <c r="O353" i="29"/>
  <c r="O408" i="29"/>
  <c r="O494" i="29"/>
  <c r="O366" i="29"/>
  <c r="P407" i="29"/>
  <c r="V407" i="29" s="1"/>
  <c r="AG407" i="29" s="1"/>
  <c r="O395" i="29"/>
  <c r="P283" i="29"/>
  <c r="V283" i="29" s="1"/>
  <c r="AG283" i="29" s="1"/>
  <c r="P368" i="29"/>
  <c r="V368" i="29" s="1"/>
  <c r="AG368" i="29" s="1"/>
  <c r="P429" i="29"/>
  <c r="V429" i="29" s="1"/>
  <c r="AG429" i="29" s="1"/>
  <c r="O410" i="29"/>
  <c r="O391" i="29"/>
  <c r="O428" i="29"/>
  <c r="O479" i="29"/>
  <c r="O372" i="29"/>
  <c r="O483" i="29"/>
  <c r="P388" i="29"/>
  <c r="V388" i="29" s="1"/>
  <c r="AG388" i="29" s="1"/>
  <c r="P357" i="29"/>
  <c r="V357" i="29" s="1"/>
  <c r="AG357" i="29" s="1"/>
  <c r="P351" i="29"/>
  <c r="V351" i="29" s="1"/>
  <c r="AG351" i="29" s="1"/>
  <c r="P275" i="29"/>
  <c r="V275" i="29" s="1"/>
  <c r="AG275" i="29" s="1"/>
  <c r="P316" i="29"/>
  <c r="V316" i="29" s="1"/>
  <c r="AG316" i="29" s="1"/>
  <c r="O297" i="29"/>
  <c r="P296" i="29"/>
  <c r="V296" i="29" s="1"/>
  <c r="AG296" i="29" s="1"/>
  <c r="O481" i="29"/>
  <c r="O423" i="29"/>
  <c r="P389" i="29"/>
  <c r="V389" i="29" s="1"/>
  <c r="AG389" i="29" s="1"/>
  <c r="P411" i="29"/>
  <c r="V411" i="29" s="1"/>
  <c r="AG411" i="29" s="1"/>
  <c r="O441" i="29"/>
  <c r="O456" i="29"/>
  <c r="P317" i="29"/>
  <c r="V317" i="29" s="1"/>
  <c r="AG317" i="29" s="1"/>
  <c r="P379" i="29"/>
  <c r="V379" i="29" s="1"/>
  <c r="AG379" i="29" s="1"/>
  <c r="O431" i="29"/>
  <c r="O442" i="29"/>
  <c r="P418" i="29"/>
  <c r="V418" i="29" s="1"/>
  <c r="AG418" i="29" s="1"/>
  <c r="P460" i="29"/>
  <c r="V460" i="29" s="1"/>
  <c r="AG460" i="29" s="1"/>
  <c r="P313" i="29"/>
  <c r="V313" i="29" s="1"/>
  <c r="AG313" i="29" s="1"/>
  <c r="O471" i="29"/>
  <c r="P396" i="29"/>
  <c r="V396" i="29" s="1"/>
  <c r="AG396" i="29" s="1"/>
  <c r="O493" i="29"/>
  <c r="P286" i="29"/>
  <c r="V286" i="29" s="1"/>
  <c r="AG286" i="29" s="1"/>
  <c r="O407" i="29"/>
  <c r="P360" i="29"/>
  <c r="V360" i="29" s="1"/>
  <c r="AG360" i="29" s="1"/>
  <c r="O416" i="29"/>
  <c r="O315" i="29"/>
  <c r="O427" i="29"/>
  <c r="O324" i="29"/>
  <c r="O426" i="29"/>
  <c r="P458" i="29"/>
  <c r="V458" i="29" s="1"/>
  <c r="AG458" i="29" s="1"/>
  <c r="O398" i="29"/>
  <c r="O393" i="29"/>
  <c r="O308" i="29"/>
  <c r="P425" i="29"/>
  <c r="V425" i="29" s="1"/>
  <c r="AG425" i="29" s="1"/>
  <c r="O440" i="29"/>
  <c r="O307" i="29"/>
  <c r="P489" i="29"/>
  <c r="V489" i="29" s="1"/>
  <c r="AG489" i="29" s="1"/>
  <c r="P340" i="29"/>
  <c r="V340" i="29" s="1"/>
  <c r="AG340" i="29" s="1"/>
  <c r="P325" i="29"/>
  <c r="V325" i="29" s="1"/>
  <c r="AG325" i="29" s="1"/>
  <c r="P386" i="29"/>
  <c r="V386" i="29" s="1"/>
  <c r="AG386" i="29" s="1"/>
  <c r="O458" i="29"/>
  <c r="O453" i="29"/>
  <c r="P447" i="29"/>
  <c r="V447" i="29" s="1"/>
  <c r="AG447" i="29" s="1"/>
  <c r="O467" i="29"/>
  <c r="O313" i="29"/>
  <c r="O333" i="29"/>
  <c r="P382" i="29"/>
  <c r="V382" i="29" s="1"/>
  <c r="AG382" i="29" s="1"/>
  <c r="P364" i="29"/>
  <c r="V364" i="29" s="1"/>
  <c r="AG364" i="29" s="1"/>
  <c r="P413" i="29"/>
  <c r="V413" i="29" s="1"/>
  <c r="AG413" i="29" s="1"/>
  <c r="O420" i="29"/>
  <c r="P393" i="29"/>
  <c r="V393" i="29" s="1"/>
  <c r="AG393" i="29" s="1"/>
  <c r="O384" i="29"/>
  <c r="P306" i="29"/>
  <c r="V306" i="29" s="1"/>
  <c r="AG306" i="29" s="1"/>
  <c r="O489" i="29"/>
  <c r="P415" i="29"/>
  <c r="V415" i="29" s="1"/>
  <c r="AG415" i="29" s="1"/>
  <c r="P137" i="29"/>
  <c r="V137" i="29" s="1"/>
  <c r="AG137" i="29" s="1"/>
  <c r="O196" i="29"/>
  <c r="P31" i="29"/>
  <c r="V31" i="29" s="1"/>
  <c r="AG31" i="29" s="1"/>
  <c r="O138" i="29"/>
  <c r="P91" i="29"/>
  <c r="V91" i="29" s="1"/>
  <c r="AG91" i="29" s="1"/>
  <c r="O51" i="29"/>
  <c r="O37" i="29"/>
  <c r="P186" i="29"/>
  <c r="V186" i="29" s="1"/>
  <c r="AG186" i="29" s="1"/>
  <c r="O120" i="29"/>
  <c r="O103" i="29"/>
  <c r="O265" i="29"/>
  <c r="P11" i="29"/>
  <c r="V11" i="29" s="1"/>
  <c r="AG11" i="29" s="1"/>
  <c r="O45" i="29"/>
  <c r="O157" i="29"/>
  <c r="P248" i="29"/>
  <c r="V248" i="29" s="1"/>
  <c r="AG248" i="29" s="1"/>
  <c r="P47" i="29"/>
  <c r="V47" i="29" s="1"/>
  <c r="AG47" i="29" s="1"/>
  <c r="O230" i="29"/>
  <c r="O243" i="29"/>
  <c r="O39" i="29"/>
  <c r="P141" i="29"/>
  <c r="V141" i="29" s="1"/>
  <c r="AG141" i="29" s="1"/>
  <c r="P76" i="29"/>
  <c r="V76" i="29" s="1"/>
  <c r="AG76" i="29" s="1"/>
  <c r="O30" i="29"/>
  <c r="P67" i="29"/>
  <c r="V67" i="29" s="1"/>
  <c r="AG67" i="29" s="1"/>
  <c r="P192" i="29"/>
  <c r="V192" i="29" s="1"/>
  <c r="AG192" i="29" s="1"/>
  <c r="O226" i="29"/>
  <c r="O141" i="29"/>
  <c r="O239" i="29"/>
  <c r="O68" i="29"/>
  <c r="O111" i="29"/>
  <c r="O156" i="29"/>
  <c r="O249" i="29"/>
  <c r="O81" i="29"/>
  <c r="P69" i="29"/>
  <c r="V69" i="29" s="1"/>
  <c r="AG69" i="29" s="1"/>
  <c r="P159" i="29"/>
  <c r="V159" i="29" s="1"/>
  <c r="AG159" i="29" s="1"/>
  <c r="O208" i="29"/>
  <c r="O211" i="29"/>
  <c r="P75" i="29"/>
  <c r="V75" i="29" s="1"/>
  <c r="AG75" i="29" s="1"/>
  <c r="P198" i="29"/>
  <c r="V198" i="29" s="1"/>
  <c r="AG198" i="29" s="1"/>
  <c r="O205" i="29"/>
  <c r="O34" i="29"/>
  <c r="P153" i="29"/>
  <c r="V153" i="29" s="1"/>
  <c r="AG153" i="29" s="1"/>
  <c r="O154" i="29"/>
  <c r="P73" i="29"/>
  <c r="V73" i="29" s="1"/>
  <c r="AG73" i="29" s="1"/>
  <c r="O264" i="29"/>
  <c r="P177" i="29"/>
  <c r="V177" i="29" s="1"/>
  <c r="AG177" i="29" s="1"/>
  <c r="O166" i="29"/>
  <c r="P142" i="29"/>
  <c r="V142" i="29" s="1"/>
  <c r="AG142" i="29" s="1"/>
  <c r="P21" i="29"/>
  <c r="V21" i="29" s="1"/>
  <c r="AG21" i="29" s="1"/>
  <c r="O8" i="29"/>
  <c r="O82" i="29"/>
  <c r="O113" i="29"/>
  <c r="O66" i="29"/>
  <c r="P225" i="29"/>
  <c r="V225" i="29" s="1"/>
  <c r="AG225" i="29" s="1"/>
  <c r="O33" i="29"/>
  <c r="P463" i="29"/>
  <c r="V463" i="29" s="1"/>
  <c r="AG463" i="29" s="1"/>
  <c r="P341" i="29"/>
  <c r="V341" i="29" s="1"/>
  <c r="AG341" i="29" s="1"/>
  <c r="O363" i="29"/>
  <c r="O461" i="29"/>
  <c r="O434" i="29"/>
  <c r="P455" i="29"/>
  <c r="V455" i="29" s="1"/>
  <c r="AG455" i="29" s="1"/>
  <c r="P442" i="29"/>
  <c r="V442" i="29" s="1"/>
  <c r="AG442" i="29" s="1"/>
  <c r="P474" i="29"/>
  <c r="V474" i="29" s="1"/>
  <c r="AG474" i="29" s="1"/>
  <c r="O430" i="29"/>
  <c r="O321" i="29"/>
  <c r="O362" i="29"/>
  <c r="O375" i="29"/>
  <c r="O411" i="29"/>
  <c r="P419" i="29"/>
  <c r="V419" i="29" s="1"/>
  <c r="AG419" i="29" s="1"/>
  <c r="P380" i="29"/>
  <c r="V380" i="29" s="1"/>
  <c r="AG380" i="29" s="1"/>
  <c r="O445" i="29"/>
  <c r="P417" i="29"/>
  <c r="V417" i="29" s="1"/>
  <c r="AG417" i="29" s="1"/>
  <c r="O356" i="29"/>
  <c r="P362" i="29"/>
  <c r="V362" i="29" s="1"/>
  <c r="AG362" i="29" s="1"/>
  <c r="P400" i="29"/>
  <c r="V400" i="29" s="1"/>
  <c r="AG400" i="29" s="1"/>
  <c r="P349" i="29"/>
  <c r="V349" i="29" s="1"/>
  <c r="AG349" i="29" s="1"/>
  <c r="O383" i="29"/>
  <c r="O401" i="29"/>
  <c r="O284" i="29"/>
  <c r="P445" i="29"/>
  <c r="V445" i="29" s="1"/>
  <c r="AG445" i="29" s="1"/>
  <c r="O402" i="29"/>
  <c r="O421" i="29"/>
  <c r="P412" i="29"/>
  <c r="V412" i="29" s="1"/>
  <c r="AG412" i="29" s="1"/>
  <c r="O454" i="29"/>
  <c r="O397" i="29"/>
  <c r="O451" i="29"/>
  <c r="P304" i="29"/>
  <c r="V304" i="29" s="1"/>
  <c r="AG304" i="29" s="1"/>
  <c r="O435" i="29"/>
  <c r="P353" i="29"/>
  <c r="V353" i="29" s="1"/>
  <c r="AG353" i="29" s="1"/>
  <c r="O304" i="29"/>
  <c r="O303" i="29"/>
  <c r="O311" i="29"/>
  <c r="O370" i="29"/>
  <c r="P440" i="29"/>
  <c r="V440" i="29" s="1"/>
  <c r="AG440" i="29" s="1"/>
  <c r="O429" i="29"/>
  <c r="O377" i="29"/>
  <c r="O474" i="29"/>
  <c r="P311" i="29"/>
  <c r="V311" i="29" s="1"/>
  <c r="AG311" i="29" s="1"/>
  <c r="P381" i="29"/>
  <c r="V381" i="29" s="1"/>
  <c r="AG381" i="29" s="1"/>
  <c r="O310" i="29"/>
  <c r="O438" i="29"/>
  <c r="O465" i="29"/>
  <c r="P385" i="29"/>
  <c r="V385" i="29" s="1"/>
  <c r="AG385" i="29" s="1"/>
  <c r="O283" i="29"/>
  <c r="P437" i="29"/>
  <c r="V437" i="29" s="1"/>
  <c r="AG437" i="29" s="1"/>
  <c r="O415" i="29"/>
  <c r="O444" i="29"/>
  <c r="O497" i="29"/>
  <c r="O403" i="29"/>
  <c r="P420" i="29"/>
  <c r="V420" i="29" s="1"/>
  <c r="AG420" i="29" s="1"/>
  <c r="O404" i="29"/>
  <c r="O350" i="29"/>
  <c r="P494" i="29"/>
  <c r="V494" i="29" s="1"/>
  <c r="AG494" i="29" s="1"/>
  <c r="P446" i="29"/>
  <c r="V446" i="29" s="1"/>
  <c r="AG446" i="29" s="1"/>
  <c r="O396" i="29"/>
  <c r="O447" i="29"/>
  <c r="O490" i="29"/>
  <c r="O359" i="29"/>
  <c r="P308" i="29"/>
  <c r="V308" i="29" s="1"/>
  <c r="AG308" i="29" s="1"/>
  <c r="P438" i="29"/>
  <c r="V438" i="29" s="1"/>
  <c r="AG438" i="29" s="1"/>
  <c r="O325" i="29"/>
  <c r="P444" i="29"/>
  <c r="V444" i="29" s="1"/>
  <c r="AG444" i="29" s="1"/>
  <c r="P129" i="29"/>
  <c r="V129" i="29" s="1"/>
  <c r="AG129" i="29" s="1"/>
  <c r="P152" i="29"/>
  <c r="V152" i="29" s="1"/>
  <c r="AG152" i="29" s="1"/>
  <c r="O189" i="29"/>
  <c r="O173" i="29"/>
  <c r="P200" i="29"/>
  <c r="V200" i="29" s="1"/>
  <c r="AG200" i="29" s="1"/>
  <c r="P226" i="29"/>
  <c r="V226" i="29" s="1"/>
  <c r="AG226" i="29" s="1"/>
  <c r="P182" i="29"/>
  <c r="V182" i="29" s="1"/>
  <c r="AG182" i="29" s="1"/>
  <c r="O248" i="29"/>
  <c r="P32" i="29"/>
  <c r="V32" i="29" s="1"/>
  <c r="AG32" i="29" s="1"/>
  <c r="P150" i="29"/>
  <c r="V150" i="29" s="1"/>
  <c r="AG150" i="29" s="1"/>
  <c r="O259" i="29"/>
  <c r="O15" i="29"/>
  <c r="O118" i="29"/>
  <c r="O186" i="29"/>
  <c r="P52" i="29"/>
  <c r="V52" i="29" s="1"/>
  <c r="AG52" i="29" s="1"/>
  <c r="P270" i="29"/>
  <c r="V270" i="29" s="1"/>
  <c r="AG270" i="29" s="1"/>
  <c r="O262" i="29"/>
  <c r="P79" i="29"/>
  <c r="V79" i="29" s="1"/>
  <c r="AG79" i="29" s="1"/>
  <c r="O241" i="29"/>
  <c r="P97" i="29"/>
  <c r="V97" i="29" s="1"/>
  <c r="AG97" i="29" s="1"/>
  <c r="O144" i="29"/>
  <c r="O90" i="29"/>
  <c r="P188" i="29"/>
  <c r="V188" i="29" s="1"/>
  <c r="AG188" i="29" s="1"/>
  <c r="P82" i="29"/>
  <c r="V82" i="29" s="1"/>
  <c r="AG82" i="29" s="1"/>
  <c r="O158" i="29"/>
  <c r="O142" i="29"/>
  <c r="O76" i="29"/>
  <c r="O247" i="29"/>
  <c r="P171" i="29"/>
  <c r="V171" i="29" s="1"/>
  <c r="AG171" i="29" s="1"/>
  <c r="P144" i="29"/>
  <c r="V144" i="29" s="1"/>
  <c r="AG144" i="29" s="1"/>
  <c r="O221" i="29"/>
  <c r="P85" i="29"/>
  <c r="V85" i="29" s="1"/>
  <c r="AG85" i="29" s="1"/>
  <c r="O170" i="29"/>
  <c r="P23" i="29"/>
  <c r="V23" i="29" s="1"/>
  <c r="AG23" i="29" s="1"/>
  <c r="O163" i="29"/>
  <c r="O96" i="29"/>
  <c r="P212" i="29"/>
  <c r="V212" i="29" s="1"/>
  <c r="AG212" i="29" s="1"/>
  <c r="O218" i="29"/>
  <c r="P178" i="29"/>
  <c r="V178" i="29" s="1"/>
  <c r="AG178" i="29" s="1"/>
  <c r="O65" i="29"/>
  <c r="P130" i="29"/>
  <c r="V130" i="29" s="1"/>
  <c r="AG130" i="29" s="1"/>
  <c r="O161" i="29"/>
  <c r="P255" i="29"/>
  <c r="V255" i="29" s="1"/>
  <c r="AG255" i="29" s="1"/>
  <c r="P125" i="29"/>
  <c r="V125" i="29" s="1"/>
  <c r="AG125" i="29" s="1"/>
  <c r="O214" i="29"/>
  <c r="O169" i="29"/>
  <c r="P118" i="29"/>
  <c r="V118" i="29" s="1"/>
  <c r="AG118" i="29" s="1"/>
  <c r="P18" i="29"/>
  <c r="V18" i="29" s="1"/>
  <c r="AG18" i="29" s="1"/>
  <c r="P88" i="29"/>
  <c r="V88" i="29" s="1"/>
  <c r="AG88" i="29" s="1"/>
  <c r="P234" i="29"/>
  <c r="V234" i="29" s="1"/>
  <c r="AG234" i="29" s="1"/>
  <c r="P229" i="29"/>
  <c r="V229" i="29" s="1"/>
  <c r="AG229" i="29" s="1"/>
  <c r="P165" i="29"/>
  <c r="V165" i="29" s="1"/>
  <c r="AG165" i="29" s="1"/>
  <c r="P213" i="29"/>
  <c r="V213" i="29" s="1"/>
  <c r="AG213" i="29" s="1"/>
  <c r="P5" i="29"/>
  <c r="P188" i="17"/>
  <c r="X188" i="17" s="1"/>
  <c r="P134" i="17"/>
  <c r="X134" i="17" s="1"/>
  <c r="P90" i="17"/>
  <c r="X90" i="17" s="1"/>
  <c r="P209" i="17"/>
  <c r="X209" i="17" s="1"/>
  <c r="P53" i="17"/>
  <c r="X53" i="17" s="1"/>
  <c r="P142" i="17"/>
  <c r="X142" i="17" s="1"/>
  <c r="P168" i="17"/>
  <c r="X168" i="17" s="1"/>
  <c r="P115" i="17"/>
  <c r="X115" i="17" s="1"/>
  <c r="P167" i="17"/>
  <c r="X167" i="17" s="1"/>
  <c r="P88" i="17"/>
  <c r="X88" i="17" s="1"/>
  <c r="P143" i="17"/>
  <c r="X143" i="17" s="1"/>
  <c r="P40" i="17"/>
  <c r="X40" i="17" s="1"/>
  <c r="P44" i="17"/>
  <c r="X44" i="17" s="1"/>
  <c r="P135" i="17"/>
  <c r="X135" i="17" s="1"/>
  <c r="P191" i="17"/>
  <c r="X191" i="17" s="1"/>
  <c r="P215" i="17"/>
  <c r="X215" i="17" s="1"/>
  <c r="P63" i="17"/>
  <c r="X63" i="17" s="1"/>
  <c r="P166" i="17"/>
  <c r="X166" i="17" s="1"/>
  <c r="P89" i="17"/>
  <c r="X89" i="17" s="1"/>
  <c r="P29" i="17"/>
  <c r="X29" i="17" s="1"/>
  <c r="P145" i="17"/>
  <c r="X145" i="17" s="1"/>
  <c r="P76" i="17"/>
  <c r="X76" i="17" s="1"/>
  <c r="P108" i="17"/>
  <c r="X108" i="17" s="1"/>
  <c r="P121" i="17"/>
  <c r="X121" i="17" s="1"/>
  <c r="P106" i="17"/>
  <c r="X106" i="17" s="1"/>
  <c r="P81" i="17"/>
  <c r="X81" i="17" s="1"/>
  <c r="P160" i="17"/>
  <c r="X160" i="17" s="1"/>
  <c r="P204" i="17"/>
  <c r="X204" i="17" s="1"/>
  <c r="P25" i="17"/>
  <c r="X25" i="17" s="1"/>
  <c r="P36" i="17"/>
  <c r="X36" i="17" s="1"/>
  <c r="X4" i="17"/>
  <c r="P502" i="29" l="1"/>
  <c r="V5" i="29"/>
  <c r="Q169" i="29"/>
  <c r="U169" i="29"/>
  <c r="Q161" i="29"/>
  <c r="U161" i="29"/>
  <c r="U65" i="29"/>
  <c r="Q65" i="29"/>
  <c r="U218" i="29"/>
  <c r="Q218" i="29"/>
  <c r="U96" i="29"/>
  <c r="Q96" i="29"/>
  <c r="U247" i="29"/>
  <c r="Q247" i="29"/>
  <c r="U142" i="29"/>
  <c r="Q142" i="29"/>
  <c r="Q90" i="29"/>
  <c r="U90" i="29"/>
  <c r="Q186" i="29"/>
  <c r="U186" i="29"/>
  <c r="U15" i="29"/>
  <c r="Q15" i="29"/>
  <c r="Q248" i="29"/>
  <c r="U248" i="29"/>
  <c r="Q173" i="29"/>
  <c r="U173" i="29"/>
  <c r="U359" i="29"/>
  <c r="Q359" i="29"/>
  <c r="U447" i="29"/>
  <c r="Q447" i="29"/>
  <c r="U350" i="29"/>
  <c r="Q350" i="29"/>
  <c r="U497" i="29"/>
  <c r="Q497" i="29"/>
  <c r="U415" i="29"/>
  <c r="Q415" i="29"/>
  <c r="U283" i="29"/>
  <c r="Q283" i="29"/>
  <c r="U465" i="29"/>
  <c r="Q465" i="29"/>
  <c r="U310" i="29"/>
  <c r="Q310" i="29"/>
  <c r="U377" i="29"/>
  <c r="Q377" i="29"/>
  <c r="U311" i="29"/>
  <c r="Q311" i="29"/>
  <c r="U304" i="29"/>
  <c r="Q304" i="29"/>
  <c r="U435" i="29"/>
  <c r="Q435" i="29"/>
  <c r="U451" i="29"/>
  <c r="Q451" i="29"/>
  <c r="U454" i="29"/>
  <c r="Q454" i="29"/>
  <c r="U421" i="29"/>
  <c r="Q421" i="29"/>
  <c r="U401" i="29"/>
  <c r="Q401" i="29"/>
  <c r="U411" i="29"/>
  <c r="Q411" i="29"/>
  <c r="U362" i="29"/>
  <c r="Q362" i="29"/>
  <c r="U430" i="29"/>
  <c r="Q430" i="29"/>
  <c r="U434" i="29"/>
  <c r="Q434" i="29"/>
  <c r="U363" i="29"/>
  <c r="Q363" i="29"/>
  <c r="Q113" i="29"/>
  <c r="U113" i="29"/>
  <c r="U8" i="29"/>
  <c r="Q8" i="29"/>
  <c r="Q205" i="29"/>
  <c r="U205" i="29"/>
  <c r="Q208" i="29"/>
  <c r="U208" i="29"/>
  <c r="U249" i="29"/>
  <c r="Q249" i="29"/>
  <c r="Q111" i="29"/>
  <c r="U111" i="29"/>
  <c r="U239" i="29"/>
  <c r="Q239" i="29"/>
  <c r="Q226" i="29"/>
  <c r="U226" i="29"/>
  <c r="U39" i="29"/>
  <c r="Q39" i="29"/>
  <c r="U230" i="29"/>
  <c r="Q230" i="29"/>
  <c r="Q45" i="29"/>
  <c r="U45" i="29"/>
  <c r="Q265" i="29"/>
  <c r="U265" i="29"/>
  <c r="Q120" i="29"/>
  <c r="U120" i="29"/>
  <c r="Q37" i="29"/>
  <c r="U37" i="29"/>
  <c r="U489" i="29"/>
  <c r="Q489" i="29"/>
  <c r="U384" i="29"/>
  <c r="Q384" i="29"/>
  <c r="U420" i="29"/>
  <c r="Q420" i="29"/>
  <c r="U333" i="29"/>
  <c r="Q333" i="29"/>
  <c r="U467" i="29"/>
  <c r="Q467" i="29"/>
  <c r="U453" i="29"/>
  <c r="Q453" i="29"/>
  <c r="U307" i="29"/>
  <c r="Q307" i="29"/>
  <c r="U393" i="29"/>
  <c r="Q393" i="29"/>
  <c r="U324" i="29"/>
  <c r="Q324" i="29"/>
  <c r="U315" i="29"/>
  <c r="Q315" i="29"/>
  <c r="U431" i="29"/>
  <c r="Q431" i="29"/>
  <c r="U441" i="29"/>
  <c r="Q441" i="29"/>
  <c r="U481" i="29"/>
  <c r="Q481" i="29"/>
  <c r="U297" i="29"/>
  <c r="Q297" i="29"/>
  <c r="U483" i="29"/>
  <c r="Q483" i="29"/>
  <c r="U479" i="29"/>
  <c r="Q479" i="29"/>
  <c r="U391" i="29"/>
  <c r="Q391" i="29"/>
  <c r="U494" i="29"/>
  <c r="Q494" i="29"/>
  <c r="U353" i="29"/>
  <c r="Q353" i="29"/>
  <c r="U455" i="29"/>
  <c r="Q455" i="29"/>
  <c r="U462" i="29"/>
  <c r="Q462" i="29"/>
  <c r="U409" i="29"/>
  <c r="Q409" i="29"/>
  <c r="U301" i="29"/>
  <c r="Q301" i="29"/>
  <c r="U305" i="29"/>
  <c r="Q305" i="29"/>
  <c r="U282" i="29"/>
  <c r="Q282" i="29"/>
  <c r="U355" i="29"/>
  <c r="Q355" i="29"/>
  <c r="U389" i="29"/>
  <c r="Q389" i="29"/>
  <c r="U337" i="29"/>
  <c r="Q337" i="29"/>
  <c r="U433" i="29"/>
  <c r="Q433" i="29"/>
  <c r="U340" i="29"/>
  <c r="Q340" i="29"/>
  <c r="U464" i="29"/>
  <c r="Q464" i="29"/>
  <c r="U306" i="29"/>
  <c r="Q306" i="29"/>
  <c r="U351" i="29"/>
  <c r="Q351" i="29"/>
  <c r="U312" i="29"/>
  <c r="Q312" i="29"/>
  <c r="U394" i="29"/>
  <c r="Q394" i="29"/>
  <c r="U329" i="29"/>
  <c r="Q329" i="29"/>
  <c r="U501" i="29"/>
  <c r="Q501" i="29"/>
  <c r="U460" i="29"/>
  <c r="Q460" i="29"/>
  <c r="U386" i="29"/>
  <c r="Q386" i="29"/>
  <c r="U379" i="29"/>
  <c r="Q379" i="29"/>
  <c r="U385" i="29"/>
  <c r="Q385" i="29"/>
  <c r="U382" i="29"/>
  <c r="Q382" i="29"/>
  <c r="U381" i="29"/>
  <c r="Q381" i="29"/>
  <c r="U388" i="29"/>
  <c r="Q388" i="29"/>
  <c r="U354" i="29"/>
  <c r="Q354" i="29"/>
  <c r="U292" i="29"/>
  <c r="Q292" i="29"/>
  <c r="U344" i="29"/>
  <c r="Q344" i="29"/>
  <c r="U499" i="29"/>
  <c r="Q499" i="29"/>
  <c r="Q342" i="29"/>
  <c r="U342" i="29"/>
  <c r="U339" i="29"/>
  <c r="Q339" i="29"/>
  <c r="U378" i="29"/>
  <c r="Q378" i="29"/>
  <c r="U457" i="29"/>
  <c r="Q457" i="29"/>
  <c r="U349" i="29"/>
  <c r="Q349" i="29"/>
  <c r="U335" i="29"/>
  <c r="Q335" i="29"/>
  <c r="U374" i="29"/>
  <c r="Q374" i="29"/>
  <c r="U399" i="29"/>
  <c r="Q399" i="29"/>
  <c r="U443" i="29"/>
  <c r="Q443" i="29"/>
  <c r="U449" i="29"/>
  <c r="Q449" i="29"/>
  <c r="U298" i="29"/>
  <c r="Q298" i="29"/>
  <c r="U412" i="29"/>
  <c r="Q412" i="29"/>
  <c r="U390" i="29"/>
  <c r="Q390" i="29"/>
  <c r="U413" i="29"/>
  <c r="Q413" i="29"/>
  <c r="U360" i="29"/>
  <c r="Q360" i="29"/>
  <c r="U317" i="29"/>
  <c r="Q317" i="29"/>
  <c r="U380" i="29"/>
  <c r="Q380" i="29"/>
  <c r="U422" i="29"/>
  <c r="Q422" i="29"/>
  <c r="U293" i="29"/>
  <c r="Q293" i="29"/>
  <c r="U498" i="29"/>
  <c r="Q498" i="29"/>
  <c r="U414" i="29"/>
  <c r="Q414" i="29"/>
  <c r="U295" i="29"/>
  <c r="Q295" i="29"/>
  <c r="U477" i="29"/>
  <c r="Q477" i="29"/>
  <c r="U319" i="29"/>
  <c r="Q319" i="29"/>
  <c r="U492" i="29"/>
  <c r="Q492" i="29"/>
  <c r="U314" i="29"/>
  <c r="Q314" i="29"/>
  <c r="U338" i="29"/>
  <c r="Q338" i="29"/>
  <c r="U486" i="29"/>
  <c r="Q486" i="29"/>
  <c r="Q140" i="29"/>
  <c r="U140" i="29"/>
  <c r="U42" i="29"/>
  <c r="Q42" i="29"/>
  <c r="U332" i="29"/>
  <c r="Q332" i="29"/>
  <c r="U322" i="29"/>
  <c r="Q322" i="29"/>
  <c r="U470" i="29"/>
  <c r="Q470" i="29"/>
  <c r="U328" i="29"/>
  <c r="Q328" i="29"/>
  <c r="U336" i="29"/>
  <c r="Q336" i="29"/>
  <c r="U276" i="29"/>
  <c r="Q276" i="29"/>
  <c r="U330" i="29"/>
  <c r="Q330" i="29"/>
  <c r="U348" i="29"/>
  <c r="Q348" i="29"/>
  <c r="U478" i="29"/>
  <c r="Q478" i="29"/>
  <c r="U299" i="29"/>
  <c r="Q299" i="29"/>
  <c r="U288" i="29"/>
  <c r="Q288" i="29"/>
  <c r="U331" i="29"/>
  <c r="Q331" i="29"/>
  <c r="U476" i="29"/>
  <c r="Q476" i="29"/>
  <c r="U500" i="29"/>
  <c r="Q500" i="29"/>
  <c r="U236" i="29"/>
  <c r="Q236" i="29"/>
  <c r="Q167" i="29"/>
  <c r="U167" i="29"/>
  <c r="Q187" i="29"/>
  <c r="U187" i="29"/>
  <c r="Q160" i="29"/>
  <c r="U160" i="29"/>
  <c r="U202" i="29"/>
  <c r="Q202" i="29"/>
  <c r="Q179" i="29"/>
  <c r="U179" i="29"/>
  <c r="Q20" i="29"/>
  <c r="U20" i="29"/>
  <c r="U216" i="29"/>
  <c r="Q216" i="29"/>
  <c r="U128" i="29"/>
  <c r="Q128" i="29"/>
  <c r="U242" i="29"/>
  <c r="Q242" i="29"/>
  <c r="U258" i="29"/>
  <c r="Q258" i="29"/>
  <c r="Q40" i="29"/>
  <c r="U40" i="29"/>
  <c r="Q132" i="29"/>
  <c r="U132" i="29"/>
  <c r="Q49" i="29"/>
  <c r="U49" i="29"/>
  <c r="U48" i="29"/>
  <c r="Q48" i="29"/>
  <c r="U60" i="29"/>
  <c r="Q60" i="29"/>
  <c r="Q223" i="29"/>
  <c r="U223" i="29"/>
  <c r="Q85" i="29"/>
  <c r="U85" i="29"/>
  <c r="Q27" i="29"/>
  <c r="U27" i="29"/>
  <c r="Q38" i="29"/>
  <c r="U38" i="29"/>
  <c r="Q130" i="29"/>
  <c r="U130" i="29"/>
  <c r="Q222" i="29"/>
  <c r="U222" i="29"/>
  <c r="Q225" i="29"/>
  <c r="U225" i="29"/>
  <c r="U6" i="29"/>
  <c r="Q6" i="29"/>
  <c r="U268" i="29"/>
  <c r="Q268" i="29"/>
  <c r="Q191" i="29"/>
  <c r="U191" i="29"/>
  <c r="Q123" i="29"/>
  <c r="U123" i="29"/>
  <c r="Q184" i="29"/>
  <c r="U184" i="29"/>
  <c r="Q227" i="29"/>
  <c r="U227" i="29"/>
  <c r="U256" i="29"/>
  <c r="Q256" i="29"/>
  <c r="U98" i="29"/>
  <c r="Q98" i="29"/>
  <c r="U228" i="29"/>
  <c r="Q228" i="29"/>
  <c r="U212" i="29"/>
  <c r="Q212" i="29"/>
  <c r="U177" i="29"/>
  <c r="Q177" i="29"/>
  <c r="U178" i="29"/>
  <c r="Q178" i="29"/>
  <c r="U9" i="29"/>
  <c r="Q9" i="29"/>
  <c r="U183" i="29"/>
  <c r="Q183" i="29"/>
  <c r="U44" i="29"/>
  <c r="Q44" i="29"/>
  <c r="U147" i="29"/>
  <c r="Q147" i="29"/>
  <c r="U54" i="29"/>
  <c r="Q54" i="29"/>
  <c r="U61" i="29"/>
  <c r="Q61" i="29"/>
  <c r="U159" i="29"/>
  <c r="Q159" i="29"/>
  <c r="U23" i="29"/>
  <c r="Q23" i="29"/>
  <c r="U203" i="29"/>
  <c r="Q203" i="29"/>
  <c r="U112" i="29"/>
  <c r="Q112" i="29"/>
  <c r="U64" i="29"/>
  <c r="Q64" i="29"/>
  <c r="U125" i="29"/>
  <c r="Q125" i="29"/>
  <c r="U233" i="29"/>
  <c r="Q233" i="29"/>
  <c r="U117" i="29"/>
  <c r="Q117" i="29"/>
  <c r="U73" i="29"/>
  <c r="Q73" i="29"/>
  <c r="U209" i="29"/>
  <c r="Q209" i="29"/>
  <c r="U100" i="29"/>
  <c r="Q100" i="29"/>
  <c r="U13" i="29"/>
  <c r="Q13" i="29"/>
  <c r="U25" i="29"/>
  <c r="Q25" i="29"/>
  <c r="U146" i="29"/>
  <c r="Q146" i="29"/>
  <c r="U32" i="29"/>
  <c r="Q32" i="29"/>
  <c r="U17" i="29"/>
  <c r="Q17" i="29"/>
  <c r="U193" i="29"/>
  <c r="Q193" i="29"/>
  <c r="U192" i="29"/>
  <c r="Q192" i="29"/>
  <c r="U238" i="29"/>
  <c r="Q238" i="29"/>
  <c r="U137" i="29"/>
  <c r="Q137" i="29"/>
  <c r="U63" i="29"/>
  <c r="Q63" i="29"/>
  <c r="U88" i="29"/>
  <c r="Q88" i="29"/>
  <c r="U150" i="29"/>
  <c r="Q150" i="29"/>
  <c r="U164" i="29"/>
  <c r="Q164" i="29"/>
  <c r="Q168" i="29"/>
  <c r="U168" i="29"/>
  <c r="U232" i="29"/>
  <c r="Q232" i="29"/>
  <c r="Q176" i="29"/>
  <c r="U176" i="29"/>
  <c r="U35" i="29"/>
  <c r="Q35" i="29"/>
  <c r="U83" i="29"/>
  <c r="Q83" i="29"/>
  <c r="Q56" i="29"/>
  <c r="U56" i="29"/>
  <c r="Q10" i="29"/>
  <c r="U10" i="29"/>
  <c r="U210" i="29"/>
  <c r="Q210" i="29"/>
  <c r="Q41" i="29"/>
  <c r="U41" i="29"/>
  <c r="U135" i="29"/>
  <c r="Q135" i="29"/>
  <c r="U52" i="29"/>
  <c r="Q52" i="29"/>
  <c r="U31" i="29"/>
  <c r="Q31" i="29"/>
  <c r="Q235" i="29"/>
  <c r="U235" i="29"/>
  <c r="U131" i="29"/>
  <c r="Q131" i="29"/>
  <c r="U86" i="29"/>
  <c r="Q86" i="29"/>
  <c r="Q155" i="29"/>
  <c r="U155" i="29"/>
  <c r="U43" i="29"/>
  <c r="Q43" i="29"/>
  <c r="U46" i="29"/>
  <c r="Q46" i="29"/>
  <c r="U171" i="29"/>
  <c r="Q171" i="29"/>
  <c r="U204" i="29"/>
  <c r="Q204" i="29"/>
  <c r="U58" i="29"/>
  <c r="Q58" i="29"/>
  <c r="U55" i="29"/>
  <c r="Q55" i="29"/>
  <c r="Q270" i="29"/>
  <c r="U270" i="29"/>
  <c r="Q220" i="29"/>
  <c r="U220" i="29"/>
  <c r="Q180" i="29"/>
  <c r="U180" i="29"/>
  <c r="Q89" i="29"/>
  <c r="U89" i="29"/>
  <c r="Q214" i="29"/>
  <c r="U214" i="29"/>
  <c r="Q163" i="29"/>
  <c r="U163" i="29"/>
  <c r="Q170" i="29"/>
  <c r="U170" i="29"/>
  <c r="Q221" i="29"/>
  <c r="U221" i="29"/>
  <c r="Q76" i="29"/>
  <c r="U76" i="29"/>
  <c r="Q158" i="29"/>
  <c r="U158" i="29"/>
  <c r="Q144" i="29"/>
  <c r="U144" i="29"/>
  <c r="U241" i="29"/>
  <c r="Q241" i="29"/>
  <c r="Q262" i="29"/>
  <c r="U262" i="29"/>
  <c r="Q118" i="29"/>
  <c r="U118" i="29"/>
  <c r="U259" i="29"/>
  <c r="Q259" i="29"/>
  <c r="Q189" i="29"/>
  <c r="U189" i="29"/>
  <c r="Q325" i="29"/>
  <c r="U325" i="29"/>
  <c r="Q490" i="29"/>
  <c r="U490" i="29"/>
  <c r="Q396" i="29"/>
  <c r="U396" i="29"/>
  <c r="Q404" i="29"/>
  <c r="U404" i="29"/>
  <c r="U403" i="29"/>
  <c r="Q403" i="29"/>
  <c r="U444" i="29"/>
  <c r="Q444" i="29"/>
  <c r="U438" i="29"/>
  <c r="Q438" i="29"/>
  <c r="U474" i="29"/>
  <c r="Q474" i="29"/>
  <c r="Q429" i="29"/>
  <c r="U429" i="29"/>
  <c r="U370" i="29"/>
  <c r="Q370" i="29"/>
  <c r="U303" i="29"/>
  <c r="Q303" i="29"/>
  <c r="U397" i="29"/>
  <c r="Q397" i="29"/>
  <c r="U402" i="29"/>
  <c r="Q402" i="29"/>
  <c r="U284" i="29"/>
  <c r="Q284" i="29"/>
  <c r="U383" i="29"/>
  <c r="Q383" i="29"/>
  <c r="U356" i="29"/>
  <c r="Q356" i="29"/>
  <c r="U445" i="29"/>
  <c r="Q445" i="29"/>
  <c r="U375" i="29"/>
  <c r="Q375" i="29"/>
  <c r="U321" i="29"/>
  <c r="Q321" i="29"/>
  <c r="U461" i="29"/>
  <c r="Q461" i="29"/>
  <c r="Q33" i="29"/>
  <c r="U33" i="29"/>
  <c r="U66" i="29"/>
  <c r="Q66" i="29"/>
  <c r="Q82" i="29"/>
  <c r="U82" i="29"/>
  <c r="Q166" i="29"/>
  <c r="U166" i="29"/>
  <c r="Q264" i="29"/>
  <c r="U264" i="29"/>
  <c r="Q154" i="29"/>
  <c r="U154" i="29"/>
  <c r="U34" i="29"/>
  <c r="Q34" i="29"/>
  <c r="U211" i="29"/>
  <c r="Q211" i="29"/>
  <c r="U81" i="29"/>
  <c r="Q81" i="29"/>
  <c r="Q156" i="29"/>
  <c r="U156" i="29"/>
  <c r="U68" i="29"/>
  <c r="Q68" i="29"/>
  <c r="U141" i="29"/>
  <c r="Q141" i="29"/>
  <c r="U30" i="29"/>
  <c r="Q30" i="29"/>
  <c r="U243" i="29"/>
  <c r="Q243" i="29"/>
  <c r="U157" i="29"/>
  <c r="Q157" i="29"/>
  <c r="U103" i="29"/>
  <c r="Q103" i="29"/>
  <c r="U51" i="29"/>
  <c r="Q51" i="29"/>
  <c r="U138" i="29"/>
  <c r="Q138" i="29"/>
  <c r="U196" i="29"/>
  <c r="Q196" i="29"/>
  <c r="U313" i="29"/>
  <c r="Q313" i="29"/>
  <c r="U458" i="29"/>
  <c r="Q458" i="29"/>
  <c r="U440" i="29"/>
  <c r="Q440" i="29"/>
  <c r="U308" i="29"/>
  <c r="Q308" i="29"/>
  <c r="U398" i="29"/>
  <c r="Q398" i="29"/>
  <c r="U426" i="29"/>
  <c r="Q426" i="29"/>
  <c r="U427" i="29"/>
  <c r="Q427" i="29"/>
  <c r="U416" i="29"/>
  <c r="Q416" i="29"/>
  <c r="U407" i="29"/>
  <c r="Q407" i="29"/>
  <c r="U493" i="29"/>
  <c r="Q493" i="29"/>
  <c r="U471" i="29"/>
  <c r="Q471" i="29"/>
  <c r="U442" i="29"/>
  <c r="Q442" i="29"/>
  <c r="U456" i="29"/>
  <c r="Q456" i="29"/>
  <c r="U423" i="29"/>
  <c r="Q423" i="29"/>
  <c r="U372" i="29"/>
  <c r="Q372" i="29"/>
  <c r="U428" i="29"/>
  <c r="Q428" i="29"/>
  <c r="U410" i="29"/>
  <c r="Q410" i="29"/>
  <c r="U395" i="29"/>
  <c r="Q395" i="29"/>
  <c r="Q366" i="29"/>
  <c r="U366" i="29"/>
  <c r="Q408" i="29"/>
  <c r="U408" i="29"/>
  <c r="Q452" i="29"/>
  <c r="U452" i="29"/>
  <c r="U373" i="29"/>
  <c r="Q373" i="29"/>
  <c r="Q368" i="29"/>
  <c r="U368" i="29"/>
  <c r="Q463" i="29"/>
  <c r="U463" i="29"/>
  <c r="Q365" i="29"/>
  <c r="U365" i="29"/>
  <c r="U475" i="29"/>
  <c r="Q475" i="29"/>
  <c r="U367" i="29"/>
  <c r="Q367" i="29"/>
  <c r="Q309" i="29"/>
  <c r="U309" i="29"/>
  <c r="Q406" i="29"/>
  <c r="U406" i="29"/>
  <c r="Q400" i="29"/>
  <c r="U400" i="29"/>
  <c r="Q345" i="29"/>
  <c r="U345" i="29"/>
  <c r="U450" i="29"/>
  <c r="Q450" i="29"/>
  <c r="U334" i="29"/>
  <c r="Q334" i="29"/>
  <c r="Q361" i="29"/>
  <c r="U361" i="29"/>
  <c r="U466" i="29"/>
  <c r="Q466" i="29"/>
  <c r="Q424" i="29"/>
  <c r="U424" i="29"/>
  <c r="U392" i="29"/>
  <c r="Q392" i="29"/>
  <c r="Q358" i="29"/>
  <c r="U358" i="29"/>
  <c r="U448" i="29"/>
  <c r="Q448" i="29"/>
  <c r="U285" i="29"/>
  <c r="Q285" i="29"/>
  <c r="U371" i="29"/>
  <c r="Q371" i="29"/>
  <c r="U281" i="29"/>
  <c r="Q281" i="29"/>
  <c r="U439" i="29"/>
  <c r="Q439" i="29"/>
  <c r="U437" i="29"/>
  <c r="Q437" i="29"/>
  <c r="U376" i="29"/>
  <c r="Q376" i="29"/>
  <c r="U302" i="29"/>
  <c r="Q302" i="29"/>
  <c r="U487" i="29"/>
  <c r="Q487" i="29"/>
  <c r="U364" i="29"/>
  <c r="Q364" i="29"/>
  <c r="U446" i="29"/>
  <c r="Q446" i="29"/>
  <c r="U419" i="29"/>
  <c r="Q419" i="29"/>
  <c r="U425" i="29"/>
  <c r="Q425" i="29"/>
  <c r="U482" i="29"/>
  <c r="Q482" i="29"/>
  <c r="U286" i="29"/>
  <c r="Q286" i="29"/>
  <c r="U279" i="29"/>
  <c r="Q279" i="29"/>
  <c r="U291" i="29"/>
  <c r="Q291" i="29"/>
  <c r="U326" i="29"/>
  <c r="Q326" i="29"/>
  <c r="U469" i="29"/>
  <c r="Q469" i="29"/>
  <c r="U273" i="29"/>
  <c r="Q273" i="29"/>
  <c r="U277" i="29"/>
  <c r="Q277" i="29"/>
  <c r="U287" i="29"/>
  <c r="Q287" i="29"/>
  <c r="U327" i="29"/>
  <c r="Q327" i="29"/>
  <c r="U274" i="29"/>
  <c r="Q274" i="29"/>
  <c r="U480" i="29"/>
  <c r="Q480" i="29"/>
  <c r="U316" i="29"/>
  <c r="Q316" i="29"/>
  <c r="U405" i="29"/>
  <c r="Q405" i="29"/>
  <c r="U369" i="29"/>
  <c r="Q369" i="29"/>
  <c r="U271" i="29"/>
  <c r="Q271" i="29"/>
  <c r="U459" i="29"/>
  <c r="Q459" i="29"/>
  <c r="U290" i="29"/>
  <c r="Q290" i="29"/>
  <c r="U432" i="29"/>
  <c r="Q432" i="29"/>
  <c r="U387" i="29"/>
  <c r="Q387" i="29"/>
  <c r="U436" i="29"/>
  <c r="Q436" i="29"/>
  <c r="U418" i="29"/>
  <c r="Q418" i="29"/>
  <c r="U341" i="29"/>
  <c r="Q341" i="29"/>
  <c r="U473" i="29"/>
  <c r="Q473" i="29"/>
  <c r="U275" i="29"/>
  <c r="Q275" i="29"/>
  <c r="U357" i="29"/>
  <c r="Q357" i="29"/>
  <c r="U417" i="29"/>
  <c r="Q417" i="29"/>
  <c r="U296" i="29"/>
  <c r="Q296" i="29"/>
  <c r="U347" i="29"/>
  <c r="Q347" i="29"/>
  <c r="U484" i="29"/>
  <c r="Q484" i="29"/>
  <c r="U343" i="29"/>
  <c r="Q343" i="29"/>
  <c r="U323" i="29"/>
  <c r="Q323" i="29"/>
  <c r="U294" i="29"/>
  <c r="Q294" i="29"/>
  <c r="U300" i="29"/>
  <c r="Q300" i="29"/>
  <c r="U491" i="29"/>
  <c r="Q491" i="29"/>
  <c r="Q99" i="29"/>
  <c r="U99" i="29"/>
  <c r="U101" i="29"/>
  <c r="Q101" i="29"/>
  <c r="U318" i="29"/>
  <c r="Q318" i="29"/>
  <c r="U280" i="29"/>
  <c r="Q280" i="29"/>
  <c r="U495" i="29"/>
  <c r="Q495" i="29"/>
  <c r="U346" i="29"/>
  <c r="Q346" i="29"/>
  <c r="U278" i="29"/>
  <c r="Q278" i="29"/>
  <c r="U272" i="29"/>
  <c r="Q272" i="29"/>
  <c r="U468" i="29"/>
  <c r="Q468" i="29"/>
  <c r="U320" i="29"/>
  <c r="Q320" i="29"/>
  <c r="U352" i="29"/>
  <c r="Q352" i="29"/>
  <c r="U496" i="29"/>
  <c r="Q496" i="29"/>
  <c r="U485" i="29"/>
  <c r="Q485" i="29"/>
  <c r="U472" i="29"/>
  <c r="Q472" i="29"/>
  <c r="U488" i="29"/>
  <c r="Q488" i="29"/>
  <c r="U289" i="29"/>
  <c r="Q289" i="29"/>
  <c r="U108" i="29"/>
  <c r="Q108" i="29"/>
  <c r="U84" i="29"/>
  <c r="Q84" i="29"/>
  <c r="U175" i="29"/>
  <c r="Q175" i="29"/>
  <c r="Q126" i="29"/>
  <c r="U126" i="29"/>
  <c r="Q197" i="29"/>
  <c r="U197" i="29"/>
  <c r="Q217" i="29"/>
  <c r="U217" i="29"/>
  <c r="U7" i="29"/>
  <c r="Q7" i="29"/>
  <c r="U104" i="29"/>
  <c r="Q104" i="29"/>
  <c r="U107" i="29"/>
  <c r="Q107" i="29"/>
  <c r="U250" i="29"/>
  <c r="Q250" i="29"/>
  <c r="U67" i="29"/>
  <c r="Q67" i="29"/>
  <c r="U116" i="29"/>
  <c r="Q116" i="29"/>
  <c r="U244" i="29"/>
  <c r="Q244" i="29"/>
  <c r="U136" i="29"/>
  <c r="Q136" i="29"/>
  <c r="U119" i="29"/>
  <c r="Q119" i="29"/>
  <c r="U72" i="29"/>
  <c r="Q72" i="29"/>
  <c r="Q145" i="29"/>
  <c r="U145" i="29"/>
  <c r="Q69" i="29"/>
  <c r="U69" i="29"/>
  <c r="Q91" i="29"/>
  <c r="U91" i="29"/>
  <c r="Q199" i="29"/>
  <c r="U199" i="29"/>
  <c r="Q237" i="29"/>
  <c r="U237" i="29"/>
  <c r="Q74" i="29"/>
  <c r="U74" i="29"/>
  <c r="Q22" i="29"/>
  <c r="U22" i="29"/>
  <c r="Q269" i="29"/>
  <c r="U269" i="29"/>
  <c r="Q213" i="29"/>
  <c r="U213" i="29"/>
  <c r="U181" i="29"/>
  <c r="Q181" i="29"/>
  <c r="Q16" i="29"/>
  <c r="U16" i="29"/>
  <c r="U12" i="29"/>
  <c r="Q12" i="29"/>
  <c r="Q79" i="29"/>
  <c r="U79" i="29"/>
  <c r="Q80" i="29"/>
  <c r="U80" i="29"/>
  <c r="Q152" i="29"/>
  <c r="U152" i="29"/>
  <c r="U172" i="29"/>
  <c r="Q172" i="29"/>
  <c r="U36" i="29"/>
  <c r="Q36" i="29"/>
  <c r="U114" i="29"/>
  <c r="Q114" i="29"/>
  <c r="U57" i="29"/>
  <c r="Q57" i="29"/>
  <c r="U255" i="29"/>
  <c r="Q255" i="29"/>
  <c r="U234" i="29"/>
  <c r="Q234" i="29"/>
  <c r="U106" i="29"/>
  <c r="Q106" i="29"/>
  <c r="Q18" i="29"/>
  <c r="U18" i="29"/>
  <c r="U115" i="29"/>
  <c r="Q115" i="29"/>
  <c r="U219" i="29"/>
  <c r="Q219" i="29"/>
  <c r="U53" i="29"/>
  <c r="Q53" i="29"/>
  <c r="U266" i="29"/>
  <c r="Q266" i="29"/>
  <c r="U245" i="29"/>
  <c r="Q245" i="29"/>
  <c r="U260" i="29"/>
  <c r="Q260" i="29"/>
  <c r="U252" i="29"/>
  <c r="Q252" i="29"/>
  <c r="U87" i="29"/>
  <c r="Q87" i="29"/>
  <c r="U200" i="29"/>
  <c r="Q200" i="29"/>
  <c r="U267" i="29"/>
  <c r="Q267" i="29"/>
  <c r="U153" i="29"/>
  <c r="Q153" i="29"/>
  <c r="U246" i="29"/>
  <c r="Q246" i="29"/>
  <c r="U229" i="29"/>
  <c r="Q229" i="29"/>
  <c r="U165" i="29"/>
  <c r="Q165" i="29"/>
  <c r="U206" i="29"/>
  <c r="Q206" i="29"/>
  <c r="U182" i="29"/>
  <c r="Q182" i="29"/>
  <c r="Q21" i="29"/>
  <c r="U21" i="29"/>
  <c r="U254" i="29"/>
  <c r="Q254" i="29"/>
  <c r="U121" i="29"/>
  <c r="Q121" i="29"/>
  <c r="U93" i="29"/>
  <c r="Q93" i="29"/>
  <c r="U151" i="29"/>
  <c r="Q151" i="29"/>
  <c r="U28" i="29"/>
  <c r="Q28" i="29"/>
  <c r="U194" i="29"/>
  <c r="Q194" i="29"/>
  <c r="U129" i="29"/>
  <c r="Q129" i="29"/>
  <c r="U231" i="29"/>
  <c r="Q231" i="29"/>
  <c r="Q71" i="29"/>
  <c r="U71" i="29"/>
  <c r="U253" i="29"/>
  <c r="Q253" i="29"/>
  <c r="U50" i="29"/>
  <c r="Q50" i="29"/>
  <c r="U207" i="29"/>
  <c r="Q207" i="29"/>
  <c r="U148" i="29"/>
  <c r="Q148" i="29"/>
  <c r="U190" i="29"/>
  <c r="Q190" i="29"/>
  <c r="U122" i="29"/>
  <c r="Q122" i="29"/>
  <c r="U70" i="29"/>
  <c r="Q70" i="29"/>
  <c r="U261" i="29"/>
  <c r="Q261" i="29"/>
  <c r="Q97" i="29"/>
  <c r="U97" i="29"/>
  <c r="U257" i="29"/>
  <c r="Q257" i="29"/>
  <c r="U24" i="29"/>
  <c r="Q24" i="29"/>
  <c r="U102" i="29"/>
  <c r="Q102" i="29"/>
  <c r="U215" i="29"/>
  <c r="Q215" i="29"/>
  <c r="Q11" i="29"/>
  <c r="U11" i="29"/>
  <c r="U62" i="29"/>
  <c r="Q62" i="29"/>
  <c r="U240" i="29"/>
  <c r="Q240" i="29"/>
  <c r="U124" i="29"/>
  <c r="Q124" i="29"/>
  <c r="Q109" i="29"/>
  <c r="U109" i="29"/>
  <c r="U149" i="29"/>
  <c r="Q149" i="29"/>
  <c r="Q77" i="29"/>
  <c r="U77" i="29"/>
  <c r="U127" i="29"/>
  <c r="Q127" i="29"/>
  <c r="Q195" i="29"/>
  <c r="U195" i="29"/>
  <c r="Q251" i="29"/>
  <c r="U251" i="29"/>
  <c r="Q162" i="29"/>
  <c r="U162" i="29"/>
  <c r="Q143" i="29"/>
  <c r="U143" i="29"/>
  <c r="U139" i="29"/>
  <c r="Q139" i="29"/>
  <c r="U47" i="29"/>
  <c r="Q47" i="29"/>
  <c r="U185" i="29"/>
  <c r="Q185" i="29"/>
  <c r="Q198" i="29"/>
  <c r="U198" i="29"/>
  <c r="U201" i="29"/>
  <c r="Q201" i="29"/>
  <c r="Q78" i="29"/>
  <c r="U78" i="29"/>
  <c r="U19" i="29"/>
  <c r="Q19" i="29"/>
  <c r="U224" i="29"/>
  <c r="Q224" i="29"/>
  <c r="U29" i="29"/>
  <c r="Q29" i="29"/>
  <c r="U110" i="29"/>
  <c r="Q110" i="29"/>
  <c r="Q263" i="29"/>
  <c r="U263" i="29"/>
  <c r="U75" i="29"/>
  <c r="Q75" i="29"/>
  <c r="Q133" i="29"/>
  <c r="U133" i="29"/>
  <c r="U105" i="29"/>
  <c r="Q105" i="29"/>
  <c r="Q59" i="29"/>
  <c r="U59" i="29"/>
  <c r="U14" i="29"/>
  <c r="Q14" i="29"/>
  <c r="Q174" i="29"/>
  <c r="U174" i="29"/>
  <c r="U94" i="29"/>
  <c r="Q94" i="29"/>
  <c r="Q95" i="29"/>
  <c r="U95" i="29"/>
  <c r="Q188" i="29"/>
  <c r="U188" i="29"/>
  <c r="U92" i="29"/>
  <c r="Q92" i="29"/>
  <c r="U134" i="29"/>
  <c r="Q134" i="29"/>
  <c r="Q26" i="29"/>
  <c r="U26" i="29"/>
  <c r="U502" i="29"/>
  <c r="X5" i="29"/>
  <c r="X502" i="29" s="1"/>
  <c r="Y5" i="29"/>
  <c r="P84" i="17"/>
  <c r="X84" i="17" s="1"/>
  <c r="P139" i="17"/>
  <c r="X139" i="17" s="1"/>
  <c r="P127" i="17"/>
  <c r="X127" i="17" s="1"/>
  <c r="P66" i="17"/>
  <c r="X66" i="17" s="1"/>
  <c r="P94" i="17"/>
  <c r="X94" i="17" s="1"/>
  <c r="P101" i="17"/>
  <c r="X101" i="17" s="1"/>
  <c r="P219" i="17"/>
  <c r="X219" i="17" s="1"/>
  <c r="P32" i="17"/>
  <c r="X32" i="17" s="1"/>
  <c r="P45" i="17"/>
  <c r="X45" i="17" s="1"/>
  <c r="P159" i="17"/>
  <c r="X159" i="17" s="1"/>
  <c r="P129" i="17"/>
  <c r="X129" i="17" s="1"/>
  <c r="P197" i="17"/>
  <c r="X197" i="17" s="1"/>
  <c r="P131" i="17"/>
  <c r="X131" i="17" s="1"/>
  <c r="P239" i="17"/>
  <c r="X239" i="17" s="1"/>
  <c r="P125" i="17"/>
  <c r="X125" i="17" s="1"/>
  <c r="P230" i="17"/>
  <c r="X230" i="17" s="1"/>
  <c r="P51" i="17"/>
  <c r="X51" i="17" s="1"/>
  <c r="P97" i="17"/>
  <c r="X97" i="17" s="1"/>
  <c r="P31" i="17"/>
  <c r="X31" i="17" s="1"/>
  <c r="P154" i="17"/>
  <c r="X154" i="17" s="1"/>
  <c r="P117" i="17"/>
  <c r="X117" i="17" s="1"/>
  <c r="P234" i="17"/>
  <c r="X234" i="17" s="1"/>
  <c r="P132" i="17"/>
  <c r="X132" i="17" s="1"/>
  <c r="P34" i="17"/>
  <c r="X34" i="17" s="1"/>
  <c r="P68" i="17"/>
  <c r="X68" i="17" s="1"/>
  <c r="P205" i="17"/>
  <c r="X205" i="17" s="1"/>
  <c r="P201" i="17"/>
  <c r="X201" i="17" s="1"/>
  <c r="P195" i="17"/>
  <c r="X195" i="17" s="1"/>
  <c r="P207" i="17"/>
  <c r="X207" i="17" s="1"/>
  <c r="P231" i="17"/>
  <c r="X231" i="17" s="1"/>
  <c r="P169" i="17"/>
  <c r="X169" i="17" s="1"/>
  <c r="P39" i="17"/>
  <c r="X39" i="17" s="1"/>
  <c r="P42" i="17"/>
  <c r="X42" i="17" s="1"/>
  <c r="P180" i="17"/>
  <c r="X180" i="17" s="1"/>
  <c r="P126" i="17"/>
  <c r="X126" i="17" s="1"/>
  <c r="P252" i="17"/>
  <c r="X252" i="17" s="1"/>
  <c r="P222" i="17"/>
  <c r="X222" i="17" s="1"/>
  <c r="P202" i="17"/>
  <c r="X202" i="17" s="1"/>
  <c r="P218" i="17"/>
  <c r="X218" i="17" s="1"/>
  <c r="P187" i="17"/>
  <c r="X187" i="17" s="1"/>
  <c r="P254" i="17"/>
  <c r="X254" i="17" s="1"/>
  <c r="P224" i="17"/>
  <c r="X224" i="17" s="1"/>
  <c r="P58" i="17"/>
  <c r="X58" i="17" s="1"/>
  <c r="P60" i="17"/>
  <c r="X60" i="17" s="1"/>
  <c r="P96" i="17"/>
  <c r="X96" i="17" s="1"/>
  <c r="P93" i="17"/>
  <c r="X93" i="17" s="1"/>
  <c r="P91" i="17"/>
  <c r="X91" i="17" s="1"/>
  <c r="P265" i="17"/>
  <c r="X265" i="17" s="1"/>
  <c r="P235" i="17"/>
  <c r="X235" i="17" s="1"/>
  <c r="P212" i="17"/>
  <c r="X212" i="17" s="1"/>
  <c r="P221" i="17"/>
  <c r="X221" i="17" s="1"/>
  <c r="P190" i="17"/>
  <c r="X190" i="17" s="1"/>
  <c r="P200" i="17"/>
  <c r="X200" i="17" s="1"/>
  <c r="P170" i="17"/>
  <c r="X170" i="17" s="1"/>
  <c r="P150" i="17"/>
  <c r="X150" i="17" s="1"/>
  <c r="P266" i="17"/>
  <c r="X266" i="17" s="1"/>
  <c r="P237" i="17"/>
  <c r="X237" i="17" s="1"/>
  <c r="P78" i="17"/>
  <c r="X78" i="17" s="1"/>
  <c r="P80" i="17"/>
  <c r="X80" i="17" s="1"/>
  <c r="P137" i="17"/>
  <c r="X137" i="17" s="1"/>
  <c r="P116" i="17"/>
  <c r="X116" i="17" s="1"/>
  <c r="P164" i="17"/>
  <c r="X164" i="17" s="1"/>
  <c r="P144" i="17"/>
  <c r="X144" i="17" s="1"/>
  <c r="P70" i="17"/>
  <c r="X70" i="17" s="1"/>
  <c r="P181" i="17"/>
  <c r="X181" i="17" s="1"/>
  <c r="P23" i="17"/>
  <c r="X23" i="17" s="1"/>
  <c r="P182" i="17"/>
  <c r="X182" i="17" s="1"/>
  <c r="P192" i="17"/>
  <c r="X192" i="17" s="1"/>
  <c r="P110" i="17"/>
  <c r="X110" i="17" s="1"/>
  <c r="P69" i="17"/>
  <c r="X69" i="17" s="1"/>
  <c r="P118" i="17"/>
  <c r="X118" i="17" s="1"/>
  <c r="P196" i="17"/>
  <c r="X196" i="17" s="1"/>
  <c r="P198" i="17"/>
  <c r="X198" i="17" s="1"/>
  <c r="P156" i="17"/>
  <c r="X156" i="17" s="1"/>
  <c r="P92" i="17"/>
  <c r="X92" i="17" s="1"/>
  <c r="P220" i="17"/>
  <c r="X220" i="17" s="1"/>
  <c r="P173" i="17"/>
  <c r="X173" i="17" s="1"/>
  <c r="P98" i="17"/>
  <c r="X98" i="17" s="1"/>
  <c r="P50" i="17"/>
  <c r="X50" i="17" s="1"/>
  <c r="P165" i="17"/>
  <c r="X165" i="17" s="1"/>
  <c r="P227" i="17"/>
  <c r="X227" i="17" s="1"/>
  <c r="P67" i="17"/>
  <c r="X67" i="17" s="1"/>
  <c r="P104" i="17"/>
  <c r="X104" i="17" s="1"/>
  <c r="P158" i="17"/>
  <c r="X158" i="17" s="1"/>
  <c r="P203" i="17"/>
  <c r="X203" i="17" s="1"/>
  <c r="P213" i="17"/>
  <c r="X213" i="17" s="1"/>
  <c r="P77" i="17"/>
  <c r="X77" i="17" s="1"/>
  <c r="P161" i="17"/>
  <c r="X161" i="17" s="1"/>
  <c r="P59" i="17"/>
  <c r="X59" i="17" s="1"/>
  <c r="P228" i="17"/>
  <c r="X228" i="17" s="1"/>
  <c r="P177" i="17"/>
  <c r="X177" i="17" s="1"/>
  <c r="P217" i="17"/>
  <c r="X217" i="17" s="1"/>
  <c r="P232" i="17"/>
  <c r="X232" i="17" s="1"/>
  <c r="P103" i="17"/>
  <c r="X103" i="17" s="1"/>
  <c r="P179" i="17"/>
  <c r="X179" i="17" s="1"/>
  <c r="P85" i="17"/>
  <c r="X85" i="17" s="1"/>
  <c r="P27" i="17"/>
  <c r="X27" i="17" s="1"/>
  <c r="P124" i="17"/>
  <c r="X124" i="17" s="1"/>
  <c r="P238" i="17"/>
  <c r="X238" i="17" s="1"/>
  <c r="P48" i="17"/>
  <c r="X48" i="17" s="1"/>
  <c r="P33" i="17"/>
  <c r="X33" i="17" s="1"/>
  <c r="P149" i="17"/>
  <c r="X149" i="17" s="1"/>
  <c r="P241" i="17"/>
  <c r="X241" i="17" s="1"/>
  <c r="P133" i="17"/>
  <c r="X133" i="17" s="1"/>
  <c r="P64" i="17"/>
  <c r="X64" i="17" s="1"/>
  <c r="P74" i="17"/>
  <c r="X74" i="17" s="1"/>
  <c r="P163" i="17"/>
  <c r="X163" i="17" s="1"/>
  <c r="P194" i="17"/>
  <c r="X194" i="17" s="1"/>
  <c r="P214" i="17"/>
  <c r="X214" i="17" s="1"/>
  <c r="P130" i="17"/>
  <c r="X130" i="17" s="1"/>
  <c r="P210" i="17"/>
  <c r="X210" i="17" s="1"/>
  <c r="P112" i="17"/>
  <c r="X112" i="17" s="1"/>
  <c r="Y26" i="29" l="1"/>
  <c r="X26" i="29"/>
  <c r="Z26" i="29"/>
  <c r="Y188" i="29"/>
  <c r="X188" i="29"/>
  <c r="Z188" i="29"/>
  <c r="Y95" i="29"/>
  <c r="X95" i="29"/>
  <c r="Y174" i="29"/>
  <c r="X174" i="29"/>
  <c r="Z174" i="29"/>
  <c r="X59" i="29"/>
  <c r="Y59" i="29"/>
  <c r="Z59" i="29" s="1"/>
  <c r="Y133" i="29"/>
  <c r="X133" i="29"/>
  <c r="Z133" i="29"/>
  <c r="X263" i="29"/>
  <c r="Y263" i="29"/>
  <c r="Z263" i="29" s="1"/>
  <c r="X78" i="29"/>
  <c r="Y78" i="29"/>
  <c r="Z78" i="29"/>
  <c r="Y198" i="29"/>
  <c r="X198" i="29"/>
  <c r="Z198" i="29"/>
  <c r="Y143" i="29"/>
  <c r="X143" i="29"/>
  <c r="Z143" i="29"/>
  <c r="X162" i="29"/>
  <c r="Y162" i="29"/>
  <c r="X251" i="29"/>
  <c r="Y251" i="29"/>
  <c r="Z251" i="29" s="1"/>
  <c r="X195" i="29"/>
  <c r="Y195" i="29"/>
  <c r="Z195" i="29"/>
  <c r="X77" i="29"/>
  <c r="Y77" i="29"/>
  <c r="Z77" i="29" s="1"/>
  <c r="X109" i="29"/>
  <c r="Y109" i="29"/>
  <c r="Z109" i="29"/>
  <c r="Y11" i="29"/>
  <c r="X11" i="29"/>
  <c r="Z11" i="29"/>
  <c r="X97" i="29"/>
  <c r="Y97" i="29"/>
  <c r="Y71" i="29"/>
  <c r="X71" i="29"/>
  <c r="Z71" i="29"/>
  <c r="X21" i="29"/>
  <c r="Y21" i="29"/>
  <c r="Z21" i="29" s="1"/>
  <c r="Y18" i="29"/>
  <c r="X18" i="29"/>
  <c r="Z18" i="29"/>
  <c r="Y152" i="29"/>
  <c r="X152" i="29"/>
  <c r="X80" i="29"/>
  <c r="Y80" i="29"/>
  <c r="Z80" i="29" s="1"/>
  <c r="X79" i="29"/>
  <c r="Y79" i="29"/>
  <c r="Y16" i="29"/>
  <c r="X16" i="29"/>
  <c r="Y213" i="29"/>
  <c r="X213" i="29"/>
  <c r="Z213" i="29"/>
  <c r="Y269" i="29"/>
  <c r="X269" i="29"/>
  <c r="Z269" i="29"/>
  <c r="Y22" i="29"/>
  <c r="X22" i="29"/>
  <c r="Z22" i="29"/>
  <c r="Y74" i="29"/>
  <c r="X74" i="29"/>
  <c r="Z74" i="29"/>
  <c r="Y237" i="29"/>
  <c r="X237" i="29"/>
  <c r="Y199" i="29"/>
  <c r="X199" i="29"/>
  <c r="Z199" i="29"/>
  <c r="Y91" i="29"/>
  <c r="X91" i="29"/>
  <c r="Z91" i="29"/>
  <c r="Y69" i="29"/>
  <c r="X69" i="29"/>
  <c r="Z69" i="29"/>
  <c r="Y145" i="29"/>
  <c r="X145" i="29"/>
  <c r="Z145" i="29"/>
  <c r="X217" i="29"/>
  <c r="Y217" i="29"/>
  <c r="Z217" i="29"/>
  <c r="X197" i="29"/>
  <c r="Y197" i="29"/>
  <c r="Z197" i="29" s="1"/>
  <c r="X126" i="29"/>
  <c r="Y126" i="29"/>
  <c r="Z126" i="29"/>
  <c r="X99" i="29"/>
  <c r="Y99" i="29"/>
  <c r="Z99" i="29" s="1"/>
  <c r="X358" i="29"/>
  <c r="Y358" i="29"/>
  <c r="Y424" i="29"/>
  <c r="X424" i="29"/>
  <c r="Y361" i="29"/>
  <c r="X361" i="29"/>
  <c r="Y345" i="29"/>
  <c r="X345" i="29"/>
  <c r="X400" i="29"/>
  <c r="Y400" i="29"/>
  <c r="X406" i="29"/>
  <c r="Y406" i="29"/>
  <c r="X309" i="29"/>
  <c r="Y309" i="29"/>
  <c r="Y365" i="29"/>
  <c r="X365" i="29"/>
  <c r="X463" i="29"/>
  <c r="Y463" i="29"/>
  <c r="Y368" i="29"/>
  <c r="X368" i="29"/>
  <c r="Y452" i="29"/>
  <c r="X452" i="29"/>
  <c r="Y408" i="29"/>
  <c r="X408" i="29"/>
  <c r="Y366" i="29"/>
  <c r="X366" i="29"/>
  <c r="Y156" i="29"/>
  <c r="X156" i="29"/>
  <c r="X154" i="29"/>
  <c r="Y154" i="29"/>
  <c r="X264" i="29"/>
  <c r="Y264" i="29"/>
  <c r="Z264" i="29"/>
  <c r="Y166" i="29"/>
  <c r="X166" i="29"/>
  <c r="Z166" i="29"/>
  <c r="Y82" i="29"/>
  <c r="X82" i="29"/>
  <c r="Z82" i="29"/>
  <c r="Y33" i="29"/>
  <c r="X33" i="29"/>
  <c r="AB33" i="29" s="1"/>
  <c r="Y429" i="29"/>
  <c r="X429" i="29"/>
  <c r="X404" i="29"/>
  <c r="Y404" i="29"/>
  <c r="X396" i="29"/>
  <c r="Y396" i="29"/>
  <c r="Z396" i="29" s="1"/>
  <c r="Y490" i="29"/>
  <c r="X490" i="29"/>
  <c r="Y325" i="29"/>
  <c r="X325" i="29"/>
  <c r="X189" i="29"/>
  <c r="Y189" i="29"/>
  <c r="Z189" i="29"/>
  <c r="Y118" i="29"/>
  <c r="X118" i="29"/>
  <c r="Z118" i="29"/>
  <c r="X262" i="29"/>
  <c r="Y262" i="29"/>
  <c r="Z262" i="29"/>
  <c r="Y144" i="29"/>
  <c r="X144" i="29"/>
  <c r="Z144" i="29"/>
  <c r="Y158" i="29"/>
  <c r="X158" i="29"/>
  <c r="Z158" i="29"/>
  <c r="X76" i="29"/>
  <c r="Y76" i="29"/>
  <c r="Y221" i="29"/>
  <c r="X221" i="29"/>
  <c r="Z221" i="29"/>
  <c r="X170" i="29"/>
  <c r="Y170" i="29"/>
  <c r="Z170" i="29"/>
  <c r="X163" i="29"/>
  <c r="Y163" i="29"/>
  <c r="Z163" i="29" s="1"/>
  <c r="X214" i="29"/>
  <c r="Y214" i="29"/>
  <c r="Z214" i="29"/>
  <c r="X89" i="29"/>
  <c r="Y89" i="29"/>
  <c r="Z89" i="29" s="1"/>
  <c r="Y180" i="29"/>
  <c r="X180" i="29"/>
  <c r="Z180" i="29"/>
  <c r="X220" i="29"/>
  <c r="Y220" i="29"/>
  <c r="Z220" i="29" s="1"/>
  <c r="Y270" i="29"/>
  <c r="X270" i="29"/>
  <c r="X155" i="29"/>
  <c r="Y155" i="29"/>
  <c r="Y235" i="29"/>
  <c r="X235" i="29"/>
  <c r="Z235" i="29"/>
  <c r="Y41" i="29"/>
  <c r="X41" i="29"/>
  <c r="Z41" i="29"/>
  <c r="Y10" i="29"/>
  <c r="X10" i="29"/>
  <c r="Z10" i="29"/>
  <c r="Y56" i="29"/>
  <c r="X56" i="29"/>
  <c r="Z56" i="29"/>
  <c r="Y176" i="29"/>
  <c r="X176" i="29"/>
  <c r="Z176" i="29"/>
  <c r="Y168" i="29"/>
  <c r="X168" i="29"/>
  <c r="Z168" i="29"/>
  <c r="X227" i="29"/>
  <c r="Y227" i="29"/>
  <c r="Y184" i="29"/>
  <c r="X184" i="29"/>
  <c r="Z184" i="29"/>
  <c r="Y123" i="29"/>
  <c r="X123" i="29"/>
  <c r="Z123" i="29"/>
  <c r="X191" i="29"/>
  <c r="Y191" i="29"/>
  <c r="Z191" i="29"/>
  <c r="Y225" i="29"/>
  <c r="X225" i="29"/>
  <c r="Z225" i="29"/>
  <c r="X222" i="29"/>
  <c r="Y222" i="29"/>
  <c r="Z222" i="29"/>
  <c r="Y130" i="29"/>
  <c r="X130" i="29"/>
  <c r="Z130" i="29"/>
  <c r="X38" i="29"/>
  <c r="Y38" i="29"/>
  <c r="Z38" i="29"/>
  <c r="Y27" i="29"/>
  <c r="X27" i="29"/>
  <c r="Z27" i="29"/>
  <c r="X85" i="29"/>
  <c r="Y85" i="29"/>
  <c r="Z85" i="29"/>
  <c r="Y223" i="29"/>
  <c r="X223" i="29"/>
  <c r="Z223" i="29"/>
  <c r="X49" i="29"/>
  <c r="Y49" i="29"/>
  <c r="Z49" i="29"/>
  <c r="X132" i="29"/>
  <c r="Y132" i="29"/>
  <c r="Z132" i="29" s="1"/>
  <c r="X40" i="29"/>
  <c r="Y40" i="29"/>
  <c r="Z40" i="29"/>
  <c r="Y20" i="29"/>
  <c r="X20" i="29"/>
  <c r="X179" i="29"/>
  <c r="Y179" i="29"/>
  <c r="Z179" i="29" s="1"/>
  <c r="Y160" i="29"/>
  <c r="X160" i="29"/>
  <c r="X187" i="29"/>
  <c r="Y187" i="29"/>
  <c r="Z187" i="29"/>
  <c r="Y167" i="29"/>
  <c r="X167" i="29"/>
  <c r="Z167" i="29"/>
  <c r="Y140" i="29"/>
  <c r="X140" i="29"/>
  <c r="X342" i="29"/>
  <c r="Y342" i="29"/>
  <c r="X37" i="29"/>
  <c r="Y37" i="29"/>
  <c r="Z37" i="29"/>
  <c r="X120" i="29"/>
  <c r="Y120" i="29"/>
  <c r="Z120" i="29" s="1"/>
  <c r="Y265" i="29"/>
  <c r="X265" i="29"/>
  <c r="Y45" i="29"/>
  <c r="X45" i="29"/>
  <c r="Z45" i="29"/>
  <c r="X226" i="29"/>
  <c r="Y226" i="29"/>
  <c r="X111" i="29"/>
  <c r="Y111" i="29"/>
  <c r="Y208" i="29"/>
  <c r="X208" i="29"/>
  <c r="Z208" i="29"/>
  <c r="Y205" i="29"/>
  <c r="X205" i="29"/>
  <c r="Z205" i="29"/>
  <c r="Y113" i="29"/>
  <c r="X113" i="29"/>
  <c r="Z113" i="29"/>
  <c r="Y173" i="29"/>
  <c r="X173" i="29"/>
  <c r="Z173" i="29"/>
  <c r="Y248" i="29"/>
  <c r="X248" i="29"/>
  <c r="Z248" i="29"/>
  <c r="X186" i="29"/>
  <c r="Y186" i="29"/>
  <c r="Z186" i="29"/>
  <c r="Y90" i="29"/>
  <c r="X90" i="29"/>
  <c r="Z90" i="29"/>
  <c r="Y161" i="29"/>
  <c r="X161" i="29"/>
  <c r="Z161" i="29"/>
  <c r="Y169" i="29"/>
  <c r="X169" i="29"/>
  <c r="Z169" i="29"/>
  <c r="V502" i="29"/>
  <c r="AG5" i="29"/>
  <c r="AG502" i="29" s="1"/>
  <c r="AE5" i="29"/>
  <c r="AE502" i="29" s="1"/>
  <c r="Y502" i="29"/>
  <c r="AB502" i="29" s="1"/>
  <c r="AB5" i="29"/>
  <c r="Z5" i="29"/>
  <c r="Y134" i="29"/>
  <c r="X134" i="29"/>
  <c r="Z134" i="29"/>
  <c r="Y92" i="29"/>
  <c r="X92" i="29"/>
  <c r="Z92" i="29"/>
  <c r="X94" i="29"/>
  <c r="Y94" i="29"/>
  <c r="Z94" i="29"/>
  <c r="Y14" i="29"/>
  <c r="X14" i="29"/>
  <c r="Z14" i="29"/>
  <c r="X105" i="29"/>
  <c r="Y105" i="29"/>
  <c r="Z105" i="29"/>
  <c r="Y75" i="29"/>
  <c r="X75" i="29"/>
  <c r="Z75" i="29"/>
  <c r="X110" i="29"/>
  <c r="Y110" i="29"/>
  <c r="Z110" i="29"/>
  <c r="Y29" i="29"/>
  <c r="X29" i="29"/>
  <c r="Z29" i="29"/>
  <c r="X224" i="29"/>
  <c r="Y224" i="29"/>
  <c r="Y19" i="29"/>
  <c r="X19" i="29"/>
  <c r="Z19" i="29"/>
  <c r="Y201" i="29"/>
  <c r="X201" i="29"/>
  <c r="Z201" i="29"/>
  <c r="Y185" i="29"/>
  <c r="X185" i="29"/>
  <c r="Z185" i="29"/>
  <c r="Y47" i="29"/>
  <c r="X47" i="29"/>
  <c r="Z47" i="29"/>
  <c r="Y139" i="29"/>
  <c r="X139" i="29"/>
  <c r="X127" i="29"/>
  <c r="Y127" i="29"/>
  <c r="Z127" i="29"/>
  <c r="Y149" i="29"/>
  <c r="X149" i="29"/>
  <c r="Z149" i="29"/>
  <c r="Y124" i="29"/>
  <c r="X124" i="29"/>
  <c r="Y240" i="29"/>
  <c r="AE240" i="29" s="1"/>
  <c r="X240" i="29"/>
  <c r="AB240" i="29" s="1"/>
  <c r="X62" i="29"/>
  <c r="Y62" i="29"/>
  <c r="Z62" i="29" s="1"/>
  <c r="Y215" i="29"/>
  <c r="X215" i="29"/>
  <c r="Z215" i="29"/>
  <c r="X102" i="29"/>
  <c r="Y102" i="29"/>
  <c r="Y24" i="29"/>
  <c r="X24" i="29"/>
  <c r="Y257" i="29"/>
  <c r="X257" i="29"/>
  <c r="Z257" i="29"/>
  <c r="X261" i="29"/>
  <c r="Y261" i="29"/>
  <c r="Y70" i="29"/>
  <c r="X70" i="29"/>
  <c r="Y122" i="29"/>
  <c r="X122" i="29"/>
  <c r="Z122" i="29"/>
  <c r="Y190" i="29"/>
  <c r="X190" i="29"/>
  <c r="Z190" i="29"/>
  <c r="X148" i="29"/>
  <c r="Y148" i="29"/>
  <c r="Y207" i="29"/>
  <c r="X207" i="29"/>
  <c r="X50" i="29"/>
  <c r="Y50" i="29"/>
  <c r="X253" i="29"/>
  <c r="Y253" i="29"/>
  <c r="Z253" i="29"/>
  <c r="Y231" i="29"/>
  <c r="X231" i="29"/>
  <c r="Z231" i="29"/>
  <c r="Y129" i="29"/>
  <c r="X129" i="29"/>
  <c r="Y194" i="29"/>
  <c r="X194" i="29"/>
  <c r="Z194" i="29"/>
  <c r="X28" i="29"/>
  <c r="Y28" i="29"/>
  <c r="Y151" i="29"/>
  <c r="X151" i="29"/>
  <c r="Z151" i="29"/>
  <c r="Y93" i="29"/>
  <c r="X93" i="29"/>
  <c r="Z93" i="29"/>
  <c r="Y121" i="29"/>
  <c r="X121" i="29"/>
  <c r="Z121" i="29"/>
  <c r="Y254" i="29"/>
  <c r="X254" i="29"/>
  <c r="Z254" i="29"/>
  <c r="X182" i="29"/>
  <c r="Y182" i="29"/>
  <c r="Y206" i="29"/>
  <c r="X206" i="29"/>
  <c r="Z206" i="29"/>
  <c r="X165" i="29"/>
  <c r="Y165" i="29"/>
  <c r="X229" i="29"/>
  <c r="Y229" i="29"/>
  <c r="Y246" i="29"/>
  <c r="X246" i="29"/>
  <c r="Z246" i="29"/>
  <c r="X153" i="29"/>
  <c r="Y153" i="29"/>
  <c r="Z153" i="29" s="1"/>
  <c r="X267" i="29"/>
  <c r="Y267" i="29"/>
  <c r="Z267" i="29"/>
  <c r="Y200" i="29"/>
  <c r="X200" i="29"/>
  <c r="Z200" i="29"/>
  <c r="Y87" i="29"/>
  <c r="X87" i="29"/>
  <c r="Z87" i="29"/>
  <c r="Y252" i="29"/>
  <c r="X252" i="29"/>
  <c r="Z252" i="29"/>
  <c r="Y260" i="29"/>
  <c r="X260" i="29"/>
  <c r="Z260" i="29"/>
  <c r="X245" i="29"/>
  <c r="Y245" i="29"/>
  <c r="Z245" i="29" s="1"/>
  <c r="X266" i="29"/>
  <c r="Y266" i="29"/>
  <c r="Y53" i="29"/>
  <c r="X53" i="29"/>
  <c r="Z53" i="29"/>
  <c r="X219" i="29"/>
  <c r="Y219" i="29"/>
  <c r="Z219" i="29" s="1"/>
  <c r="X115" i="29"/>
  <c r="Y115" i="29"/>
  <c r="Y106" i="29"/>
  <c r="X106" i="29"/>
  <c r="Z106" i="29"/>
  <c r="X234" i="29"/>
  <c r="Y234" i="29"/>
  <c r="Z234" i="29" s="1"/>
  <c r="Y255" i="29"/>
  <c r="X255" i="29"/>
  <c r="Y57" i="29"/>
  <c r="X57" i="29"/>
  <c r="Z57" i="29"/>
  <c r="X114" i="29"/>
  <c r="Y114" i="29"/>
  <c r="Z114" i="29" s="1"/>
  <c r="X36" i="29"/>
  <c r="Y36" i="29"/>
  <c r="Z36" i="29"/>
  <c r="Y172" i="29"/>
  <c r="X172" i="29"/>
  <c r="Z172" i="29"/>
  <c r="X12" i="29"/>
  <c r="Y12" i="29"/>
  <c r="Y181" i="29"/>
  <c r="X181" i="29"/>
  <c r="Z181" i="29"/>
  <c r="X72" i="29"/>
  <c r="Y72" i="29"/>
  <c r="X119" i="29"/>
  <c r="Y119" i="29"/>
  <c r="Z119" i="29" s="1"/>
  <c r="X136" i="29"/>
  <c r="Y136" i="29"/>
  <c r="Z136" i="29"/>
  <c r="Y244" i="29"/>
  <c r="X244" i="29"/>
  <c r="X116" i="29"/>
  <c r="Y116" i="29"/>
  <c r="Z116" i="29" s="1"/>
  <c r="X67" i="29"/>
  <c r="Y67" i="29"/>
  <c r="Y250" i="29"/>
  <c r="X250" i="29"/>
  <c r="Z250" i="29"/>
  <c r="Y107" i="29"/>
  <c r="X107" i="29"/>
  <c r="Z107" i="29"/>
  <c r="X104" i="29"/>
  <c r="Y104" i="29"/>
  <c r="Y7" i="29"/>
  <c r="AE7" i="29" s="1"/>
  <c r="P6" i="17" s="1"/>
  <c r="X7" i="29"/>
  <c r="AB7" i="29" s="1"/>
  <c r="Y175" i="29"/>
  <c r="X175" i="29"/>
  <c r="Y84" i="29"/>
  <c r="X84" i="29"/>
  <c r="X108" i="29"/>
  <c r="Y108" i="29"/>
  <c r="Z108" i="29" s="1"/>
  <c r="Y289" i="29"/>
  <c r="X289" i="29"/>
  <c r="X488" i="29"/>
  <c r="Y488" i="29"/>
  <c r="Y472" i="29"/>
  <c r="X472" i="29"/>
  <c r="X485" i="29"/>
  <c r="Y485" i="29"/>
  <c r="Y496" i="29"/>
  <c r="X496" i="29"/>
  <c r="Y352" i="29"/>
  <c r="Z352" i="29" s="1"/>
  <c r="X352" i="29"/>
  <c r="X320" i="29"/>
  <c r="Y320" i="29"/>
  <c r="X468" i="29"/>
  <c r="Y468" i="29"/>
  <c r="Y272" i="29"/>
  <c r="X272" i="29"/>
  <c r="X278" i="29"/>
  <c r="Y278" i="29"/>
  <c r="X346" i="29"/>
  <c r="Z346" i="29"/>
  <c r="Y346" i="29"/>
  <c r="Y495" i="29"/>
  <c r="X495" i="29"/>
  <c r="Y280" i="29"/>
  <c r="X280" i="29"/>
  <c r="X318" i="29"/>
  <c r="Y318" i="29"/>
  <c r="Z318" i="29"/>
  <c r="Y101" i="29"/>
  <c r="X101" i="29"/>
  <c r="Z101" i="29"/>
  <c r="X491" i="29"/>
  <c r="Y491" i="29"/>
  <c r="X300" i="29"/>
  <c r="Y300" i="29"/>
  <c r="Y294" i="29"/>
  <c r="X294" i="29"/>
  <c r="X323" i="29"/>
  <c r="Y323" i="29"/>
  <c r="Z343" i="29"/>
  <c r="Y343" i="29"/>
  <c r="X343" i="29"/>
  <c r="Y484" i="29"/>
  <c r="X484" i="29"/>
  <c r="Y347" i="29"/>
  <c r="X347" i="29"/>
  <c r="X296" i="29"/>
  <c r="Y296" i="29"/>
  <c r="Y417" i="29"/>
  <c r="X417" i="29"/>
  <c r="X357" i="29"/>
  <c r="Y357" i="29"/>
  <c r="X275" i="29"/>
  <c r="Y275" i="29"/>
  <c r="Y473" i="29"/>
  <c r="X473" i="29"/>
  <c r="X341" i="29"/>
  <c r="Y341" i="29"/>
  <c r="Y418" i="29"/>
  <c r="X418" i="29"/>
  <c r="Y436" i="29"/>
  <c r="X436" i="29"/>
  <c r="X387" i="29"/>
  <c r="Y387" i="29"/>
  <c r="Y432" i="29"/>
  <c r="X432" i="29"/>
  <c r="X290" i="29"/>
  <c r="Y290" i="29"/>
  <c r="X459" i="29"/>
  <c r="Y459" i="29"/>
  <c r="Y271" i="29"/>
  <c r="X271" i="29"/>
  <c r="X369" i="29"/>
  <c r="Y369" i="29"/>
  <c r="Y405" i="29"/>
  <c r="Z405" i="29" s="1"/>
  <c r="X405" i="29"/>
  <c r="X316" i="29"/>
  <c r="Y316" i="29"/>
  <c r="X480" i="29"/>
  <c r="Y480" i="29"/>
  <c r="Y274" i="29"/>
  <c r="X274" i="29"/>
  <c r="Y327" i="29"/>
  <c r="X327" i="29"/>
  <c r="Y287" i="29"/>
  <c r="X287" i="29"/>
  <c r="Y277" i="29"/>
  <c r="X277" i="29"/>
  <c r="Y273" i="29"/>
  <c r="X273" i="29"/>
  <c r="Y469" i="29"/>
  <c r="X469" i="29"/>
  <c r="X326" i="29"/>
  <c r="Y326" i="29"/>
  <c r="X291" i="29"/>
  <c r="Y291" i="29"/>
  <c r="X279" i="29"/>
  <c r="Y279" i="29"/>
  <c r="X286" i="29"/>
  <c r="Y286" i="29"/>
  <c r="X482" i="29"/>
  <c r="Y482" i="29"/>
  <c r="Y425" i="29"/>
  <c r="X425" i="29"/>
  <c r="X419" i="29"/>
  <c r="Y419" i="29"/>
  <c r="Y446" i="29"/>
  <c r="X446" i="29"/>
  <c r="Y364" i="29"/>
  <c r="X364" i="29"/>
  <c r="X487" i="29"/>
  <c r="Y487" i="29"/>
  <c r="X302" i="29"/>
  <c r="Y302" i="29"/>
  <c r="Y376" i="29"/>
  <c r="X376" i="29"/>
  <c r="Y437" i="29"/>
  <c r="X437" i="29"/>
  <c r="Y439" i="29"/>
  <c r="X439" i="29"/>
  <c r="Y281" i="29"/>
  <c r="X281" i="29"/>
  <c r="X371" i="29"/>
  <c r="Y371" i="29"/>
  <c r="X285" i="29"/>
  <c r="Y285" i="29"/>
  <c r="Y448" i="29"/>
  <c r="X448" i="29"/>
  <c r="Y392" i="29"/>
  <c r="X392" i="29"/>
  <c r="X466" i="29"/>
  <c r="Y466" i="29"/>
  <c r="Y334" i="29"/>
  <c r="Z334" i="29" s="1"/>
  <c r="X334" i="29"/>
  <c r="Y450" i="29"/>
  <c r="X450" i="29"/>
  <c r="Y367" i="29"/>
  <c r="Z367" i="29"/>
  <c r="X367" i="29"/>
  <c r="X475" i="29"/>
  <c r="Y475" i="29"/>
  <c r="Z475" i="29"/>
  <c r="Y373" i="29"/>
  <c r="X373" i="29"/>
  <c r="Y395" i="29"/>
  <c r="X395" i="29"/>
  <c r="X410" i="29"/>
  <c r="Y410" i="29"/>
  <c r="Y428" i="29"/>
  <c r="X428" i="29"/>
  <c r="X372" i="29"/>
  <c r="Y372" i="29"/>
  <c r="Y423" i="29"/>
  <c r="X423" i="29"/>
  <c r="Y456" i="29"/>
  <c r="X456" i="29"/>
  <c r="X442" i="29"/>
  <c r="Y442" i="29"/>
  <c r="X471" i="29"/>
  <c r="Y471" i="29"/>
  <c r="Y493" i="29"/>
  <c r="X493" i="29"/>
  <c r="X407" i="29"/>
  <c r="Y407" i="29"/>
  <c r="X416" i="29"/>
  <c r="Y416" i="29"/>
  <c r="Y427" i="29"/>
  <c r="X427" i="29"/>
  <c r="X426" i="29"/>
  <c r="Y426" i="29"/>
  <c r="X398" i="29"/>
  <c r="Y398" i="29"/>
  <c r="X308" i="29"/>
  <c r="Y308" i="29"/>
  <c r="X440" i="29"/>
  <c r="Y440" i="29"/>
  <c r="Y458" i="29"/>
  <c r="X458" i="29"/>
  <c r="X313" i="29"/>
  <c r="Y313" i="29"/>
  <c r="Y196" i="29"/>
  <c r="X196" i="29"/>
  <c r="Z196" i="29"/>
  <c r="Y138" i="29"/>
  <c r="X138" i="29"/>
  <c r="X51" i="29"/>
  <c r="Y51" i="29"/>
  <c r="Z51" i="29"/>
  <c r="Y103" i="29"/>
  <c r="X103" i="29"/>
  <c r="Z103" i="29"/>
  <c r="Y157" i="29"/>
  <c r="X157" i="29"/>
  <c r="Z157" i="29"/>
  <c r="Y243" i="29"/>
  <c r="X243" i="29"/>
  <c r="Z243" i="29"/>
  <c r="Y30" i="29"/>
  <c r="X30" i="29"/>
  <c r="Z30" i="29"/>
  <c r="Y141" i="29"/>
  <c r="X141" i="29"/>
  <c r="Z141" i="29"/>
  <c r="Y68" i="29"/>
  <c r="X68" i="29"/>
  <c r="Z68" i="29"/>
  <c r="Y81" i="29"/>
  <c r="X81" i="29"/>
  <c r="Z81" i="29"/>
  <c r="Y211" i="29"/>
  <c r="X211" i="29"/>
  <c r="Z211" i="29"/>
  <c r="X34" i="29"/>
  <c r="Y34" i="29"/>
  <c r="X66" i="29"/>
  <c r="Y66" i="29"/>
  <c r="X461" i="29"/>
  <c r="Y461" i="29"/>
  <c r="Y321" i="29"/>
  <c r="X321" i="29"/>
  <c r="X375" i="29"/>
  <c r="Y375" i="29"/>
  <c r="Y445" i="29"/>
  <c r="X445" i="29"/>
  <c r="X356" i="29"/>
  <c r="Y356" i="29"/>
  <c r="Y383" i="29"/>
  <c r="X383" i="29"/>
  <c r="Y284" i="29"/>
  <c r="X284" i="29"/>
  <c r="Y402" i="29"/>
  <c r="X402" i="29"/>
  <c r="Y397" i="29"/>
  <c r="X397" i="29"/>
  <c r="Y303" i="29"/>
  <c r="Z303" i="29"/>
  <c r="X303" i="29"/>
  <c r="X370" i="29"/>
  <c r="Y370" i="29"/>
  <c r="Y474" i="29"/>
  <c r="X474" i="29"/>
  <c r="Y438" i="29"/>
  <c r="X438" i="29"/>
  <c r="X444" i="29"/>
  <c r="Y444" i="29"/>
  <c r="X403" i="29"/>
  <c r="Y403" i="29"/>
  <c r="X259" i="29"/>
  <c r="Y259" i="29"/>
  <c r="Y241" i="29"/>
  <c r="X241" i="29"/>
  <c r="Z241" i="29"/>
  <c r="X55" i="29"/>
  <c r="Y55" i="29"/>
  <c r="Z55" i="29" s="1"/>
  <c r="Y58" i="29"/>
  <c r="X58" i="29"/>
  <c r="Y204" i="29"/>
  <c r="X204" i="29"/>
  <c r="Z204" i="29"/>
  <c r="Y171" i="29"/>
  <c r="X171" i="29"/>
  <c r="X46" i="29"/>
  <c r="Y46" i="29"/>
  <c r="Z46" i="29" s="1"/>
  <c r="Y43" i="29"/>
  <c r="X43" i="29"/>
  <c r="Z43" i="29"/>
  <c r="X86" i="29"/>
  <c r="Y86" i="29"/>
  <c r="Z86" i="29" s="1"/>
  <c r="Y131" i="29"/>
  <c r="X131" i="29"/>
  <c r="Z131" i="29"/>
  <c r="X31" i="29"/>
  <c r="Y31" i="29"/>
  <c r="Z31" i="29" s="1"/>
  <c r="Y52" i="29"/>
  <c r="X52" i="29"/>
  <c r="Y135" i="29"/>
  <c r="X135" i="29"/>
  <c r="Z135" i="29"/>
  <c r="Y210" i="29"/>
  <c r="X210" i="29"/>
  <c r="Z210" i="29"/>
  <c r="Y83" i="29"/>
  <c r="X83" i="29"/>
  <c r="Z83" i="29"/>
  <c r="Y35" i="29"/>
  <c r="X35" i="29"/>
  <c r="X232" i="29"/>
  <c r="Y232" i="29"/>
  <c r="Y164" i="29"/>
  <c r="X164" i="29"/>
  <c r="Z164" i="29"/>
  <c r="X150" i="29"/>
  <c r="Y150" i="29"/>
  <c r="Y88" i="29"/>
  <c r="X88" i="29"/>
  <c r="X63" i="29"/>
  <c r="Y63" i="29"/>
  <c r="X137" i="29"/>
  <c r="Y137" i="29"/>
  <c r="Z137" i="29"/>
  <c r="X238" i="29"/>
  <c r="Y238" i="29"/>
  <c r="Z238" i="29" s="1"/>
  <c r="Y192" i="29"/>
  <c r="X192" i="29"/>
  <c r="Z192" i="29"/>
  <c r="Y193" i="29"/>
  <c r="X193" i="29"/>
  <c r="Y17" i="29"/>
  <c r="X17" i="29"/>
  <c r="Z17" i="29"/>
  <c r="Y32" i="29"/>
  <c r="X32" i="29"/>
  <c r="Z32" i="29"/>
  <c r="X146" i="29"/>
  <c r="Y146" i="29"/>
  <c r="Z146" i="29" s="1"/>
  <c r="Y25" i="29"/>
  <c r="X25" i="29"/>
  <c r="Z25" i="29"/>
  <c r="X13" i="29"/>
  <c r="Y13" i="29"/>
  <c r="Z13" i="29" s="1"/>
  <c r="X100" i="29"/>
  <c r="Y100" i="29"/>
  <c r="Z100" i="29"/>
  <c r="Y209" i="29"/>
  <c r="X209" i="29"/>
  <c r="Z209" i="29"/>
  <c r="X73" i="29"/>
  <c r="Y73" i="29"/>
  <c r="Z73" i="29"/>
  <c r="X117" i="29"/>
  <c r="Y117" i="29"/>
  <c r="Z117" i="29" s="1"/>
  <c r="X233" i="29"/>
  <c r="Y233" i="29"/>
  <c r="Y125" i="29"/>
  <c r="X125" i="29"/>
  <c r="X64" i="29"/>
  <c r="Y64" i="29"/>
  <c r="Z64" i="29"/>
  <c r="X112" i="29"/>
  <c r="Y112" i="29"/>
  <c r="Y203" i="29"/>
  <c r="X203" i="29"/>
  <c r="Z203" i="29"/>
  <c r="Y23" i="29"/>
  <c r="X23" i="29"/>
  <c r="Y159" i="29"/>
  <c r="X159" i="29"/>
  <c r="Z159" i="29"/>
  <c r="Y61" i="29"/>
  <c r="X61" i="29"/>
  <c r="Z61" i="29"/>
  <c r="Y54" i="29"/>
  <c r="X54" i="29"/>
  <c r="Z54" i="29"/>
  <c r="X147" i="29"/>
  <c r="Y147" i="29"/>
  <c r="Y44" i="29"/>
  <c r="X44" i="29"/>
  <c r="X183" i="29"/>
  <c r="Y183" i="29"/>
  <c r="Y9" i="29"/>
  <c r="X9" i="29"/>
  <c r="Z9" i="29"/>
  <c r="Y178" i="29"/>
  <c r="X178" i="29"/>
  <c r="Z178" i="29"/>
  <c r="X177" i="29"/>
  <c r="Y177" i="29"/>
  <c r="Y212" i="29"/>
  <c r="X212" i="29"/>
  <c r="Z212" i="29"/>
  <c r="Y228" i="29"/>
  <c r="X228" i="29"/>
  <c r="X98" i="29"/>
  <c r="Y98" i="29"/>
  <c r="Z98" i="29"/>
  <c r="X256" i="29"/>
  <c r="Y256" i="29"/>
  <c r="Z256" i="29" s="1"/>
  <c r="Y268" i="29"/>
  <c r="X268" i="29"/>
  <c r="Z268" i="29"/>
  <c r="Y6" i="29"/>
  <c r="X6" i="29"/>
  <c r="AB6" i="29" s="1"/>
  <c r="Y60" i="29"/>
  <c r="X60" i="29"/>
  <c r="Y48" i="29"/>
  <c r="X48" i="29"/>
  <c r="Z48" i="29"/>
  <c r="Y258" i="29"/>
  <c r="X258" i="29"/>
  <c r="Y242" i="29"/>
  <c r="X242" i="29"/>
  <c r="Z242" i="29"/>
  <c r="X128" i="29"/>
  <c r="Y128" i="29"/>
  <c r="X216" i="29"/>
  <c r="Y216" i="29"/>
  <c r="Z216" i="29" s="1"/>
  <c r="Y202" i="29"/>
  <c r="X202" i="29"/>
  <c r="Z202" i="29"/>
  <c r="Y236" i="29"/>
  <c r="X236" i="29"/>
  <c r="Z236" i="29"/>
  <c r="Y500" i="29"/>
  <c r="X500" i="29"/>
  <c r="Y476" i="29"/>
  <c r="X476" i="29"/>
  <c r="X331" i="29"/>
  <c r="Y331" i="29"/>
  <c r="X288" i="29"/>
  <c r="Y288" i="29"/>
  <c r="X299" i="29"/>
  <c r="Y299" i="29"/>
  <c r="Z299" i="29"/>
  <c r="X478" i="29"/>
  <c r="Y478" i="29"/>
  <c r="Y348" i="29"/>
  <c r="X348" i="29"/>
  <c r="Y330" i="29"/>
  <c r="X330" i="29"/>
  <c r="Y276" i="29"/>
  <c r="X276" i="29"/>
  <c r="X336" i="29"/>
  <c r="Y336" i="29"/>
  <c r="X328" i="29"/>
  <c r="Y328" i="29"/>
  <c r="X470" i="29"/>
  <c r="Y470" i="29"/>
  <c r="X322" i="29"/>
  <c r="Y322" i="29"/>
  <c r="X332" i="29"/>
  <c r="Y332" i="29"/>
  <c r="X42" i="29"/>
  <c r="Y42" i="29"/>
  <c r="X486" i="29"/>
  <c r="Y486" i="29"/>
  <c r="Y338" i="29"/>
  <c r="X338" i="29"/>
  <c r="X314" i="29"/>
  <c r="Y314" i="29"/>
  <c r="X492" i="29"/>
  <c r="Y492" i="29"/>
  <c r="Y319" i="29"/>
  <c r="Z319" i="29" s="1"/>
  <c r="X319" i="29"/>
  <c r="X477" i="29"/>
  <c r="Y477" i="29"/>
  <c r="X295" i="29"/>
  <c r="Y295" i="29"/>
  <c r="Y414" i="29"/>
  <c r="X414" i="29"/>
  <c r="Y498" i="29"/>
  <c r="X498" i="29"/>
  <c r="X293" i="29"/>
  <c r="Y293" i="29"/>
  <c r="Y422" i="29"/>
  <c r="X422" i="29"/>
  <c r="X380" i="29"/>
  <c r="Y380" i="29"/>
  <c r="X317" i="29"/>
  <c r="Y317" i="29"/>
  <c r="Y360" i="29"/>
  <c r="X360" i="29"/>
  <c r="Y413" i="29"/>
  <c r="X413" i="29"/>
  <c r="X390" i="29"/>
  <c r="Y390" i="29"/>
  <c r="Y412" i="29"/>
  <c r="Z412" i="29" s="1"/>
  <c r="X412" i="29"/>
  <c r="Y298" i="29"/>
  <c r="X298" i="29"/>
  <c r="X449" i="29"/>
  <c r="Y449" i="29"/>
  <c r="X443" i="29"/>
  <c r="Y443" i="29"/>
  <c r="Y399" i="29"/>
  <c r="X399" i="29"/>
  <c r="Y374" i="29"/>
  <c r="X374" i="29"/>
  <c r="X335" i="29"/>
  <c r="Y335" i="29"/>
  <c r="X349" i="29"/>
  <c r="Y349" i="29"/>
  <c r="X457" i="29"/>
  <c r="Y457" i="29"/>
  <c r="X378" i="29"/>
  <c r="Y378" i="29"/>
  <c r="Y339" i="29"/>
  <c r="X339" i="29"/>
  <c r="Y499" i="29"/>
  <c r="X499" i="29"/>
  <c r="X344" i="29"/>
  <c r="Y344" i="29"/>
  <c r="Y292" i="29"/>
  <c r="X292" i="29"/>
  <c r="X354" i="29"/>
  <c r="Y354" i="29"/>
  <c r="Y388" i="29"/>
  <c r="X388" i="29"/>
  <c r="X381" i="29"/>
  <c r="Y381" i="29"/>
  <c r="Y382" i="29"/>
  <c r="X382" i="29"/>
  <c r="X385" i="29"/>
  <c r="Y385" i="29"/>
  <c r="X379" i="29"/>
  <c r="Y379" i="29"/>
  <c r="X386" i="29"/>
  <c r="Y386" i="29"/>
  <c r="X460" i="29"/>
  <c r="Y460" i="29"/>
  <c r="X501" i="29"/>
  <c r="Y501" i="29"/>
  <c r="X329" i="29"/>
  <c r="Z329" i="29"/>
  <c r="Y329" i="29"/>
  <c r="X394" i="29"/>
  <c r="Y394" i="29"/>
  <c r="Y312" i="29"/>
  <c r="X312" i="29"/>
  <c r="Y351" i="29"/>
  <c r="Z351" i="29" s="1"/>
  <c r="X351" i="29"/>
  <c r="X306" i="29"/>
  <c r="Y306" i="29"/>
  <c r="Y464" i="29"/>
  <c r="X464" i="29"/>
  <c r="Y340" i="29"/>
  <c r="X340" i="29"/>
  <c r="Y433" i="29"/>
  <c r="X433" i="29"/>
  <c r="Y337" i="29"/>
  <c r="X337" i="29"/>
  <c r="X389" i="29"/>
  <c r="Y389" i="29"/>
  <c r="Y355" i="29"/>
  <c r="X355" i="29"/>
  <c r="Y282" i="29"/>
  <c r="X282" i="29"/>
  <c r="Y305" i="29"/>
  <c r="X305" i="29"/>
  <c r="X301" i="29"/>
  <c r="Y301" i="29"/>
  <c r="X409" i="29"/>
  <c r="Y409" i="29"/>
  <c r="Y462" i="29"/>
  <c r="X462" i="29"/>
  <c r="X455" i="29"/>
  <c r="Y455" i="29"/>
  <c r="Y353" i="29"/>
  <c r="X353" i="29"/>
  <c r="Y494" i="29"/>
  <c r="X494" i="29"/>
  <c r="Z494" i="29"/>
  <c r="X391" i="29"/>
  <c r="Y391" i="29"/>
  <c r="Y479" i="29"/>
  <c r="X479" i="29"/>
  <c r="X483" i="29"/>
  <c r="Y483" i="29"/>
  <c r="Y297" i="29"/>
  <c r="X297" i="29"/>
  <c r="Y481" i="29"/>
  <c r="X481" i="29"/>
  <c r="X441" i="29"/>
  <c r="Y441" i="29"/>
  <c r="X431" i="29"/>
  <c r="Y431" i="29"/>
  <c r="X315" i="29"/>
  <c r="Y315" i="29"/>
  <c r="Y324" i="29"/>
  <c r="X324" i="29"/>
  <c r="X393" i="29"/>
  <c r="Y393" i="29"/>
  <c r="Y307" i="29"/>
  <c r="X307" i="29"/>
  <c r="Y453" i="29"/>
  <c r="X453" i="29"/>
  <c r="Y467" i="29"/>
  <c r="X467" i="29"/>
  <c r="Z467" i="29"/>
  <c r="Y333" i="29"/>
  <c r="X333" i="29"/>
  <c r="X420" i="29"/>
  <c r="Y420" i="29"/>
  <c r="X384" i="29"/>
  <c r="Y384" i="29"/>
  <c r="X489" i="29"/>
  <c r="Y489" i="29"/>
  <c r="X230" i="29"/>
  <c r="Y230" i="29"/>
  <c r="Z230" i="29"/>
  <c r="Y39" i="29"/>
  <c r="X39" i="29"/>
  <c r="Z39" i="29"/>
  <c r="Y239" i="29"/>
  <c r="X239" i="29"/>
  <c r="Y249" i="29"/>
  <c r="X249" i="29"/>
  <c r="Y8" i="29"/>
  <c r="AE8" i="29" s="1"/>
  <c r="P7" i="17" s="1"/>
  <c r="X7" i="17" s="1"/>
  <c r="X8" i="29"/>
  <c r="AB8" i="29" s="1"/>
  <c r="Y363" i="29"/>
  <c r="X363" i="29"/>
  <c r="X434" i="29"/>
  <c r="Y434" i="29"/>
  <c r="Y430" i="29"/>
  <c r="X430" i="29"/>
  <c r="Y362" i="29"/>
  <c r="X362" i="29"/>
  <c r="Y411" i="29"/>
  <c r="X411" i="29"/>
  <c r="Y401" i="29"/>
  <c r="X401" i="29"/>
  <c r="Y421" i="29"/>
  <c r="X421" i="29"/>
  <c r="X454" i="29"/>
  <c r="Y454" i="29"/>
  <c r="X451" i="29"/>
  <c r="Y451" i="29"/>
  <c r="X435" i="29"/>
  <c r="Y435" i="29"/>
  <c r="Y304" i="29"/>
  <c r="X304" i="29"/>
  <c r="X311" i="29"/>
  <c r="Y311" i="29"/>
  <c r="X377" i="29"/>
  <c r="Y377" i="29"/>
  <c r="Y310" i="29"/>
  <c r="X310" i="29"/>
  <c r="Y465" i="29"/>
  <c r="X465" i="29"/>
  <c r="X283" i="29"/>
  <c r="Y283" i="29"/>
  <c r="Y415" i="29"/>
  <c r="X415" i="29"/>
  <c r="Y497" i="29"/>
  <c r="X497" i="29"/>
  <c r="Y350" i="29"/>
  <c r="X350" i="29"/>
  <c r="Y447" i="29"/>
  <c r="X447" i="29"/>
  <c r="Y359" i="29"/>
  <c r="X359" i="29"/>
  <c r="X15" i="29"/>
  <c r="Y15" i="29"/>
  <c r="Y142" i="29"/>
  <c r="X142" i="29"/>
  <c r="Z142" i="29"/>
  <c r="Y247" i="29"/>
  <c r="X247" i="29"/>
  <c r="Z247" i="29"/>
  <c r="X96" i="29"/>
  <c r="Y96" i="29"/>
  <c r="Y218" i="29"/>
  <c r="X218" i="29"/>
  <c r="Z218" i="29"/>
  <c r="X65" i="29"/>
  <c r="Y65" i="29"/>
  <c r="Z65" i="29"/>
  <c r="AA412" i="29" l="1"/>
  <c r="AC412" i="29" s="1"/>
  <c r="AF412" i="29"/>
  <c r="AA319" i="29"/>
  <c r="AC319" i="29" s="1"/>
  <c r="AF319" i="29"/>
  <c r="AA216" i="29"/>
  <c r="AC216" i="29" s="1"/>
  <c r="AF216" i="29"/>
  <c r="AF117" i="29"/>
  <c r="AA117" i="29"/>
  <c r="AC117" i="29" s="1"/>
  <c r="AF146" i="29"/>
  <c r="AA146" i="29"/>
  <c r="AC146" i="29" s="1"/>
  <c r="AA31" i="29"/>
  <c r="AC31" i="29" s="1"/>
  <c r="AF31" i="29"/>
  <c r="AF46" i="29"/>
  <c r="AA46" i="29"/>
  <c r="AC46" i="29" s="1"/>
  <c r="AA334" i="29"/>
  <c r="AC334" i="29" s="1"/>
  <c r="AF334" i="29"/>
  <c r="AA405" i="29"/>
  <c r="AC405" i="29" s="1"/>
  <c r="AF405" i="29"/>
  <c r="AA352" i="29"/>
  <c r="AC352" i="29" s="1"/>
  <c r="AF352" i="29"/>
  <c r="AA119" i="29"/>
  <c r="AC119" i="29" s="1"/>
  <c r="AF119" i="29"/>
  <c r="AF234" i="29"/>
  <c r="AA234" i="29"/>
  <c r="AC234" i="29" s="1"/>
  <c r="AF245" i="29"/>
  <c r="AA245" i="29"/>
  <c r="AC245" i="29" s="1"/>
  <c r="AF351" i="29"/>
  <c r="AA351" i="29"/>
  <c r="AC351" i="29" s="1"/>
  <c r="AF256" i="29"/>
  <c r="AA256" i="29"/>
  <c r="AC256" i="29" s="1"/>
  <c r="AF13" i="29"/>
  <c r="AA13" i="29"/>
  <c r="AC13" i="29" s="1"/>
  <c r="AA238" i="29"/>
  <c r="AC238" i="29" s="1"/>
  <c r="AF238" i="29"/>
  <c r="AA86" i="29"/>
  <c r="AC86" i="29" s="1"/>
  <c r="AF86" i="29"/>
  <c r="AA55" i="29"/>
  <c r="AC55" i="29" s="1"/>
  <c r="AF55" i="29"/>
  <c r="AA108" i="29"/>
  <c r="AC108" i="29" s="1"/>
  <c r="AF108" i="29"/>
  <c r="AF116" i="29"/>
  <c r="AA116" i="29"/>
  <c r="AC116" i="29" s="1"/>
  <c r="AF114" i="29"/>
  <c r="AA114" i="29"/>
  <c r="AC114" i="29" s="1"/>
  <c r="AA219" i="29"/>
  <c r="AC219" i="29" s="1"/>
  <c r="AF219" i="29"/>
  <c r="AA153" i="29"/>
  <c r="AC153" i="29" s="1"/>
  <c r="AF153" i="29"/>
  <c r="AA179" i="29"/>
  <c r="AC179" i="29" s="1"/>
  <c r="AF179" i="29"/>
  <c r="AA220" i="29"/>
  <c r="AC220" i="29" s="1"/>
  <c r="AF220" i="29"/>
  <c r="AA163" i="29"/>
  <c r="AC163" i="29" s="1"/>
  <c r="AF163" i="29"/>
  <c r="AF99" i="29"/>
  <c r="AA99" i="29"/>
  <c r="AC99" i="29" s="1"/>
  <c r="AA80" i="29"/>
  <c r="AC80" i="29" s="1"/>
  <c r="AF80" i="29"/>
  <c r="AA77" i="29"/>
  <c r="AC77" i="29" s="1"/>
  <c r="AF77" i="29"/>
  <c r="AF263" i="29"/>
  <c r="AA263" i="29"/>
  <c r="AC263" i="29" s="1"/>
  <c r="AF62" i="29"/>
  <c r="AA62" i="29"/>
  <c r="AC62" i="29" s="1"/>
  <c r="AF120" i="29"/>
  <c r="AA120" i="29"/>
  <c r="AC120" i="29" s="1"/>
  <c r="AA132" i="29"/>
  <c r="AC132" i="29" s="1"/>
  <c r="AF132" i="29"/>
  <c r="AF89" i="29"/>
  <c r="AA89" i="29"/>
  <c r="AC89" i="29" s="1"/>
  <c r="AA396" i="29"/>
  <c r="AC396" i="29" s="1"/>
  <c r="AF396" i="29"/>
  <c r="AF197" i="29"/>
  <c r="AA197" i="29"/>
  <c r="AC197" i="29" s="1"/>
  <c r="AA21" i="29"/>
  <c r="AC21" i="29" s="1"/>
  <c r="AF21" i="29"/>
  <c r="AA251" i="29"/>
  <c r="AC251" i="29" s="1"/>
  <c r="AF251" i="29"/>
  <c r="AA59" i="29"/>
  <c r="AC59" i="29" s="1"/>
  <c r="AF59" i="29"/>
  <c r="AF65" i="29"/>
  <c r="AA65" i="29"/>
  <c r="AC65" i="29" s="1"/>
  <c r="AA247" i="29"/>
  <c r="AC247" i="29" s="1"/>
  <c r="AF247" i="29"/>
  <c r="AE247" i="29"/>
  <c r="P246" i="17" s="1"/>
  <c r="X246" i="17" s="1"/>
  <c r="AB247" i="29"/>
  <c r="Z15" i="29"/>
  <c r="AE15" i="29"/>
  <c r="P14" i="17" s="1"/>
  <c r="X14" i="17" s="1"/>
  <c r="AB15" i="29"/>
  <c r="Z311" i="29"/>
  <c r="AB311" i="29"/>
  <c r="AE311" i="29"/>
  <c r="AE451" i="29"/>
  <c r="AB451" i="29"/>
  <c r="Z451" i="29"/>
  <c r="Z454" i="29"/>
  <c r="AB454" i="29"/>
  <c r="AE454" i="29"/>
  <c r="Z239" i="29"/>
  <c r="AB239" i="29"/>
  <c r="AE239" i="29"/>
  <c r="AB333" i="29"/>
  <c r="Z333" i="29"/>
  <c r="AE333" i="29"/>
  <c r="Z393" i="29"/>
  <c r="AB393" i="29"/>
  <c r="AE393" i="29"/>
  <c r="Z315" i="29"/>
  <c r="AE315" i="29"/>
  <c r="AB315" i="29"/>
  <c r="AB431" i="29"/>
  <c r="Z431" i="29"/>
  <c r="AE431" i="29"/>
  <c r="Z483" i="29"/>
  <c r="AB483" i="29"/>
  <c r="AE483" i="29"/>
  <c r="AE391" i="29"/>
  <c r="AB391" i="29"/>
  <c r="Z455" i="29"/>
  <c r="AB455" i="29"/>
  <c r="AE455" i="29"/>
  <c r="Z409" i="29"/>
  <c r="AE409" i="29"/>
  <c r="AB409" i="29"/>
  <c r="Z301" i="29"/>
  <c r="AB301" i="29"/>
  <c r="AE301" i="29"/>
  <c r="AB389" i="29"/>
  <c r="Z389" i="29"/>
  <c r="AE389" i="29"/>
  <c r="AB312" i="29"/>
  <c r="Z312" i="29"/>
  <c r="AE312" i="29"/>
  <c r="AF329" i="29"/>
  <c r="AA329" i="29"/>
  <c r="AC329" i="29" s="1"/>
  <c r="AE501" i="29"/>
  <c r="AB501" i="29"/>
  <c r="Z501" i="29"/>
  <c r="Z386" i="29"/>
  <c r="AB386" i="29"/>
  <c r="AE386" i="29"/>
  <c r="Z385" i="29"/>
  <c r="AB385" i="29"/>
  <c r="AE385" i="29"/>
  <c r="Z381" i="29"/>
  <c r="AB381" i="29"/>
  <c r="AE381" i="29"/>
  <c r="AB354" i="29"/>
  <c r="AE354" i="29"/>
  <c r="Z354" i="29"/>
  <c r="Z378" i="29"/>
  <c r="AE378" i="29"/>
  <c r="AB378" i="29"/>
  <c r="Z457" i="29"/>
  <c r="AE457" i="29"/>
  <c r="AB457" i="29"/>
  <c r="Z335" i="29"/>
  <c r="AE335" i="29"/>
  <c r="AB335" i="29"/>
  <c r="Z443" i="29"/>
  <c r="AB443" i="29"/>
  <c r="AE443" i="29"/>
  <c r="Z413" i="29"/>
  <c r="AB413" i="29"/>
  <c r="AE413" i="29"/>
  <c r="AB317" i="29"/>
  <c r="AE317" i="29"/>
  <c r="AB293" i="29"/>
  <c r="Z293" i="29"/>
  <c r="AE293" i="29"/>
  <c r="Z477" i="29"/>
  <c r="AB477" i="29"/>
  <c r="AE477" i="29"/>
  <c r="AB338" i="29"/>
  <c r="AE338" i="29"/>
  <c r="Z338" i="29"/>
  <c r="AB42" i="29"/>
  <c r="AE42" i="29"/>
  <c r="P41" i="17" s="1"/>
  <c r="X41" i="17" s="1"/>
  <c r="Z322" i="29"/>
  <c r="AB322" i="29"/>
  <c r="AE322" i="29"/>
  <c r="AB65" i="29"/>
  <c r="AE65" i="29"/>
  <c r="AA218" i="29"/>
  <c r="AC218" i="29" s="1"/>
  <c r="AF218" i="29"/>
  <c r="AB218" i="29"/>
  <c r="AE218" i="29"/>
  <c r="P186" i="17" s="1"/>
  <c r="X186" i="17" s="1"/>
  <c r="AF142" i="29"/>
  <c r="AA142" i="29"/>
  <c r="AC142" i="29" s="1"/>
  <c r="AE142" i="29"/>
  <c r="P141" i="17" s="1"/>
  <c r="X141" i="17" s="1"/>
  <c r="AB142" i="29"/>
  <c r="AE359" i="29"/>
  <c r="Z359" i="29"/>
  <c r="AB359" i="29"/>
  <c r="Z447" i="29"/>
  <c r="AE447" i="29"/>
  <c r="AB447" i="29"/>
  <c r="Z350" i="29"/>
  <c r="AE350" i="29"/>
  <c r="AB350" i="29"/>
  <c r="Z497" i="29"/>
  <c r="AE497" i="29"/>
  <c r="AB497" i="29"/>
  <c r="AB415" i="29"/>
  <c r="AE415" i="29"/>
  <c r="Z415" i="29"/>
  <c r="Z465" i="29"/>
  <c r="AB465" i="29"/>
  <c r="AE465" i="29"/>
  <c r="Z310" i="29"/>
  <c r="AB310" i="29"/>
  <c r="AE310" i="29"/>
  <c r="Z304" i="29"/>
  <c r="AE304" i="29"/>
  <c r="AB304" i="29"/>
  <c r="Z421" i="29"/>
  <c r="AE421" i="29"/>
  <c r="AB421" i="29"/>
  <c r="AB401" i="29"/>
  <c r="AE401" i="29"/>
  <c r="Z401" i="29"/>
  <c r="Z411" i="29"/>
  <c r="AE411" i="29"/>
  <c r="AB411" i="29"/>
  <c r="Z362" i="29"/>
  <c r="AB362" i="29"/>
  <c r="AE362" i="29"/>
  <c r="Z430" i="29"/>
  <c r="AE430" i="29"/>
  <c r="AB430" i="29"/>
  <c r="AB363" i="29"/>
  <c r="AE363" i="29"/>
  <c r="Z363" i="29"/>
  <c r="Z8" i="29"/>
  <c r="AF39" i="29"/>
  <c r="AA39" i="29"/>
  <c r="AC39" i="29" s="1"/>
  <c r="AB39" i="29"/>
  <c r="AE39" i="29"/>
  <c r="P38" i="17" s="1"/>
  <c r="X38" i="17" s="1"/>
  <c r="AB230" i="29"/>
  <c r="AE230" i="29"/>
  <c r="P229" i="17" s="1"/>
  <c r="X229" i="17" s="1"/>
  <c r="Z489" i="29"/>
  <c r="AE489" i="29"/>
  <c r="AB489" i="29"/>
  <c r="Z384" i="29"/>
  <c r="AE384" i="29"/>
  <c r="AB384" i="29"/>
  <c r="AB420" i="29"/>
  <c r="AE420" i="29"/>
  <c r="Z420" i="29"/>
  <c r="AF467" i="29"/>
  <c r="AA467" i="29"/>
  <c r="AC467" i="29" s="1"/>
  <c r="AB467" i="29"/>
  <c r="AE467" i="29"/>
  <c r="Z453" i="29"/>
  <c r="AB453" i="29"/>
  <c r="AE453" i="29"/>
  <c r="Z307" i="29"/>
  <c r="AE307" i="29"/>
  <c r="AB307" i="29"/>
  <c r="Z324" i="29"/>
  <c r="AB324" i="29"/>
  <c r="AE324" i="29"/>
  <c r="AE481" i="29"/>
  <c r="AB481" i="29"/>
  <c r="Z481" i="29"/>
  <c r="Z297" i="29"/>
  <c r="AE297" i="29"/>
  <c r="AB297" i="29"/>
  <c r="AB479" i="29"/>
  <c r="AE479" i="29"/>
  <c r="Z479" i="29"/>
  <c r="Z391" i="29"/>
  <c r="AF494" i="29"/>
  <c r="AA494" i="29"/>
  <c r="AC494" i="29" s="1"/>
  <c r="AE494" i="29"/>
  <c r="AB494" i="29"/>
  <c r="AE353" i="29"/>
  <c r="AB353" i="29"/>
  <c r="Z353" i="29"/>
  <c r="Z462" i="29"/>
  <c r="AB462" i="29"/>
  <c r="AE462" i="29"/>
  <c r="Z305" i="29"/>
  <c r="AE305" i="29"/>
  <c r="AB305" i="29"/>
  <c r="Z282" i="29"/>
  <c r="AE282" i="29"/>
  <c r="AB282" i="29"/>
  <c r="Z355" i="29"/>
  <c r="AB355" i="29"/>
  <c r="AE355" i="29"/>
  <c r="Z337" i="29"/>
  <c r="AB337" i="29"/>
  <c r="AE337" i="29"/>
  <c r="Z433" i="29"/>
  <c r="AE433" i="29"/>
  <c r="AB433" i="29"/>
  <c r="AB340" i="29"/>
  <c r="AE340" i="29"/>
  <c r="Z340" i="29"/>
  <c r="Z464" i="29"/>
  <c r="AE464" i="29"/>
  <c r="AB464" i="29"/>
  <c r="Z394" i="29"/>
  <c r="AB394" i="29"/>
  <c r="AE394" i="29"/>
  <c r="AE329" i="29"/>
  <c r="AB329" i="29"/>
  <c r="Z382" i="29"/>
  <c r="AE382" i="29"/>
  <c r="AB382" i="29"/>
  <c r="AB388" i="29"/>
  <c r="AE388" i="29"/>
  <c r="Z388" i="29"/>
  <c r="Z292" i="29"/>
  <c r="AB292" i="29"/>
  <c r="AE292" i="29"/>
  <c r="AE499" i="29"/>
  <c r="Z499" i="29"/>
  <c r="AB499" i="29"/>
  <c r="Z339" i="29"/>
  <c r="AE339" i="29"/>
  <c r="AB339" i="29"/>
  <c r="AB374" i="29"/>
  <c r="AE374" i="29"/>
  <c r="Z374" i="29"/>
  <c r="Z399" i="29"/>
  <c r="AB399" i="29"/>
  <c r="AE399" i="29"/>
  <c r="Z298" i="29"/>
  <c r="AB298" i="29"/>
  <c r="AE298" i="29"/>
  <c r="Z390" i="29"/>
  <c r="AE390" i="29"/>
  <c r="AB390" i="29"/>
  <c r="Z317" i="29"/>
  <c r="AB422" i="29"/>
  <c r="Z422" i="29"/>
  <c r="AE422" i="29"/>
  <c r="AB498" i="29"/>
  <c r="Z498" i="29"/>
  <c r="AE498" i="29"/>
  <c r="AB414" i="29"/>
  <c r="AE414" i="29"/>
  <c r="Z414" i="29"/>
  <c r="AB492" i="29"/>
  <c r="AE492" i="29"/>
  <c r="Z492" i="29"/>
  <c r="AE314" i="29"/>
  <c r="AB314" i="29"/>
  <c r="Z314" i="29"/>
  <c r="Z486" i="29"/>
  <c r="AB486" i="29"/>
  <c r="AE486" i="29"/>
  <c r="Z42" i="29"/>
  <c r="AE276" i="29"/>
  <c r="Z276" i="29"/>
  <c r="AB276" i="29"/>
  <c r="Z330" i="29"/>
  <c r="AE330" i="29"/>
  <c r="AB330" i="29"/>
  <c r="Z348" i="29"/>
  <c r="AB348" i="29"/>
  <c r="AE348" i="29"/>
  <c r="AB299" i="29"/>
  <c r="AE299" i="29"/>
  <c r="Z288" i="29"/>
  <c r="AE288" i="29"/>
  <c r="AB288" i="29"/>
  <c r="AB331" i="29"/>
  <c r="AE331" i="29"/>
  <c r="Z331" i="29"/>
  <c r="AA236" i="29"/>
  <c r="AC236" i="29" s="1"/>
  <c r="AF236" i="29"/>
  <c r="AE236" i="29"/>
  <c r="AB236" i="29"/>
  <c r="AF48" i="29"/>
  <c r="AA48" i="29"/>
  <c r="AC48" i="29" s="1"/>
  <c r="AE48" i="29"/>
  <c r="AB48" i="29"/>
  <c r="Z60" i="29"/>
  <c r="AB60" i="29"/>
  <c r="AE60" i="29"/>
  <c r="P61" i="17" s="1"/>
  <c r="X61" i="17" s="1"/>
  <c r="Z6" i="29"/>
  <c r="AE6" i="29"/>
  <c r="X5" i="17" s="1"/>
  <c r="AB98" i="29"/>
  <c r="AE98" i="29"/>
  <c r="AA212" i="29"/>
  <c r="AC212" i="29" s="1"/>
  <c r="AF212" i="29"/>
  <c r="AB212" i="29"/>
  <c r="AE212" i="29"/>
  <c r="P211" i="17" s="1"/>
  <c r="X211" i="17" s="1"/>
  <c r="AF9" i="29"/>
  <c r="AA9" i="29"/>
  <c r="AC9" i="29" s="1"/>
  <c r="AE9" i="29"/>
  <c r="P8" i="17" s="1"/>
  <c r="X8" i="17" s="1"/>
  <c r="AB9" i="29"/>
  <c r="Z44" i="29"/>
  <c r="AB44" i="29"/>
  <c r="AE44" i="29"/>
  <c r="P43" i="17" s="1"/>
  <c r="X43" i="17" s="1"/>
  <c r="AF61" i="29"/>
  <c r="AA61" i="29"/>
  <c r="AC61" i="29" s="1"/>
  <c r="AE61" i="29"/>
  <c r="AB61" i="29"/>
  <c r="AF203" i="29"/>
  <c r="AA203" i="29"/>
  <c r="AC203" i="29" s="1"/>
  <c r="AB203" i="29"/>
  <c r="AE203" i="29"/>
  <c r="AE64" i="29"/>
  <c r="AB64" i="29"/>
  <c r="Z233" i="29"/>
  <c r="AE233" i="29"/>
  <c r="AB233" i="29"/>
  <c r="AB73" i="29"/>
  <c r="AE73" i="29"/>
  <c r="P72" i="17" s="1"/>
  <c r="X72" i="17" s="1"/>
  <c r="AA209" i="29"/>
  <c r="AC209" i="29" s="1"/>
  <c r="AF209" i="29"/>
  <c r="AB209" i="29"/>
  <c r="AE209" i="29"/>
  <c r="P208" i="17" s="1"/>
  <c r="X208" i="17" s="1"/>
  <c r="AB100" i="29"/>
  <c r="AE100" i="29"/>
  <c r="P99" i="17" s="1"/>
  <c r="X99" i="17" s="1"/>
  <c r="AF17" i="29"/>
  <c r="AA17" i="29"/>
  <c r="AC17" i="29" s="1"/>
  <c r="AE17" i="29"/>
  <c r="P16" i="17" s="1"/>
  <c r="X16" i="17" s="1"/>
  <c r="AB17" i="29"/>
  <c r="Z193" i="29"/>
  <c r="AE193" i="29"/>
  <c r="P172" i="17" s="1"/>
  <c r="X172" i="17" s="1"/>
  <c r="AB193" i="29"/>
  <c r="AB137" i="29"/>
  <c r="AE137" i="29"/>
  <c r="P136" i="17" s="1"/>
  <c r="X136" i="17" s="1"/>
  <c r="Z63" i="29"/>
  <c r="AB63" i="29"/>
  <c r="AE63" i="29"/>
  <c r="P62" i="17" s="1"/>
  <c r="X62" i="17" s="1"/>
  <c r="Z150" i="29"/>
  <c r="AB150" i="29"/>
  <c r="AE150" i="29"/>
  <c r="AF164" i="29"/>
  <c r="AA164" i="29"/>
  <c r="AC164" i="29" s="1"/>
  <c r="AE164" i="29"/>
  <c r="AB164" i="29"/>
  <c r="Z35" i="29"/>
  <c r="AB35" i="29"/>
  <c r="AE35" i="29"/>
  <c r="P35" i="17" s="1"/>
  <c r="X35" i="17" s="1"/>
  <c r="AA210" i="29"/>
  <c r="AC210" i="29" s="1"/>
  <c r="AF210" i="29"/>
  <c r="AE210" i="29"/>
  <c r="AB210" i="29"/>
  <c r="Z171" i="29"/>
  <c r="AB171" i="29"/>
  <c r="AE171" i="29"/>
  <c r="Z259" i="29"/>
  <c r="AE259" i="29"/>
  <c r="P258" i="17" s="1"/>
  <c r="X258" i="17" s="1"/>
  <c r="AB259" i="29"/>
  <c r="AE403" i="29"/>
  <c r="AB403" i="29"/>
  <c r="Z403" i="29"/>
  <c r="AE444" i="29"/>
  <c r="Z444" i="29"/>
  <c r="AB444" i="29"/>
  <c r="Z370" i="29"/>
  <c r="AB370" i="29"/>
  <c r="AE370" i="29"/>
  <c r="AB303" i="29"/>
  <c r="AE303" i="29"/>
  <c r="Z397" i="29"/>
  <c r="AE397" i="29"/>
  <c r="AB397" i="29"/>
  <c r="Z402" i="29"/>
  <c r="AE402" i="29"/>
  <c r="AB402" i="29"/>
  <c r="AE284" i="29"/>
  <c r="AB284" i="29"/>
  <c r="Z284" i="29"/>
  <c r="Z383" i="29"/>
  <c r="AB383" i="29"/>
  <c r="AE383" i="29"/>
  <c r="Z445" i="29"/>
  <c r="AE445" i="29"/>
  <c r="AB445" i="29"/>
  <c r="Z321" i="29"/>
  <c r="AB321" i="29"/>
  <c r="AE321" i="29"/>
  <c r="AA81" i="29"/>
  <c r="AC81" i="29" s="1"/>
  <c r="AF81" i="29"/>
  <c r="AE81" i="29"/>
  <c r="AB81" i="29"/>
  <c r="AA141" i="29"/>
  <c r="AC141" i="29" s="1"/>
  <c r="AF141" i="29"/>
  <c r="AE141" i="29"/>
  <c r="P140" i="17" s="1"/>
  <c r="X140" i="17" s="1"/>
  <c r="AB141" i="29"/>
  <c r="AF243" i="29"/>
  <c r="AA243" i="29"/>
  <c r="AC243" i="29" s="1"/>
  <c r="AE243" i="29"/>
  <c r="P242" i="17" s="1"/>
  <c r="X242" i="17" s="1"/>
  <c r="AB243" i="29"/>
  <c r="AA103" i="29"/>
  <c r="AC103" i="29" s="1"/>
  <c r="AF103" i="29"/>
  <c r="AE103" i="29"/>
  <c r="P102" i="17" s="1"/>
  <c r="X102" i="17" s="1"/>
  <c r="AB103" i="29"/>
  <c r="AE51" i="29"/>
  <c r="AB51" i="29"/>
  <c r="AF196" i="29"/>
  <c r="AA196" i="29"/>
  <c r="AC196" i="29" s="1"/>
  <c r="AE196" i="29"/>
  <c r="AB196" i="29"/>
  <c r="AB458" i="29"/>
  <c r="AE458" i="29"/>
  <c r="Z458" i="29"/>
  <c r="AE427" i="29"/>
  <c r="Z427" i="29"/>
  <c r="AB427" i="29"/>
  <c r="Z493" i="29"/>
  <c r="AB493" i="29"/>
  <c r="AE493" i="29"/>
  <c r="Z456" i="29"/>
  <c r="AE456" i="29"/>
  <c r="AB456" i="29"/>
  <c r="Z423" i="29"/>
  <c r="AB423" i="29"/>
  <c r="AE423" i="29"/>
  <c r="AB428" i="29"/>
  <c r="AE428" i="29"/>
  <c r="Z428" i="29"/>
  <c r="Z395" i="29"/>
  <c r="AE395" i="29"/>
  <c r="AB395" i="29"/>
  <c r="Z373" i="29"/>
  <c r="AB373" i="29"/>
  <c r="AE373" i="29"/>
  <c r="AE475" i="29"/>
  <c r="AB475" i="29"/>
  <c r="AB367" i="29"/>
  <c r="AE367" i="29"/>
  <c r="AE450" i="29"/>
  <c r="Z450" i="29"/>
  <c r="AB450" i="29"/>
  <c r="Z466" i="29"/>
  <c r="AB466" i="29"/>
  <c r="AE466" i="29"/>
  <c r="Z285" i="29"/>
  <c r="AB285" i="29"/>
  <c r="AE285" i="29"/>
  <c r="AB371" i="29"/>
  <c r="Z371" i="29"/>
  <c r="AE371" i="29"/>
  <c r="AB302" i="29"/>
  <c r="AE302" i="29"/>
  <c r="Z302" i="29"/>
  <c r="AB487" i="29"/>
  <c r="AE487" i="29"/>
  <c r="Z487" i="29"/>
  <c r="Z419" i="29"/>
  <c r="AB419" i="29"/>
  <c r="AE419" i="29"/>
  <c r="AB482" i="29"/>
  <c r="AE482" i="29"/>
  <c r="Z482" i="29"/>
  <c r="Z286" i="29"/>
  <c r="AE286" i="29"/>
  <c r="AB286" i="29"/>
  <c r="Z279" i="29"/>
  <c r="AE279" i="29"/>
  <c r="AB279" i="29"/>
  <c r="Z291" i="29"/>
  <c r="AB291" i="29"/>
  <c r="AE291" i="29"/>
  <c r="Z326" i="29"/>
  <c r="AB326" i="29"/>
  <c r="AE326" i="29"/>
  <c r="AE480" i="29"/>
  <c r="Z480" i="29"/>
  <c r="AB480" i="29"/>
  <c r="Z316" i="29"/>
  <c r="AB316" i="29"/>
  <c r="AE316" i="29"/>
  <c r="Z271" i="29"/>
  <c r="AB271" i="29"/>
  <c r="AE271" i="29"/>
  <c r="AE432" i="29"/>
  <c r="Z432" i="29"/>
  <c r="AB432" i="29"/>
  <c r="AE436" i="29"/>
  <c r="AB436" i="29"/>
  <c r="Z436" i="29"/>
  <c r="Z418" i="29"/>
  <c r="AB418" i="29"/>
  <c r="AE418" i="29"/>
  <c r="AE473" i="29"/>
  <c r="AB473" i="29"/>
  <c r="AB417" i="29"/>
  <c r="AE417" i="29"/>
  <c r="Z417" i="29"/>
  <c r="AE347" i="29"/>
  <c r="Z347" i="29"/>
  <c r="AB347" i="29"/>
  <c r="AB484" i="29"/>
  <c r="Z484" i="29"/>
  <c r="AE484" i="29"/>
  <c r="AE343" i="29"/>
  <c r="AB343" i="29"/>
  <c r="Z323" i="29"/>
  <c r="AB323" i="29"/>
  <c r="AE323" i="29"/>
  <c r="AB300" i="29"/>
  <c r="Z300" i="29"/>
  <c r="AE300" i="29"/>
  <c r="AE491" i="29"/>
  <c r="AB491" i="29"/>
  <c r="Z491" i="29"/>
  <c r="AF101" i="29"/>
  <c r="AA101" i="29"/>
  <c r="AC101" i="29" s="1"/>
  <c r="AB101" i="29"/>
  <c r="AE101" i="29"/>
  <c r="P100" i="17" s="1"/>
  <c r="X100" i="17" s="1"/>
  <c r="AB318" i="29"/>
  <c r="AE318" i="29"/>
  <c r="AB346" i="29"/>
  <c r="AE346" i="29"/>
  <c r="Z272" i="29"/>
  <c r="AE272" i="29"/>
  <c r="AB272" i="29"/>
  <c r="AB485" i="29"/>
  <c r="Z485" i="29"/>
  <c r="AE485" i="29"/>
  <c r="Z488" i="29"/>
  <c r="AE488" i="29"/>
  <c r="AB488" i="29"/>
  <c r="Z84" i="29"/>
  <c r="AE84" i="29"/>
  <c r="P83" i="17" s="1"/>
  <c r="X83" i="17" s="1"/>
  <c r="AB84" i="29"/>
  <c r="Z175" i="29"/>
  <c r="AB175" i="29"/>
  <c r="AE175" i="29"/>
  <c r="P174" i="17" s="1"/>
  <c r="X174" i="17" s="1"/>
  <c r="Z7" i="29"/>
  <c r="Z104" i="29"/>
  <c r="AE104" i="29"/>
  <c r="AB104" i="29"/>
  <c r="AF107" i="29"/>
  <c r="AA107" i="29"/>
  <c r="AC107" i="29" s="1"/>
  <c r="AE107" i="29"/>
  <c r="AB107" i="29"/>
  <c r="Z67" i="29"/>
  <c r="AE67" i="29"/>
  <c r="AB67" i="29"/>
  <c r="Z244" i="29"/>
  <c r="AE244" i="29"/>
  <c r="P243" i="17" s="1"/>
  <c r="X243" i="17" s="1"/>
  <c r="AB244" i="29"/>
  <c r="AE136" i="29"/>
  <c r="AB136" i="29"/>
  <c r="Z12" i="29"/>
  <c r="AB12" i="29"/>
  <c r="AE12" i="29"/>
  <c r="P11" i="17" s="1"/>
  <c r="X11" i="17" s="1"/>
  <c r="AF172" i="29"/>
  <c r="AA172" i="29"/>
  <c r="AC172" i="29" s="1"/>
  <c r="AE172" i="29"/>
  <c r="P171" i="17" s="1"/>
  <c r="X171" i="17" s="1"/>
  <c r="AB172" i="29"/>
  <c r="AE36" i="29"/>
  <c r="AB36" i="29"/>
  <c r="Z115" i="29"/>
  <c r="AB115" i="29"/>
  <c r="AE115" i="29"/>
  <c r="P114" i="17" s="1"/>
  <c r="X114" i="17" s="1"/>
  <c r="Z266" i="29"/>
  <c r="AE266" i="29"/>
  <c r="AB266" i="29"/>
  <c r="AA252" i="29"/>
  <c r="AC252" i="29" s="1"/>
  <c r="AF252" i="29"/>
  <c r="AE252" i="29"/>
  <c r="P251" i="17" s="1"/>
  <c r="X251" i="17" s="1"/>
  <c r="AB252" i="29"/>
  <c r="AA200" i="29"/>
  <c r="AC200" i="29" s="1"/>
  <c r="AF200" i="29"/>
  <c r="AB200" i="29"/>
  <c r="AE200" i="29"/>
  <c r="P199" i="17" s="1"/>
  <c r="X199" i="17" s="1"/>
  <c r="AB267" i="29"/>
  <c r="AE267" i="29"/>
  <c r="Z229" i="29"/>
  <c r="AB229" i="29"/>
  <c r="AE229" i="29"/>
  <c r="Z165" i="29"/>
  <c r="AE165" i="29"/>
  <c r="AB165" i="29"/>
  <c r="AA206" i="29"/>
  <c r="AC206" i="29" s="1"/>
  <c r="AF206" i="29"/>
  <c r="AB206" i="29"/>
  <c r="AE206" i="29"/>
  <c r="AF121" i="29"/>
  <c r="AA121" i="29"/>
  <c r="AC121" i="29" s="1"/>
  <c r="AE121" i="29"/>
  <c r="P120" i="17" s="1"/>
  <c r="X120" i="17" s="1"/>
  <c r="AB121" i="29"/>
  <c r="AA151" i="29"/>
  <c r="AC151" i="29" s="1"/>
  <c r="AF151" i="29"/>
  <c r="AE151" i="29"/>
  <c r="AB151" i="29"/>
  <c r="AA231" i="29"/>
  <c r="AC231" i="29" s="1"/>
  <c r="AF231" i="29"/>
  <c r="AE231" i="29"/>
  <c r="AB231" i="29"/>
  <c r="AE253" i="29"/>
  <c r="AB253" i="29"/>
  <c r="Z50" i="29"/>
  <c r="AB50" i="29"/>
  <c r="AE50" i="29"/>
  <c r="P49" i="17" s="1"/>
  <c r="X49" i="17" s="1"/>
  <c r="Z148" i="29"/>
  <c r="AB148" i="29"/>
  <c r="AE148" i="29"/>
  <c r="P147" i="17" s="1"/>
  <c r="X147" i="17" s="1"/>
  <c r="AA190" i="29"/>
  <c r="AC190" i="29" s="1"/>
  <c r="AF190" i="29"/>
  <c r="AB190" i="29"/>
  <c r="AE190" i="29"/>
  <c r="P189" i="17" s="1"/>
  <c r="X189" i="17" s="1"/>
  <c r="Z261" i="29"/>
  <c r="AE261" i="29"/>
  <c r="P260" i="17" s="1"/>
  <c r="X260" i="17" s="1"/>
  <c r="AB261" i="29"/>
  <c r="AA257" i="29"/>
  <c r="AC257" i="29" s="1"/>
  <c r="AF257" i="29"/>
  <c r="AE257" i="29"/>
  <c r="P256" i="17" s="1"/>
  <c r="X256" i="17" s="1"/>
  <c r="AB257" i="29"/>
  <c r="Z24" i="29"/>
  <c r="AB24" i="29"/>
  <c r="AE24" i="29"/>
  <c r="P24" i="17" s="1"/>
  <c r="X24" i="17" s="1"/>
  <c r="Z240" i="29"/>
  <c r="AA149" i="29"/>
  <c r="AC149" i="29" s="1"/>
  <c r="AF149" i="29"/>
  <c r="AE149" i="29"/>
  <c r="P148" i="17" s="1"/>
  <c r="X148" i="17" s="1"/>
  <c r="AB149" i="29"/>
  <c r="AE127" i="29"/>
  <c r="AB127" i="29"/>
  <c r="AA47" i="29"/>
  <c r="AC47" i="29" s="1"/>
  <c r="AF47" i="29"/>
  <c r="AE47" i="29"/>
  <c r="P46" i="17" s="1"/>
  <c r="X46" i="17" s="1"/>
  <c r="AB47" i="29"/>
  <c r="AF201" i="29"/>
  <c r="AA201" i="29"/>
  <c r="AC201" i="29" s="1"/>
  <c r="AE201" i="29"/>
  <c r="AB201" i="29"/>
  <c r="Z224" i="29"/>
  <c r="AE224" i="29"/>
  <c r="P223" i="17" s="1"/>
  <c r="X223" i="17" s="1"/>
  <c r="AB224" i="29"/>
  <c r="AA29" i="29"/>
  <c r="AC29" i="29" s="1"/>
  <c r="AF29" i="29"/>
  <c r="AE29" i="29"/>
  <c r="AB29" i="29"/>
  <c r="AE110" i="29"/>
  <c r="P109" i="17" s="1"/>
  <c r="X109" i="17" s="1"/>
  <c r="AB110" i="29"/>
  <c r="AF75" i="29"/>
  <c r="AA75" i="29"/>
  <c r="AC75" i="29" s="1"/>
  <c r="AE75" i="29"/>
  <c r="AB75" i="29"/>
  <c r="AE105" i="29"/>
  <c r="AB105" i="29"/>
  <c r="AF14" i="29"/>
  <c r="AA14" i="29"/>
  <c r="AC14" i="29" s="1"/>
  <c r="AE14" i="29"/>
  <c r="P13" i="17" s="1"/>
  <c r="X13" i="17" s="1"/>
  <c r="AB14" i="29"/>
  <c r="AE94" i="29"/>
  <c r="AB94" i="29"/>
  <c r="AA92" i="29"/>
  <c r="AC92" i="29" s="1"/>
  <c r="AF92" i="29"/>
  <c r="AE92" i="29"/>
  <c r="AB92" i="29"/>
  <c r="Z502" i="29"/>
  <c r="AA5" i="29"/>
  <c r="AF5" i="29"/>
  <c r="AF502" i="29" s="1"/>
  <c r="AF169" i="29"/>
  <c r="AA169" i="29"/>
  <c r="AC169" i="29" s="1"/>
  <c r="AE169" i="29"/>
  <c r="AB169" i="29"/>
  <c r="AA90" i="29"/>
  <c r="AC90" i="29" s="1"/>
  <c r="AF90" i="29"/>
  <c r="AE90" i="29"/>
  <c r="AB90" i="29"/>
  <c r="AB186" i="29"/>
  <c r="AE186" i="29"/>
  <c r="P185" i="17" s="1"/>
  <c r="X185" i="17" s="1"/>
  <c r="AF248" i="29"/>
  <c r="AA248" i="29"/>
  <c r="AC248" i="29" s="1"/>
  <c r="AB248" i="29"/>
  <c r="AE248" i="29"/>
  <c r="P247" i="17" s="1"/>
  <c r="X247" i="17" s="1"/>
  <c r="AF113" i="29"/>
  <c r="AA113" i="29"/>
  <c r="AC113" i="29" s="1"/>
  <c r="AE113" i="29"/>
  <c r="AB113" i="29"/>
  <c r="AF208" i="29"/>
  <c r="AA208" i="29"/>
  <c r="AC208" i="29" s="1"/>
  <c r="AE208" i="29"/>
  <c r="AB208" i="29"/>
  <c r="AE37" i="29"/>
  <c r="AB37" i="29"/>
  <c r="Z342" i="29"/>
  <c r="AB342" i="29"/>
  <c r="AE342" i="29"/>
  <c r="AF167" i="29"/>
  <c r="AA167" i="29"/>
  <c r="AC167" i="29" s="1"/>
  <c r="AE167" i="29"/>
  <c r="AB167" i="29"/>
  <c r="AE187" i="29"/>
  <c r="AB187" i="29"/>
  <c r="Z20" i="29"/>
  <c r="AB20" i="29"/>
  <c r="AE20" i="29"/>
  <c r="P19" i="17" s="1"/>
  <c r="X19" i="17" s="1"/>
  <c r="AE40" i="29"/>
  <c r="AB40" i="29"/>
  <c r="AB49" i="29"/>
  <c r="AE49" i="29"/>
  <c r="P47" i="17" s="1"/>
  <c r="X47" i="17" s="1"/>
  <c r="AF223" i="29"/>
  <c r="AA223" i="29"/>
  <c r="AC223" i="29" s="1"/>
  <c r="AE223" i="29"/>
  <c r="AB223" i="29"/>
  <c r="AB85" i="29"/>
  <c r="AE85" i="29"/>
  <c r="AF27" i="29"/>
  <c r="AA27" i="29"/>
  <c r="AC27" i="29" s="1"/>
  <c r="AB27" i="29"/>
  <c r="AE27" i="29"/>
  <c r="P26" i="17" s="1"/>
  <c r="X26" i="17" s="1"/>
  <c r="AE38" i="29"/>
  <c r="P37" i="17" s="1"/>
  <c r="X37" i="17" s="1"/>
  <c r="AB38" i="29"/>
  <c r="AA130" i="29"/>
  <c r="AC130" i="29" s="1"/>
  <c r="AF130" i="29"/>
  <c r="AE130" i="29"/>
  <c r="AB130" i="29"/>
  <c r="AB222" i="29"/>
  <c r="AE222" i="29"/>
  <c r="AF225" i="29"/>
  <c r="AA225" i="29"/>
  <c r="AC225" i="29" s="1"/>
  <c r="AE225" i="29"/>
  <c r="AB225" i="29"/>
  <c r="AE191" i="29"/>
  <c r="AB191" i="29"/>
  <c r="AF123" i="29"/>
  <c r="AA123" i="29"/>
  <c r="AC123" i="29" s="1"/>
  <c r="AE123" i="29"/>
  <c r="P122" i="17" s="1"/>
  <c r="X122" i="17" s="1"/>
  <c r="AB123" i="29"/>
  <c r="Z227" i="29"/>
  <c r="AE227" i="29"/>
  <c r="P226" i="17" s="1"/>
  <c r="X226" i="17" s="1"/>
  <c r="AB227" i="29"/>
  <c r="AF168" i="29"/>
  <c r="AA168" i="29"/>
  <c r="AC168" i="29" s="1"/>
  <c r="AE168" i="29"/>
  <c r="AB168" i="29"/>
  <c r="AA56" i="29"/>
  <c r="AC56" i="29" s="1"/>
  <c r="AF56" i="29"/>
  <c r="AE56" i="29"/>
  <c r="P55" i="17" s="1"/>
  <c r="X55" i="17" s="1"/>
  <c r="AB56" i="29"/>
  <c r="AA41" i="29"/>
  <c r="AC41" i="29" s="1"/>
  <c r="AF41" i="29"/>
  <c r="AE41" i="29"/>
  <c r="AB41" i="29"/>
  <c r="Z155" i="29"/>
  <c r="AB155" i="29"/>
  <c r="AE155" i="29"/>
  <c r="AB214" i="29"/>
  <c r="AE214" i="29"/>
  <c r="AB170" i="29"/>
  <c r="AE170" i="29"/>
  <c r="AF221" i="29"/>
  <c r="AA221" i="29"/>
  <c r="AC221" i="29" s="1"/>
  <c r="AE221" i="29"/>
  <c r="AB221" i="29"/>
  <c r="AF144" i="29"/>
  <c r="AA144" i="29"/>
  <c r="AC144" i="29" s="1"/>
  <c r="AE144" i="29"/>
  <c r="AB144" i="29"/>
  <c r="AB262" i="29"/>
  <c r="AE262" i="29"/>
  <c r="P261" i="17" s="1"/>
  <c r="X261" i="17" s="1"/>
  <c r="AF118" i="29"/>
  <c r="AA118" i="29"/>
  <c r="AC118" i="29" s="1"/>
  <c r="AB118" i="29"/>
  <c r="AE118" i="29"/>
  <c r="AE189" i="29"/>
  <c r="AB189" i="29"/>
  <c r="AE429" i="29"/>
  <c r="AB429" i="29"/>
  <c r="Z429" i="29"/>
  <c r="Z33" i="29"/>
  <c r="AE33" i="29"/>
  <c r="AF166" i="29"/>
  <c r="AA166" i="29"/>
  <c r="AC166" i="29" s="1"/>
  <c r="AE166" i="29"/>
  <c r="AB166" i="29"/>
  <c r="AE264" i="29"/>
  <c r="P263" i="17" s="1"/>
  <c r="X263" i="17" s="1"/>
  <c r="AB264" i="29"/>
  <c r="Z154" i="29"/>
  <c r="AE154" i="29"/>
  <c r="P153" i="17" s="1"/>
  <c r="X153" i="17" s="1"/>
  <c r="AB154" i="29"/>
  <c r="AB156" i="29"/>
  <c r="Z463" i="29"/>
  <c r="AB463" i="29"/>
  <c r="AE463" i="29"/>
  <c r="Z309" i="29"/>
  <c r="AB309" i="29"/>
  <c r="AE309" i="29"/>
  <c r="AB406" i="29"/>
  <c r="AE406" i="29"/>
  <c r="Z406" i="29"/>
  <c r="AE400" i="29"/>
  <c r="AB400" i="29"/>
  <c r="Z400" i="29"/>
  <c r="Z358" i="29"/>
  <c r="AB358" i="29"/>
  <c r="AE358" i="29"/>
  <c r="AE126" i="29"/>
  <c r="AB126" i="29"/>
  <c r="AE217" i="29"/>
  <c r="P216" i="17" s="1"/>
  <c r="X216" i="17" s="1"/>
  <c r="AB217" i="29"/>
  <c r="AF145" i="29"/>
  <c r="AA145" i="29"/>
  <c r="AC145" i="29" s="1"/>
  <c r="AE145" i="29"/>
  <c r="AB145" i="29"/>
  <c r="AA91" i="29"/>
  <c r="AC91" i="29" s="1"/>
  <c r="AF91" i="29"/>
  <c r="AE91" i="29"/>
  <c r="AB91" i="29"/>
  <c r="AA74" i="29"/>
  <c r="AC74" i="29" s="1"/>
  <c r="AF74" i="29"/>
  <c r="AE74" i="29"/>
  <c r="P73" i="17" s="1"/>
  <c r="X73" i="17" s="1"/>
  <c r="AB74" i="29"/>
  <c r="AF269" i="29"/>
  <c r="AA269" i="29"/>
  <c r="AC269" i="29" s="1"/>
  <c r="AB269" i="29"/>
  <c r="AE269" i="29"/>
  <c r="P268" i="17" s="1"/>
  <c r="X268" i="17" s="1"/>
  <c r="Z79" i="29"/>
  <c r="AE79" i="29"/>
  <c r="AB79" i="29"/>
  <c r="Z152" i="29"/>
  <c r="AB152" i="29"/>
  <c r="AE152" i="29"/>
  <c r="P151" i="17" s="1"/>
  <c r="X151" i="17" s="1"/>
  <c r="Z97" i="29"/>
  <c r="AB97" i="29"/>
  <c r="AE97" i="29"/>
  <c r="AF11" i="29"/>
  <c r="AA11" i="29"/>
  <c r="AC11" i="29" s="1"/>
  <c r="AB11" i="29"/>
  <c r="AE11" i="29"/>
  <c r="P10" i="17" s="1"/>
  <c r="X10" i="17" s="1"/>
  <c r="AE109" i="29"/>
  <c r="AB109" i="29"/>
  <c r="AE195" i="29"/>
  <c r="AB195" i="29"/>
  <c r="AF198" i="29"/>
  <c r="AA198" i="29"/>
  <c r="AC198" i="29" s="1"/>
  <c r="AB198" i="29"/>
  <c r="AE198" i="29"/>
  <c r="AB78" i="29"/>
  <c r="AE78" i="29"/>
  <c r="P79" i="17" s="1"/>
  <c r="X79" i="17" s="1"/>
  <c r="AA188" i="29"/>
  <c r="AC188" i="29" s="1"/>
  <c r="AF188" i="29"/>
  <c r="AE188" i="29"/>
  <c r="AB188" i="29"/>
  <c r="Z473" i="29"/>
  <c r="Z96" i="29"/>
  <c r="AE96" i="29"/>
  <c r="P95" i="17" s="1"/>
  <c r="X95" i="17" s="1"/>
  <c r="AB96" i="29"/>
  <c r="AE283" i="29"/>
  <c r="Z283" i="29"/>
  <c r="AB283" i="29"/>
  <c r="AB377" i="29"/>
  <c r="AE377" i="29"/>
  <c r="Z377" i="29"/>
  <c r="Z435" i="29"/>
  <c r="AB435" i="29"/>
  <c r="AE435" i="29"/>
  <c r="Z434" i="29"/>
  <c r="AB434" i="29"/>
  <c r="AE434" i="29"/>
  <c r="Z249" i="29"/>
  <c r="AE249" i="29"/>
  <c r="P248" i="17" s="1"/>
  <c r="X248" i="17" s="1"/>
  <c r="AB249" i="29"/>
  <c r="AA230" i="29"/>
  <c r="AC230" i="29" s="1"/>
  <c r="AF230" i="29"/>
  <c r="Z441" i="29"/>
  <c r="AB441" i="29"/>
  <c r="AE441" i="29"/>
  <c r="AB306" i="29"/>
  <c r="AE306" i="29"/>
  <c r="Z306" i="29"/>
  <c r="AE351" i="29"/>
  <c r="AB351" i="29"/>
  <c r="AB460" i="29"/>
  <c r="AE460" i="29"/>
  <c r="Z460" i="29"/>
  <c r="AB379" i="29"/>
  <c r="Z379" i="29"/>
  <c r="AE379" i="29"/>
  <c r="Z344" i="29"/>
  <c r="AE344" i="29"/>
  <c r="AB344" i="29"/>
  <c r="AB349" i="29"/>
  <c r="AE349" i="29"/>
  <c r="Z349" i="29"/>
  <c r="Z449" i="29"/>
  <c r="AE449" i="29"/>
  <c r="AB449" i="29"/>
  <c r="AB412" i="29"/>
  <c r="AE412" i="29"/>
  <c r="Z360" i="29"/>
  <c r="AE360" i="29"/>
  <c r="AB360" i="29"/>
  <c r="Z380" i="29"/>
  <c r="AB380" i="29"/>
  <c r="AE380" i="29"/>
  <c r="Z295" i="29"/>
  <c r="AB295" i="29"/>
  <c r="AE295" i="29"/>
  <c r="AE319" i="29"/>
  <c r="AB319" i="29"/>
  <c r="AE332" i="29"/>
  <c r="AB332" i="29"/>
  <c r="Z332" i="29"/>
  <c r="AB470" i="29"/>
  <c r="Z470" i="29"/>
  <c r="AE470" i="29"/>
  <c r="AE328" i="29"/>
  <c r="Z328" i="29"/>
  <c r="AB328" i="29"/>
  <c r="Z336" i="29"/>
  <c r="AE336" i="29"/>
  <c r="AB336" i="29"/>
  <c r="Z478" i="29"/>
  <c r="AE478" i="29"/>
  <c r="AB478" i="29"/>
  <c r="AF299" i="29"/>
  <c r="AA299" i="29"/>
  <c r="AC299" i="29" s="1"/>
  <c r="Z476" i="29"/>
  <c r="AE476" i="29"/>
  <c r="AB476" i="29"/>
  <c r="Z500" i="29"/>
  <c r="AB500" i="29"/>
  <c r="AE500" i="29"/>
  <c r="AA202" i="29"/>
  <c r="AC202" i="29" s="1"/>
  <c r="AF202" i="29"/>
  <c r="AE202" i="29"/>
  <c r="AB202" i="29"/>
  <c r="AE216" i="29"/>
  <c r="AB216" i="29"/>
  <c r="Z128" i="29"/>
  <c r="AE128" i="29"/>
  <c r="AB128" i="29"/>
  <c r="AF242" i="29"/>
  <c r="AA242" i="29"/>
  <c r="AC242" i="29" s="1"/>
  <c r="AB242" i="29"/>
  <c r="AE242" i="29"/>
  <c r="Z258" i="29"/>
  <c r="AE258" i="29"/>
  <c r="P257" i="17" s="1"/>
  <c r="X257" i="17" s="1"/>
  <c r="AB258" i="29"/>
  <c r="AA268" i="29"/>
  <c r="AC268" i="29" s="1"/>
  <c r="AF268" i="29"/>
  <c r="AE268" i="29"/>
  <c r="P267" i="17" s="1"/>
  <c r="X267" i="17" s="1"/>
  <c r="AB268" i="29"/>
  <c r="AE256" i="29"/>
  <c r="P255" i="17" s="1"/>
  <c r="X255" i="17" s="1"/>
  <c r="AB256" i="29"/>
  <c r="AA98" i="29"/>
  <c r="AC98" i="29" s="1"/>
  <c r="AF98" i="29"/>
  <c r="Z228" i="29"/>
  <c r="AE228" i="29"/>
  <c r="AB228" i="29"/>
  <c r="Z177" i="29"/>
  <c r="AE177" i="29"/>
  <c r="P176" i="17" s="1"/>
  <c r="X176" i="17" s="1"/>
  <c r="AB177" i="29"/>
  <c r="AA178" i="29"/>
  <c r="AC178" i="29" s="1"/>
  <c r="AF178" i="29"/>
  <c r="AB178" i="29"/>
  <c r="AE178" i="29"/>
  <c r="P157" i="17" s="1"/>
  <c r="X157" i="17" s="1"/>
  <c r="Z183" i="29"/>
  <c r="AE183" i="29"/>
  <c r="P162" i="17" s="1"/>
  <c r="X162" i="17" s="1"/>
  <c r="AB183" i="29"/>
  <c r="Z147" i="29"/>
  <c r="AE147" i="29"/>
  <c r="P146" i="17" s="1"/>
  <c r="X146" i="17" s="1"/>
  <c r="AB147" i="29"/>
  <c r="AF54" i="29"/>
  <c r="AA54" i="29"/>
  <c r="AC54" i="29" s="1"/>
  <c r="AE54" i="29"/>
  <c r="AB54" i="29"/>
  <c r="AA159" i="29"/>
  <c r="AC159" i="29" s="1"/>
  <c r="AF159" i="29"/>
  <c r="AE159" i="29"/>
  <c r="AB159" i="29"/>
  <c r="Z23" i="29"/>
  <c r="AB23" i="29"/>
  <c r="AE23" i="29"/>
  <c r="P22" i="17" s="1"/>
  <c r="X22" i="17" s="1"/>
  <c r="Z112" i="29"/>
  <c r="AB112" i="29"/>
  <c r="AE112" i="29"/>
  <c r="P111" i="17" s="1"/>
  <c r="X111" i="17" s="1"/>
  <c r="AA64" i="29"/>
  <c r="AC64" i="29" s="1"/>
  <c r="AF64" i="29"/>
  <c r="Z125" i="29"/>
  <c r="AB125" i="29"/>
  <c r="AE125" i="29"/>
  <c r="P107" i="17" s="1"/>
  <c r="X107" i="17" s="1"/>
  <c r="AE117" i="29"/>
  <c r="AB117" i="29"/>
  <c r="AF73" i="29"/>
  <c r="AA73" i="29"/>
  <c r="AC73" i="29" s="1"/>
  <c r="AA100" i="29"/>
  <c r="AC100" i="29" s="1"/>
  <c r="AF100" i="29"/>
  <c r="AE13" i="29"/>
  <c r="P12" i="17" s="1"/>
  <c r="X12" i="17" s="1"/>
  <c r="AB13" i="29"/>
  <c r="AA25" i="29"/>
  <c r="AC25" i="29" s="1"/>
  <c r="AF25" i="29"/>
  <c r="AE25" i="29"/>
  <c r="AB25" i="29"/>
  <c r="AE146" i="29"/>
  <c r="AB146" i="29"/>
  <c r="AA32" i="29"/>
  <c r="AC32" i="29" s="1"/>
  <c r="AF32" i="29"/>
  <c r="AE32" i="29"/>
  <c r="AB32" i="29"/>
  <c r="AF192" i="29"/>
  <c r="AA192" i="29"/>
  <c r="AC192" i="29" s="1"/>
  <c r="AE192" i="29"/>
  <c r="AB192" i="29"/>
  <c r="AE238" i="29"/>
  <c r="AB238" i="29"/>
  <c r="AA137" i="29"/>
  <c r="AC137" i="29" s="1"/>
  <c r="AF137" i="29"/>
  <c r="Z88" i="29"/>
  <c r="AB88" i="29"/>
  <c r="AE88" i="29"/>
  <c r="P87" i="17" s="1"/>
  <c r="X87" i="17" s="1"/>
  <c r="Z232" i="29"/>
  <c r="AB232" i="29"/>
  <c r="AE232" i="29"/>
  <c r="AA83" i="29"/>
  <c r="AC83" i="29" s="1"/>
  <c r="AF83" i="29"/>
  <c r="AE83" i="29"/>
  <c r="P82" i="17" s="1"/>
  <c r="X82" i="17" s="1"/>
  <c r="AB83" i="29"/>
  <c r="AF135" i="29"/>
  <c r="AA135" i="29"/>
  <c r="AC135" i="29" s="1"/>
  <c r="AE135" i="29"/>
  <c r="AB135" i="29"/>
  <c r="Z52" i="29"/>
  <c r="AB52" i="29"/>
  <c r="AE52" i="29"/>
  <c r="AE31" i="29"/>
  <c r="P30" i="17" s="1"/>
  <c r="X30" i="17" s="1"/>
  <c r="AB31" i="29"/>
  <c r="AF131" i="29"/>
  <c r="AA131" i="29"/>
  <c r="AC131" i="29" s="1"/>
  <c r="AE131" i="29"/>
  <c r="AB131" i="29"/>
  <c r="AB86" i="29"/>
  <c r="AE86" i="29"/>
  <c r="AA43" i="29"/>
  <c r="AC43" i="29" s="1"/>
  <c r="AF43" i="29"/>
  <c r="AE43" i="29"/>
  <c r="AB43" i="29"/>
  <c r="AE46" i="29"/>
  <c r="AB46" i="29"/>
  <c r="AA204" i="29"/>
  <c r="AC204" i="29" s="1"/>
  <c r="AF204" i="29"/>
  <c r="AE204" i="29"/>
  <c r="AB204" i="29"/>
  <c r="Z58" i="29"/>
  <c r="AB58" i="29"/>
  <c r="AE58" i="29"/>
  <c r="P57" i="17" s="1"/>
  <c r="X57" i="17" s="1"/>
  <c r="AE55" i="29"/>
  <c r="P54" i="17" s="1"/>
  <c r="X54" i="17" s="1"/>
  <c r="AB55" i="29"/>
  <c r="AF241" i="29"/>
  <c r="AA241" i="29"/>
  <c r="AC241" i="29" s="1"/>
  <c r="AE241" i="29"/>
  <c r="P240" i="17" s="1"/>
  <c r="X240" i="17" s="1"/>
  <c r="AB241" i="29"/>
  <c r="Z438" i="29"/>
  <c r="AE438" i="29"/>
  <c r="AB438" i="29"/>
  <c r="Z474" i="29"/>
  <c r="AB474" i="29"/>
  <c r="AE474" i="29"/>
  <c r="AA303" i="29"/>
  <c r="AC303" i="29" s="1"/>
  <c r="AF303" i="29"/>
  <c r="Z356" i="29"/>
  <c r="AE356" i="29"/>
  <c r="AB356" i="29"/>
  <c r="Z375" i="29"/>
  <c r="AB375" i="29"/>
  <c r="AE375" i="29"/>
  <c r="AE461" i="29"/>
  <c r="Z461" i="29"/>
  <c r="AB461" i="29"/>
  <c r="Z66" i="29"/>
  <c r="AB66" i="29"/>
  <c r="AE66" i="29"/>
  <c r="P65" i="17" s="1"/>
  <c r="X65" i="17" s="1"/>
  <c r="Z34" i="29"/>
  <c r="AB34" i="29"/>
  <c r="AE34" i="29"/>
  <c r="AA211" i="29"/>
  <c r="AC211" i="29" s="1"/>
  <c r="AF211" i="29"/>
  <c r="AE211" i="29"/>
  <c r="AB211" i="29"/>
  <c r="AF68" i="29"/>
  <c r="AA68" i="29"/>
  <c r="AC68" i="29" s="1"/>
  <c r="AB68" i="29"/>
  <c r="AE68" i="29"/>
  <c r="AF30" i="29"/>
  <c r="AA30" i="29"/>
  <c r="AC30" i="29" s="1"/>
  <c r="AE30" i="29"/>
  <c r="AB30" i="29"/>
  <c r="AA157" i="29"/>
  <c r="AC157" i="29" s="1"/>
  <c r="AF157" i="29"/>
  <c r="AE157" i="29"/>
  <c r="AB157" i="29"/>
  <c r="AF51" i="29"/>
  <c r="AA51" i="29"/>
  <c r="AC51" i="29" s="1"/>
  <c r="Z138" i="29"/>
  <c r="AE138" i="29"/>
  <c r="AB138" i="29"/>
  <c r="AB313" i="29"/>
  <c r="Z313" i="29"/>
  <c r="AE313" i="29"/>
  <c r="Z440" i="29"/>
  <c r="AE440" i="29"/>
  <c r="AB440" i="29"/>
  <c r="Z308" i="29"/>
  <c r="AE308" i="29"/>
  <c r="AB308" i="29"/>
  <c r="Z398" i="29"/>
  <c r="AE398" i="29"/>
  <c r="AB398" i="29"/>
  <c r="Z426" i="29"/>
  <c r="AB426" i="29"/>
  <c r="AE426" i="29"/>
  <c r="Z416" i="29"/>
  <c r="AE416" i="29"/>
  <c r="AB416" i="29"/>
  <c r="Z407" i="29"/>
  <c r="AE407" i="29"/>
  <c r="AB407" i="29"/>
  <c r="Z471" i="29"/>
  <c r="AE471" i="29"/>
  <c r="AB471" i="29"/>
  <c r="Z442" i="29"/>
  <c r="AB442" i="29"/>
  <c r="AE442" i="29"/>
  <c r="Z372" i="29"/>
  <c r="AE372" i="29"/>
  <c r="AB372" i="29"/>
  <c r="Z410" i="29"/>
  <c r="AB410" i="29"/>
  <c r="AE410" i="29"/>
  <c r="AF475" i="29"/>
  <c r="AA475" i="29"/>
  <c r="AC475" i="29" s="1"/>
  <c r="AF367" i="29"/>
  <c r="AA367" i="29"/>
  <c r="AC367" i="29" s="1"/>
  <c r="AE334" i="29"/>
  <c r="AB334" i="29"/>
  <c r="AE392" i="29"/>
  <c r="AB392" i="29"/>
  <c r="Z392" i="29"/>
  <c r="AE448" i="29"/>
  <c r="Z448" i="29"/>
  <c r="AB448" i="29"/>
  <c r="Z281" i="29"/>
  <c r="AB281" i="29"/>
  <c r="AE281" i="29"/>
  <c r="Z439" i="29"/>
  <c r="AB439" i="29"/>
  <c r="AE439" i="29"/>
  <c r="Z437" i="29"/>
  <c r="AB437" i="29"/>
  <c r="AE437" i="29"/>
  <c r="Z376" i="29"/>
  <c r="AE376" i="29"/>
  <c r="AB376" i="29"/>
  <c r="AB364" i="29"/>
  <c r="AE364" i="29"/>
  <c r="Z364" i="29"/>
  <c r="AB446" i="29"/>
  <c r="AE446" i="29"/>
  <c r="Z446" i="29"/>
  <c r="Z425" i="29"/>
  <c r="AE425" i="29"/>
  <c r="AB425" i="29"/>
  <c r="AE469" i="29"/>
  <c r="AB469" i="29"/>
  <c r="Z469" i="29"/>
  <c r="AE273" i="29"/>
  <c r="AB273" i="29"/>
  <c r="Z273" i="29"/>
  <c r="AE277" i="29"/>
  <c r="AB277" i="29"/>
  <c r="Z277" i="29"/>
  <c r="Z287" i="29"/>
  <c r="AB287" i="29"/>
  <c r="AE287" i="29"/>
  <c r="Z327" i="29"/>
  <c r="AB327" i="29"/>
  <c r="AE327" i="29"/>
  <c r="AB274" i="29"/>
  <c r="Z274" i="29"/>
  <c r="AE274" i="29"/>
  <c r="AE405" i="29"/>
  <c r="AB405" i="29"/>
  <c r="Z369" i="29"/>
  <c r="AB369" i="29"/>
  <c r="AE369" i="29"/>
  <c r="AE459" i="29"/>
  <c r="AB459" i="29"/>
  <c r="Z459" i="29"/>
  <c r="Z290" i="29"/>
  <c r="AE290" i="29"/>
  <c r="AB290" i="29"/>
  <c r="AB387" i="29"/>
  <c r="AE387" i="29"/>
  <c r="Z387" i="29"/>
  <c r="AE341" i="29"/>
  <c r="AB341" i="29"/>
  <c r="Z275" i="29"/>
  <c r="AE275" i="29"/>
  <c r="AB275" i="29"/>
  <c r="Z357" i="29"/>
  <c r="AE357" i="29"/>
  <c r="AB357" i="29"/>
  <c r="AE296" i="29"/>
  <c r="AB296" i="29"/>
  <c r="Z296" i="29"/>
  <c r="AF343" i="29"/>
  <c r="AA343" i="29"/>
  <c r="AC343" i="29" s="1"/>
  <c r="AE294" i="29"/>
  <c r="AB294" i="29"/>
  <c r="Z294" i="29"/>
  <c r="AA318" i="29"/>
  <c r="AC318" i="29" s="1"/>
  <c r="AF318" i="29"/>
  <c r="Z280" i="29"/>
  <c r="AB280" i="29"/>
  <c r="AE280" i="29"/>
  <c r="Z495" i="29"/>
  <c r="AB495" i="29"/>
  <c r="AE495" i="29"/>
  <c r="AF346" i="29"/>
  <c r="AA346" i="29"/>
  <c r="AC346" i="29" s="1"/>
  <c r="Z278" i="29"/>
  <c r="AB278" i="29"/>
  <c r="AE278" i="29"/>
  <c r="Z468" i="29"/>
  <c r="AB468" i="29"/>
  <c r="AE468" i="29"/>
  <c r="Z320" i="29"/>
  <c r="AE320" i="29"/>
  <c r="AB320" i="29"/>
  <c r="AE352" i="29"/>
  <c r="AB352" i="29"/>
  <c r="Z496" i="29"/>
  <c r="AE496" i="29"/>
  <c r="AB496" i="29"/>
  <c r="AE472" i="29"/>
  <c r="AB472" i="29"/>
  <c r="Z472" i="29"/>
  <c r="AB289" i="29"/>
  <c r="Z289" i="29"/>
  <c r="AE289" i="29"/>
  <c r="AE108" i="29"/>
  <c r="AB108" i="29"/>
  <c r="AF250" i="29"/>
  <c r="AA250" i="29"/>
  <c r="AC250" i="29" s="1"/>
  <c r="AB250" i="29"/>
  <c r="AE250" i="29"/>
  <c r="P249" i="17" s="1"/>
  <c r="X249" i="17" s="1"/>
  <c r="AE116" i="29"/>
  <c r="AB116" i="29"/>
  <c r="AF136" i="29"/>
  <c r="AA136" i="29"/>
  <c r="AC136" i="29" s="1"/>
  <c r="AE119" i="29"/>
  <c r="AB119" i="29"/>
  <c r="Z72" i="29"/>
  <c r="AB72" i="29"/>
  <c r="AE72" i="29"/>
  <c r="P71" i="17" s="1"/>
  <c r="X71" i="17" s="1"/>
  <c r="AF181" i="29"/>
  <c r="AA181" i="29"/>
  <c r="AC181" i="29" s="1"/>
  <c r="AE181" i="29"/>
  <c r="AB181" i="29"/>
  <c r="AA36" i="29"/>
  <c r="AC36" i="29" s="1"/>
  <c r="AF36" i="29"/>
  <c r="AB114" i="29"/>
  <c r="AE114" i="29"/>
  <c r="P113" i="17" s="1"/>
  <c r="X113" i="17" s="1"/>
  <c r="AA57" i="29"/>
  <c r="AC57" i="29" s="1"/>
  <c r="AF57" i="29"/>
  <c r="AE57" i="29"/>
  <c r="P56" i="17" s="1"/>
  <c r="X56" i="17" s="1"/>
  <c r="AB57" i="29"/>
  <c r="Z255" i="29"/>
  <c r="AE255" i="29"/>
  <c r="AB255" i="29"/>
  <c r="AB234" i="29"/>
  <c r="AE234" i="29"/>
  <c r="P233" i="17" s="1"/>
  <c r="X233" i="17" s="1"/>
  <c r="AF106" i="29"/>
  <c r="AA106" i="29"/>
  <c r="AC106" i="29" s="1"/>
  <c r="AB106" i="29"/>
  <c r="AE106" i="29"/>
  <c r="P105" i="17" s="1"/>
  <c r="X105" i="17" s="1"/>
  <c r="AE219" i="29"/>
  <c r="AB219" i="29"/>
  <c r="AF53" i="29"/>
  <c r="AA53" i="29"/>
  <c r="AC53" i="29" s="1"/>
  <c r="AB53" i="29"/>
  <c r="AE53" i="29"/>
  <c r="P52" i="17" s="1"/>
  <c r="X52" i="17" s="1"/>
  <c r="AB245" i="29"/>
  <c r="AE245" i="29"/>
  <c r="P244" i="17" s="1"/>
  <c r="X244" i="17" s="1"/>
  <c r="AF260" i="29"/>
  <c r="AA260" i="29"/>
  <c r="AC260" i="29" s="1"/>
  <c r="AE260" i="29"/>
  <c r="P259" i="17" s="1"/>
  <c r="X259" i="17" s="1"/>
  <c r="AB260" i="29"/>
  <c r="AA87" i="29"/>
  <c r="AC87" i="29" s="1"/>
  <c r="AF87" i="29"/>
  <c r="AE87" i="29"/>
  <c r="P86" i="17" s="1"/>
  <c r="X86" i="17" s="1"/>
  <c r="AB87" i="29"/>
  <c r="AA267" i="29"/>
  <c r="AC267" i="29" s="1"/>
  <c r="AF267" i="29"/>
  <c r="AB153" i="29"/>
  <c r="AE153" i="29"/>
  <c r="P152" i="17" s="1"/>
  <c r="X152" i="17" s="1"/>
  <c r="AF246" i="29"/>
  <c r="AA246" i="29"/>
  <c r="AC246" i="29" s="1"/>
  <c r="AE246" i="29"/>
  <c r="P245" i="17" s="1"/>
  <c r="X245" i="17" s="1"/>
  <c r="AB246" i="29"/>
  <c r="Z182" i="29"/>
  <c r="AB182" i="29"/>
  <c r="AE182" i="29"/>
  <c r="AA254" i="29"/>
  <c r="AC254" i="29" s="1"/>
  <c r="AF254" i="29"/>
  <c r="AE254" i="29"/>
  <c r="P253" i="17" s="1"/>
  <c r="X253" i="17" s="1"/>
  <c r="AB254" i="29"/>
  <c r="AA93" i="29"/>
  <c r="AC93" i="29" s="1"/>
  <c r="AF93" i="29"/>
  <c r="AE93" i="29"/>
  <c r="AB93" i="29"/>
  <c r="Z28" i="29"/>
  <c r="AB28" i="29"/>
  <c r="AE28" i="29"/>
  <c r="P28" i="17" s="1"/>
  <c r="X28" i="17" s="1"/>
  <c r="AF194" i="29"/>
  <c r="AA194" i="29"/>
  <c r="AC194" i="29" s="1"/>
  <c r="AB194" i="29"/>
  <c r="AE194" i="29"/>
  <c r="P193" i="17" s="1"/>
  <c r="X193" i="17" s="1"/>
  <c r="Z129" i="29"/>
  <c r="AB129" i="29"/>
  <c r="AE129" i="29"/>
  <c r="P128" i="17" s="1"/>
  <c r="X128" i="17" s="1"/>
  <c r="AF253" i="29"/>
  <c r="AA253" i="29"/>
  <c r="AC253" i="29" s="1"/>
  <c r="Z207" i="29"/>
  <c r="AE207" i="29"/>
  <c r="P206" i="17" s="1"/>
  <c r="X206" i="17" s="1"/>
  <c r="AB207" i="29"/>
  <c r="AF122" i="29"/>
  <c r="AA122" i="29"/>
  <c r="AC122" i="29" s="1"/>
  <c r="AE122" i="29"/>
  <c r="AB122" i="29"/>
  <c r="Z70" i="29"/>
  <c r="AB70" i="29"/>
  <c r="AE70" i="29"/>
  <c r="Z102" i="29"/>
  <c r="AB102" i="29"/>
  <c r="AE102" i="29"/>
  <c r="AF215" i="29"/>
  <c r="AA215" i="29"/>
  <c r="AC215" i="29" s="1"/>
  <c r="AE215" i="29"/>
  <c r="AB215" i="29"/>
  <c r="AE62" i="29"/>
  <c r="AB62" i="29"/>
  <c r="Z124" i="29"/>
  <c r="AE124" i="29"/>
  <c r="P123" i="17" s="1"/>
  <c r="X123" i="17" s="1"/>
  <c r="AB124" i="29"/>
  <c r="AF127" i="29"/>
  <c r="AA127" i="29"/>
  <c r="AC127" i="29" s="1"/>
  <c r="Z139" i="29"/>
  <c r="AE139" i="29"/>
  <c r="P138" i="17" s="1"/>
  <c r="X138" i="17" s="1"/>
  <c r="AB139" i="29"/>
  <c r="AF185" i="29"/>
  <c r="AA185" i="29"/>
  <c r="AC185" i="29" s="1"/>
  <c r="AE185" i="29"/>
  <c r="P184" i="17" s="1"/>
  <c r="X184" i="17" s="1"/>
  <c r="AB185" i="29"/>
  <c r="AF19" i="29"/>
  <c r="AA19" i="29"/>
  <c r="AC19" i="29" s="1"/>
  <c r="AB19" i="29"/>
  <c r="AE19" i="29"/>
  <c r="P18" i="17" s="1"/>
  <c r="X18" i="17" s="1"/>
  <c r="AA110" i="29"/>
  <c r="AC110" i="29" s="1"/>
  <c r="AF110" i="29"/>
  <c r="AF105" i="29"/>
  <c r="AA105" i="29"/>
  <c r="AC105" i="29" s="1"/>
  <c r="AA94" i="29"/>
  <c r="AC94" i="29" s="1"/>
  <c r="AF94" i="29"/>
  <c r="AA134" i="29"/>
  <c r="AC134" i="29" s="1"/>
  <c r="AF134" i="29"/>
  <c r="AB134" i="29"/>
  <c r="AE134" i="29"/>
  <c r="AA161" i="29"/>
  <c r="AC161" i="29" s="1"/>
  <c r="AF161" i="29"/>
  <c r="AE161" i="29"/>
  <c r="AB161" i="29"/>
  <c r="AA186" i="29"/>
  <c r="AC186" i="29" s="1"/>
  <c r="AF186" i="29"/>
  <c r="AF173" i="29"/>
  <c r="AA173" i="29"/>
  <c r="AC173" i="29" s="1"/>
  <c r="AE173" i="29"/>
  <c r="AB173" i="29"/>
  <c r="AA205" i="29"/>
  <c r="AC205" i="29" s="1"/>
  <c r="AF205" i="29"/>
  <c r="AE205" i="29"/>
  <c r="AB205" i="29"/>
  <c r="Z111" i="29"/>
  <c r="AE111" i="29"/>
  <c r="AB111" i="29"/>
  <c r="Z226" i="29"/>
  <c r="AB226" i="29"/>
  <c r="AE226" i="29"/>
  <c r="P225" i="17" s="1"/>
  <c r="X225" i="17" s="1"/>
  <c r="AA45" i="29"/>
  <c r="AC45" i="29" s="1"/>
  <c r="AF45" i="29"/>
  <c r="AE45" i="29"/>
  <c r="AB45" i="29"/>
  <c r="Z265" i="29"/>
  <c r="AB265" i="29"/>
  <c r="AE265" i="29"/>
  <c r="P264" i="17" s="1"/>
  <c r="X264" i="17" s="1"/>
  <c r="AE120" i="29"/>
  <c r="P119" i="17" s="1"/>
  <c r="X119" i="17" s="1"/>
  <c r="AB120" i="29"/>
  <c r="AF37" i="29"/>
  <c r="AA37" i="29"/>
  <c r="AC37" i="29" s="1"/>
  <c r="Z140" i="29"/>
  <c r="AE140" i="29"/>
  <c r="AB140" i="29"/>
  <c r="AF187" i="29"/>
  <c r="AA187" i="29"/>
  <c r="AC187" i="29" s="1"/>
  <c r="Z160" i="29"/>
  <c r="AB160" i="29"/>
  <c r="AE160" i="29"/>
  <c r="AE179" i="29"/>
  <c r="P178" i="17" s="1"/>
  <c r="X178" i="17" s="1"/>
  <c r="AB179" i="29"/>
  <c r="AF40" i="29"/>
  <c r="AA40" i="29"/>
  <c r="AC40" i="29" s="1"/>
  <c r="AE132" i="29"/>
  <c r="AB132" i="29"/>
  <c r="AA49" i="29"/>
  <c r="AC49" i="29" s="1"/>
  <c r="AF49" i="29"/>
  <c r="AF85" i="29"/>
  <c r="AA85" i="29"/>
  <c r="AC85" i="29" s="1"/>
  <c r="AF38" i="29"/>
  <c r="AA38" i="29"/>
  <c r="AC38" i="29" s="1"/>
  <c r="AF222" i="29"/>
  <c r="AA222" i="29"/>
  <c r="AC222" i="29" s="1"/>
  <c r="AF191" i="29"/>
  <c r="AA191" i="29"/>
  <c r="AC191" i="29" s="1"/>
  <c r="AA184" i="29"/>
  <c r="AC184" i="29" s="1"/>
  <c r="AF184" i="29"/>
  <c r="AB184" i="29"/>
  <c r="AE184" i="29"/>
  <c r="P183" i="17" s="1"/>
  <c r="X183" i="17" s="1"/>
  <c r="AA176" i="29"/>
  <c r="AC176" i="29" s="1"/>
  <c r="AF176" i="29"/>
  <c r="AE176" i="29"/>
  <c r="P175" i="17" s="1"/>
  <c r="X175" i="17" s="1"/>
  <c r="AB176" i="29"/>
  <c r="AF10" i="29"/>
  <c r="AA10" i="29"/>
  <c r="AC10" i="29" s="1"/>
  <c r="AE10" i="29"/>
  <c r="P9" i="17" s="1"/>
  <c r="X9" i="17" s="1"/>
  <c r="AB10" i="29"/>
  <c r="AA235" i="29"/>
  <c r="AC235" i="29" s="1"/>
  <c r="AF235" i="29"/>
  <c r="AB235" i="29"/>
  <c r="AE235" i="29"/>
  <c r="Z270" i="29"/>
  <c r="AE270" i="29"/>
  <c r="P269" i="17" s="1"/>
  <c r="X269" i="17" s="1"/>
  <c r="AB270" i="29"/>
  <c r="AE220" i="29"/>
  <c r="AB220" i="29"/>
  <c r="AF180" i="29"/>
  <c r="AA180" i="29"/>
  <c r="AC180" i="29" s="1"/>
  <c r="AE180" i="29"/>
  <c r="AB180" i="29"/>
  <c r="AE89" i="29"/>
  <c r="AB89" i="29"/>
  <c r="AA214" i="29"/>
  <c r="AC214" i="29" s="1"/>
  <c r="AF214" i="29"/>
  <c r="AE163" i="29"/>
  <c r="AB163" i="29"/>
  <c r="AA170" i="29"/>
  <c r="AC170" i="29" s="1"/>
  <c r="AF170" i="29"/>
  <c r="Z76" i="29"/>
  <c r="AE76" i="29"/>
  <c r="P75" i="17" s="1"/>
  <c r="X75" i="17" s="1"/>
  <c r="AB76" i="29"/>
  <c r="AA158" i="29"/>
  <c r="AC158" i="29" s="1"/>
  <c r="AF158" i="29"/>
  <c r="AE158" i="29"/>
  <c r="AB158" i="29"/>
  <c r="AA262" i="29"/>
  <c r="AC262" i="29" s="1"/>
  <c r="AF262" i="29"/>
  <c r="AF189" i="29"/>
  <c r="AA189" i="29"/>
  <c r="AC189" i="29" s="1"/>
  <c r="AB325" i="29"/>
  <c r="Z325" i="29"/>
  <c r="AE325" i="29"/>
  <c r="Z490" i="29"/>
  <c r="AB490" i="29"/>
  <c r="AE490" i="29"/>
  <c r="AB396" i="29"/>
  <c r="AE396" i="29"/>
  <c r="Z404" i="29"/>
  <c r="AB404" i="29"/>
  <c r="AE404" i="29"/>
  <c r="AA82" i="29"/>
  <c r="AC82" i="29" s="1"/>
  <c r="AF82" i="29"/>
  <c r="AE82" i="29"/>
  <c r="AB82" i="29"/>
  <c r="AA264" i="29"/>
  <c r="AC264" i="29" s="1"/>
  <c r="AF264" i="29"/>
  <c r="Z156" i="29"/>
  <c r="AE156" i="29"/>
  <c r="P155" i="17" s="1"/>
  <c r="X155" i="17" s="1"/>
  <c r="AE366" i="29"/>
  <c r="Z366" i="29"/>
  <c r="AB366" i="29"/>
  <c r="Z408" i="29"/>
  <c r="AE408" i="29"/>
  <c r="AB408" i="29"/>
  <c r="Z452" i="29"/>
  <c r="AE452" i="29"/>
  <c r="AB452" i="29"/>
  <c r="Z368" i="29"/>
  <c r="AB368" i="29"/>
  <c r="AE368" i="29"/>
  <c r="AB365" i="29"/>
  <c r="AE365" i="29"/>
  <c r="Z365" i="29"/>
  <c r="Z345" i="29"/>
  <c r="AB345" i="29"/>
  <c r="AE345" i="29"/>
  <c r="Z361" i="29"/>
  <c r="AB361" i="29"/>
  <c r="AE361" i="29"/>
  <c r="Z424" i="29"/>
  <c r="AE424" i="29"/>
  <c r="AB424" i="29"/>
  <c r="AE99" i="29"/>
  <c r="AB99" i="29"/>
  <c r="AA126" i="29"/>
  <c r="AC126" i="29" s="1"/>
  <c r="AF126" i="29"/>
  <c r="AE197" i="29"/>
  <c r="AB197" i="29"/>
  <c r="AF217" i="29"/>
  <c r="AA217" i="29"/>
  <c r="AC217" i="29" s="1"/>
  <c r="AF69" i="29"/>
  <c r="AA69" i="29"/>
  <c r="AC69" i="29" s="1"/>
  <c r="AB69" i="29"/>
  <c r="AE69" i="29"/>
  <c r="AA199" i="29"/>
  <c r="AC199" i="29" s="1"/>
  <c r="AF199" i="29"/>
  <c r="AE199" i="29"/>
  <c r="AB199" i="29"/>
  <c r="Z237" i="29"/>
  <c r="AE237" i="29"/>
  <c r="P236" i="17" s="1"/>
  <c r="X236" i="17" s="1"/>
  <c r="AB237" i="29"/>
  <c r="AF22" i="29"/>
  <c r="AA22" i="29"/>
  <c r="AC22" i="29" s="1"/>
  <c r="AE22" i="29"/>
  <c r="P21" i="17" s="1"/>
  <c r="X21" i="17" s="1"/>
  <c r="AB22" i="29"/>
  <c r="AA213" i="29"/>
  <c r="AC213" i="29" s="1"/>
  <c r="AF213" i="29"/>
  <c r="AB213" i="29"/>
  <c r="AE213" i="29"/>
  <c r="Z16" i="29"/>
  <c r="AB16" i="29"/>
  <c r="AE16" i="29"/>
  <c r="P15" i="17" s="1"/>
  <c r="X15" i="17" s="1"/>
  <c r="AE80" i="29"/>
  <c r="AB80" i="29"/>
  <c r="AF18" i="29"/>
  <c r="AA18" i="29"/>
  <c r="AC18" i="29" s="1"/>
  <c r="AE18" i="29"/>
  <c r="P17" i="17" s="1"/>
  <c r="X17" i="17" s="1"/>
  <c r="AB18" i="29"/>
  <c r="AE21" i="29"/>
  <c r="P20" i="17" s="1"/>
  <c r="X20" i="17" s="1"/>
  <c r="AB21" i="29"/>
  <c r="AA71" i="29"/>
  <c r="AC71" i="29" s="1"/>
  <c r="AF71" i="29"/>
  <c r="AE71" i="29"/>
  <c r="AB71" i="29"/>
  <c r="AA109" i="29"/>
  <c r="AC109" i="29" s="1"/>
  <c r="AF109" i="29"/>
  <c r="AE77" i="29"/>
  <c r="AB77" i="29"/>
  <c r="AF195" i="29"/>
  <c r="AA195" i="29"/>
  <c r="AC195" i="29" s="1"/>
  <c r="AE251" i="29"/>
  <c r="P250" i="17" s="1"/>
  <c r="X250" i="17" s="1"/>
  <c r="AB251" i="29"/>
  <c r="Z162" i="29"/>
  <c r="AB162" i="29"/>
  <c r="AE162" i="29"/>
  <c r="AF143" i="29"/>
  <c r="AA143" i="29"/>
  <c r="AC143" i="29" s="1"/>
  <c r="AE143" i="29"/>
  <c r="AB143" i="29"/>
  <c r="AA78" i="29"/>
  <c r="AC78" i="29" s="1"/>
  <c r="AF78" i="29"/>
  <c r="AB263" i="29"/>
  <c r="AE263" i="29"/>
  <c r="P262" i="17" s="1"/>
  <c r="X262" i="17" s="1"/>
  <c r="AF133" i="29"/>
  <c r="AA133" i="29"/>
  <c r="AC133" i="29" s="1"/>
  <c r="AB133" i="29"/>
  <c r="AE133" i="29"/>
  <c r="AB59" i="29"/>
  <c r="AE59" i="29"/>
  <c r="AF174" i="29"/>
  <c r="AA174" i="29"/>
  <c r="AC174" i="29" s="1"/>
  <c r="AE174" i="29"/>
  <c r="AB174" i="29"/>
  <c r="Z95" i="29"/>
  <c r="AE95" i="29"/>
  <c r="AB95" i="29"/>
  <c r="AA26" i="29"/>
  <c r="AC26" i="29" s="1"/>
  <c r="AF26" i="29"/>
  <c r="AE26" i="29"/>
  <c r="AB26" i="29"/>
  <c r="Z341" i="29"/>
  <c r="AF95" i="29" l="1"/>
  <c r="AA95" i="29"/>
  <c r="AC95" i="29" s="1"/>
  <c r="AF16" i="29"/>
  <c r="AA16" i="29"/>
  <c r="AC16" i="29" s="1"/>
  <c r="AF345" i="29"/>
  <c r="AA345" i="29"/>
  <c r="AC345" i="29" s="1"/>
  <c r="AA368" i="29"/>
  <c r="AC368" i="29" s="1"/>
  <c r="AF368" i="29"/>
  <c r="AF408" i="29"/>
  <c r="AA408" i="29"/>
  <c r="AC408" i="29" s="1"/>
  <c r="AF404" i="29"/>
  <c r="AA404" i="29"/>
  <c r="AC404" i="29" s="1"/>
  <c r="AF140" i="29"/>
  <c r="AA140" i="29"/>
  <c r="AC140" i="29" s="1"/>
  <c r="AF226" i="29"/>
  <c r="AA226" i="29"/>
  <c r="AC226" i="29" s="1"/>
  <c r="AF139" i="29"/>
  <c r="AA139" i="29"/>
  <c r="AC139" i="29" s="1"/>
  <c r="AF102" i="29"/>
  <c r="AA102" i="29"/>
  <c r="AC102" i="29" s="1"/>
  <c r="AF28" i="29"/>
  <c r="AA28" i="29"/>
  <c r="AC28" i="29" s="1"/>
  <c r="AA496" i="29"/>
  <c r="AC496" i="29" s="1"/>
  <c r="AF496" i="29"/>
  <c r="AF468" i="29"/>
  <c r="AA468" i="29"/>
  <c r="AC468" i="29" s="1"/>
  <c r="AA294" i="29"/>
  <c r="AC294" i="29" s="1"/>
  <c r="AF294" i="29"/>
  <c r="AF341" i="29"/>
  <c r="AA341" i="29"/>
  <c r="AC341" i="29" s="1"/>
  <c r="AF162" i="29"/>
  <c r="AA162" i="29"/>
  <c r="AC162" i="29" s="1"/>
  <c r="AA237" i="29"/>
  <c r="AC237" i="29" s="1"/>
  <c r="AF237" i="29"/>
  <c r="AF361" i="29"/>
  <c r="AA361" i="29"/>
  <c r="AC361" i="29" s="1"/>
  <c r="AA365" i="29"/>
  <c r="AC365" i="29" s="1"/>
  <c r="AF365" i="29"/>
  <c r="AF452" i="29"/>
  <c r="AA452" i="29"/>
  <c r="AC452" i="29" s="1"/>
  <c r="AA156" i="29"/>
  <c r="AC156" i="29" s="1"/>
  <c r="AF156" i="29"/>
  <c r="AA490" i="29"/>
  <c r="AC490" i="29" s="1"/>
  <c r="AF490" i="29"/>
  <c r="AA325" i="29"/>
  <c r="AC325" i="29" s="1"/>
  <c r="AF325" i="29"/>
  <c r="AA76" i="29"/>
  <c r="AC76" i="29" s="1"/>
  <c r="AF76" i="29"/>
  <c r="AF160" i="29"/>
  <c r="AA160" i="29"/>
  <c r="AC160" i="29" s="1"/>
  <c r="AF265" i="29"/>
  <c r="AA265" i="29"/>
  <c r="AC265" i="29" s="1"/>
  <c r="AA111" i="29"/>
  <c r="AC111" i="29" s="1"/>
  <c r="AF111" i="29"/>
  <c r="AF124" i="29"/>
  <c r="AA124" i="29"/>
  <c r="AC124" i="29" s="1"/>
  <c r="AF70" i="29"/>
  <c r="AA70" i="29"/>
  <c r="AC70" i="29" s="1"/>
  <c r="AF129" i="29"/>
  <c r="AA129" i="29"/>
  <c r="AC129" i="29" s="1"/>
  <c r="AF182" i="29"/>
  <c r="AA182" i="29"/>
  <c r="AC182" i="29" s="1"/>
  <c r="AF72" i="29"/>
  <c r="AA72" i="29"/>
  <c r="AC72" i="29" s="1"/>
  <c r="AA289" i="29"/>
  <c r="AC289" i="29" s="1"/>
  <c r="AF289" i="29"/>
  <c r="AA472" i="29"/>
  <c r="AC472" i="29" s="1"/>
  <c r="AF472" i="29"/>
  <c r="AA320" i="29"/>
  <c r="AC320" i="29" s="1"/>
  <c r="AF320" i="29"/>
  <c r="AF278" i="29"/>
  <c r="AA278" i="29"/>
  <c r="AC278" i="29" s="1"/>
  <c r="AA280" i="29"/>
  <c r="AC280" i="29" s="1"/>
  <c r="AF280" i="29"/>
  <c r="AF296" i="29"/>
  <c r="AA296" i="29"/>
  <c r="AC296" i="29" s="1"/>
  <c r="AA275" i="29"/>
  <c r="AC275" i="29" s="1"/>
  <c r="AF275" i="29"/>
  <c r="AF290" i="29"/>
  <c r="AA290" i="29"/>
  <c r="AC290" i="29" s="1"/>
  <c r="AA369" i="29"/>
  <c r="AC369" i="29" s="1"/>
  <c r="AF369" i="29"/>
  <c r="AA274" i="29"/>
  <c r="AC274" i="29" s="1"/>
  <c r="AF274" i="29"/>
  <c r="AA327" i="29"/>
  <c r="AC327" i="29" s="1"/>
  <c r="AF327" i="29"/>
  <c r="AA277" i="29"/>
  <c r="AC277" i="29" s="1"/>
  <c r="AF277" i="29"/>
  <c r="AA469" i="29"/>
  <c r="AC469" i="29" s="1"/>
  <c r="AF469" i="29"/>
  <c r="AF446" i="29"/>
  <c r="AA446" i="29"/>
  <c r="AC446" i="29" s="1"/>
  <c r="AF376" i="29"/>
  <c r="AA376" i="29"/>
  <c r="AC376" i="29" s="1"/>
  <c r="AF439" i="29"/>
  <c r="AA439" i="29"/>
  <c r="AC439" i="29" s="1"/>
  <c r="AA410" i="29"/>
  <c r="AC410" i="29" s="1"/>
  <c r="AF410" i="29"/>
  <c r="AF442" i="29"/>
  <c r="AA442" i="29"/>
  <c r="AC442" i="29" s="1"/>
  <c r="AF407" i="29"/>
  <c r="AA407" i="29"/>
  <c r="AC407" i="29" s="1"/>
  <c r="AF426" i="29"/>
  <c r="AA426" i="29"/>
  <c r="AC426" i="29" s="1"/>
  <c r="AF308" i="29"/>
  <c r="AA308" i="29"/>
  <c r="AC308" i="29" s="1"/>
  <c r="AA34" i="29"/>
  <c r="AC34" i="29" s="1"/>
  <c r="AF34" i="29"/>
  <c r="AF356" i="29"/>
  <c r="AA356" i="29"/>
  <c r="AC356" i="29" s="1"/>
  <c r="AF438" i="29"/>
  <c r="AA438" i="29"/>
  <c r="AC438" i="29" s="1"/>
  <c r="AA52" i="29"/>
  <c r="AC52" i="29" s="1"/>
  <c r="AF52" i="29"/>
  <c r="AF88" i="29"/>
  <c r="AA88" i="29"/>
  <c r="AC88" i="29" s="1"/>
  <c r="AA112" i="29"/>
  <c r="AC112" i="29" s="1"/>
  <c r="AF112" i="29"/>
  <c r="AF147" i="29"/>
  <c r="AA147" i="29"/>
  <c r="AC147" i="29" s="1"/>
  <c r="AF177" i="29"/>
  <c r="AA177" i="29"/>
  <c r="AC177" i="29" s="1"/>
  <c r="AF258" i="29"/>
  <c r="AA258" i="29"/>
  <c r="AC258" i="29" s="1"/>
  <c r="AA500" i="29"/>
  <c r="AC500" i="29" s="1"/>
  <c r="AF500" i="29"/>
  <c r="AA478" i="29"/>
  <c r="AC478" i="29" s="1"/>
  <c r="AF478" i="29"/>
  <c r="AA470" i="29"/>
  <c r="AC470" i="29" s="1"/>
  <c r="AF470" i="29"/>
  <c r="AF332" i="29"/>
  <c r="AA332" i="29"/>
  <c r="AC332" i="29" s="1"/>
  <c r="AA380" i="29"/>
  <c r="AC380" i="29" s="1"/>
  <c r="AF380" i="29"/>
  <c r="AF449" i="29"/>
  <c r="AA449" i="29"/>
  <c r="AC449" i="29" s="1"/>
  <c r="AA344" i="29"/>
  <c r="AC344" i="29" s="1"/>
  <c r="AF344" i="29"/>
  <c r="AF379" i="29"/>
  <c r="AA379" i="29"/>
  <c r="AC379" i="29" s="1"/>
  <c r="AA460" i="29"/>
  <c r="AC460" i="29" s="1"/>
  <c r="AF460" i="29"/>
  <c r="AA441" i="29"/>
  <c r="AC441" i="29" s="1"/>
  <c r="AF441" i="29"/>
  <c r="AA434" i="29"/>
  <c r="AC434" i="29" s="1"/>
  <c r="AF434" i="29"/>
  <c r="AA377" i="29"/>
  <c r="AC377" i="29" s="1"/>
  <c r="AF377" i="29"/>
  <c r="AA283" i="29"/>
  <c r="AC283" i="29" s="1"/>
  <c r="AF283" i="29"/>
  <c r="AF96" i="29"/>
  <c r="AA96" i="29"/>
  <c r="AC96" i="29" s="1"/>
  <c r="AA97" i="29"/>
  <c r="AC97" i="29" s="1"/>
  <c r="AF97" i="29"/>
  <c r="AF79" i="29"/>
  <c r="AA79" i="29"/>
  <c r="AC79" i="29" s="1"/>
  <c r="AF400" i="29"/>
  <c r="AA400" i="29"/>
  <c r="AC400" i="29" s="1"/>
  <c r="AA309" i="29"/>
  <c r="AC309" i="29" s="1"/>
  <c r="AF309" i="29"/>
  <c r="AA429" i="29"/>
  <c r="AC429" i="29" s="1"/>
  <c r="AF429" i="29"/>
  <c r="AF227" i="29"/>
  <c r="AA227" i="29"/>
  <c r="AC227" i="29" s="1"/>
  <c r="AF342" i="29"/>
  <c r="AA342" i="29"/>
  <c r="AC342" i="29" s="1"/>
  <c r="AC5" i="29"/>
  <c r="AA502" i="29"/>
  <c r="AC502" i="29" s="1"/>
  <c r="AF224" i="29"/>
  <c r="AA224" i="29"/>
  <c r="AC224" i="29" s="1"/>
  <c r="AA24" i="29"/>
  <c r="AC24" i="29" s="1"/>
  <c r="AF24" i="29"/>
  <c r="AF148" i="29"/>
  <c r="AA148" i="29"/>
  <c r="AC148" i="29" s="1"/>
  <c r="AA165" i="29"/>
  <c r="AC165" i="29" s="1"/>
  <c r="AF165" i="29"/>
  <c r="AF266" i="29"/>
  <c r="AA266" i="29"/>
  <c r="AC266" i="29" s="1"/>
  <c r="AF12" i="29"/>
  <c r="AA12" i="29"/>
  <c r="AC12" i="29" s="1"/>
  <c r="AA67" i="29"/>
  <c r="AC67" i="29" s="1"/>
  <c r="AF67" i="29"/>
  <c r="AA7" i="29"/>
  <c r="AC7" i="29" s="1"/>
  <c r="AF7" i="29"/>
  <c r="AF84" i="29"/>
  <c r="AA84" i="29"/>
  <c r="AC84" i="29" s="1"/>
  <c r="AA491" i="29"/>
  <c r="AC491" i="29" s="1"/>
  <c r="AF491" i="29"/>
  <c r="AF300" i="29"/>
  <c r="AA300" i="29"/>
  <c r="AC300" i="29" s="1"/>
  <c r="AA323" i="29"/>
  <c r="AC323" i="29" s="1"/>
  <c r="AF323" i="29"/>
  <c r="AA484" i="29"/>
  <c r="AC484" i="29" s="1"/>
  <c r="AF484" i="29"/>
  <c r="AA418" i="29"/>
  <c r="AC418" i="29" s="1"/>
  <c r="AF418" i="29"/>
  <c r="AA316" i="29"/>
  <c r="AC316" i="29" s="1"/>
  <c r="AF316" i="29"/>
  <c r="AF480" i="29"/>
  <c r="AA480" i="29"/>
  <c r="AC480" i="29" s="1"/>
  <c r="AF326" i="29"/>
  <c r="AA326" i="29"/>
  <c r="AC326" i="29" s="1"/>
  <c r="AA279" i="29"/>
  <c r="AC279" i="29" s="1"/>
  <c r="AF279" i="29"/>
  <c r="AF482" i="29"/>
  <c r="AA482" i="29"/>
  <c r="AC482" i="29" s="1"/>
  <c r="AA487" i="29"/>
  <c r="AC487" i="29" s="1"/>
  <c r="AF487" i="29"/>
  <c r="AA466" i="29"/>
  <c r="AC466" i="29" s="1"/>
  <c r="AF466" i="29"/>
  <c r="AA450" i="29"/>
  <c r="AC450" i="29" s="1"/>
  <c r="AF450" i="29"/>
  <c r="AA373" i="29"/>
  <c r="AC373" i="29" s="1"/>
  <c r="AF373" i="29"/>
  <c r="AF428" i="29"/>
  <c r="AA428" i="29"/>
  <c r="AC428" i="29" s="1"/>
  <c r="AA456" i="29"/>
  <c r="AC456" i="29" s="1"/>
  <c r="AF456" i="29"/>
  <c r="AF321" i="29"/>
  <c r="AA321" i="29"/>
  <c r="AC321" i="29" s="1"/>
  <c r="AF383" i="29"/>
  <c r="AA383" i="29"/>
  <c r="AC383" i="29" s="1"/>
  <c r="AF402" i="29"/>
  <c r="AA402" i="29"/>
  <c r="AC402" i="29" s="1"/>
  <c r="AA370" i="29"/>
  <c r="AC370" i="29" s="1"/>
  <c r="AF370" i="29"/>
  <c r="AF444" i="29"/>
  <c r="AA444" i="29"/>
  <c r="AC444" i="29" s="1"/>
  <c r="AA403" i="29"/>
  <c r="AC403" i="29" s="1"/>
  <c r="AF403" i="29"/>
  <c r="AF171" i="29"/>
  <c r="AA171" i="29"/>
  <c r="AC171" i="29" s="1"/>
  <c r="AA150" i="29"/>
  <c r="AC150" i="29" s="1"/>
  <c r="AF150" i="29"/>
  <c r="AA193" i="29"/>
  <c r="AC193" i="29" s="1"/>
  <c r="AF193" i="29"/>
  <c r="AF44" i="29"/>
  <c r="AA44" i="29"/>
  <c r="AC44" i="29" s="1"/>
  <c r="AF6" i="29"/>
  <c r="AA6" i="29"/>
  <c r="AC6" i="29" s="1"/>
  <c r="AA331" i="29"/>
  <c r="AC331" i="29" s="1"/>
  <c r="AF331" i="29"/>
  <c r="AA348" i="29"/>
  <c r="AC348" i="29" s="1"/>
  <c r="AF348" i="29"/>
  <c r="AF486" i="29"/>
  <c r="AA486" i="29"/>
  <c r="AC486" i="29" s="1"/>
  <c r="AF492" i="29"/>
  <c r="AA492" i="29"/>
  <c r="AC492" i="29" s="1"/>
  <c r="AA422" i="29"/>
  <c r="AC422" i="29" s="1"/>
  <c r="AF422" i="29"/>
  <c r="AF317" i="29"/>
  <c r="AA317" i="29"/>
  <c r="AC317" i="29" s="1"/>
  <c r="AA298" i="29"/>
  <c r="AC298" i="29" s="1"/>
  <c r="AF298" i="29"/>
  <c r="AA374" i="29"/>
  <c r="AC374" i="29" s="1"/>
  <c r="AF374" i="29"/>
  <c r="AA388" i="29"/>
  <c r="AC388" i="29" s="1"/>
  <c r="AF388" i="29"/>
  <c r="AA394" i="29"/>
  <c r="AC394" i="29" s="1"/>
  <c r="AF394" i="29"/>
  <c r="AA340" i="29"/>
  <c r="AC340" i="29" s="1"/>
  <c r="AF340" i="29"/>
  <c r="AF337" i="29"/>
  <c r="AA337" i="29"/>
  <c r="AC337" i="29" s="1"/>
  <c r="AF282" i="29"/>
  <c r="AA282" i="29"/>
  <c r="AC282" i="29" s="1"/>
  <c r="AA462" i="29"/>
  <c r="AC462" i="29" s="1"/>
  <c r="AF462" i="29"/>
  <c r="AA391" i="29"/>
  <c r="AC391" i="29" s="1"/>
  <c r="AF391" i="29"/>
  <c r="AF297" i="29"/>
  <c r="AA297" i="29"/>
  <c r="AC297" i="29" s="1"/>
  <c r="AF324" i="29"/>
  <c r="AA324" i="29"/>
  <c r="AC324" i="29" s="1"/>
  <c r="AA453" i="29"/>
  <c r="AC453" i="29" s="1"/>
  <c r="AF453" i="29"/>
  <c r="AA384" i="29"/>
  <c r="AC384" i="29" s="1"/>
  <c r="AF384" i="29"/>
  <c r="AA8" i="29"/>
  <c r="AC8" i="29" s="1"/>
  <c r="AF8" i="29"/>
  <c r="AA430" i="29"/>
  <c r="AC430" i="29" s="1"/>
  <c r="AF430" i="29"/>
  <c r="AA411" i="29"/>
  <c r="AC411" i="29" s="1"/>
  <c r="AF411" i="29"/>
  <c r="AF421" i="29"/>
  <c r="AA421" i="29"/>
  <c r="AC421" i="29" s="1"/>
  <c r="AA310" i="29"/>
  <c r="AC310" i="29" s="1"/>
  <c r="AF310" i="29"/>
  <c r="AA415" i="29"/>
  <c r="AC415" i="29" s="1"/>
  <c r="AF415" i="29"/>
  <c r="AF350" i="29"/>
  <c r="AA350" i="29"/>
  <c r="AC350" i="29" s="1"/>
  <c r="AF338" i="29"/>
  <c r="AA338" i="29"/>
  <c r="AC338" i="29" s="1"/>
  <c r="AF443" i="29"/>
  <c r="AA443" i="29"/>
  <c r="AC443" i="29" s="1"/>
  <c r="AA457" i="29"/>
  <c r="AC457" i="29" s="1"/>
  <c r="AF457" i="29"/>
  <c r="AF354" i="29"/>
  <c r="AA354" i="29"/>
  <c r="AC354" i="29" s="1"/>
  <c r="AA385" i="29"/>
  <c r="AC385" i="29" s="1"/>
  <c r="AF385" i="29"/>
  <c r="AF501" i="29"/>
  <c r="AA501" i="29"/>
  <c r="AC501" i="29" s="1"/>
  <c r="AA312" i="29"/>
  <c r="AC312" i="29" s="1"/>
  <c r="AF312" i="29"/>
  <c r="AF409" i="29"/>
  <c r="AA409" i="29"/>
  <c r="AC409" i="29" s="1"/>
  <c r="AA483" i="29"/>
  <c r="AC483" i="29" s="1"/>
  <c r="AF483" i="29"/>
  <c r="AA431" i="29"/>
  <c r="AC431" i="29" s="1"/>
  <c r="AF431" i="29"/>
  <c r="AF315" i="29"/>
  <c r="AA315" i="29"/>
  <c r="AC315" i="29" s="1"/>
  <c r="AA454" i="29"/>
  <c r="AC454" i="29" s="1"/>
  <c r="AF454" i="29"/>
  <c r="AA311" i="29"/>
  <c r="AC311" i="29" s="1"/>
  <c r="AF311" i="29"/>
  <c r="AA424" i="29"/>
  <c r="AC424" i="29" s="1"/>
  <c r="AF424" i="29"/>
  <c r="AF366" i="29"/>
  <c r="AA366" i="29"/>
  <c r="AC366" i="29" s="1"/>
  <c r="AA270" i="29"/>
  <c r="AC270" i="29" s="1"/>
  <c r="AF270" i="29"/>
  <c r="AA207" i="29"/>
  <c r="AC207" i="29" s="1"/>
  <c r="AF207" i="29"/>
  <c r="AA255" i="29"/>
  <c r="AC255" i="29" s="1"/>
  <c r="AF255" i="29"/>
  <c r="AA495" i="29"/>
  <c r="AC495" i="29" s="1"/>
  <c r="AF495" i="29"/>
  <c r="AF357" i="29"/>
  <c r="AA357" i="29"/>
  <c r="AC357" i="29" s="1"/>
  <c r="AF387" i="29"/>
  <c r="AA387" i="29"/>
  <c r="AC387" i="29" s="1"/>
  <c r="AA459" i="29"/>
  <c r="AC459" i="29" s="1"/>
  <c r="AF459" i="29"/>
  <c r="AA287" i="29"/>
  <c r="AC287" i="29" s="1"/>
  <c r="AF287" i="29"/>
  <c r="AA273" i="29"/>
  <c r="AC273" i="29" s="1"/>
  <c r="AF273" i="29"/>
  <c r="AF425" i="29"/>
  <c r="AA425" i="29"/>
  <c r="AC425" i="29" s="1"/>
  <c r="AA364" i="29"/>
  <c r="AC364" i="29" s="1"/>
  <c r="AF364" i="29"/>
  <c r="AA437" i="29"/>
  <c r="AC437" i="29" s="1"/>
  <c r="AF437" i="29"/>
  <c r="AF281" i="29"/>
  <c r="AA281" i="29"/>
  <c r="AC281" i="29" s="1"/>
  <c r="AA448" i="29"/>
  <c r="AC448" i="29" s="1"/>
  <c r="AF448" i="29"/>
  <c r="AF392" i="29"/>
  <c r="AA392" i="29"/>
  <c r="AC392" i="29" s="1"/>
  <c r="AA372" i="29"/>
  <c r="AC372" i="29" s="1"/>
  <c r="AF372" i="29"/>
  <c r="AA471" i="29"/>
  <c r="AC471" i="29" s="1"/>
  <c r="AF471" i="29"/>
  <c r="AF416" i="29"/>
  <c r="AA416" i="29"/>
  <c r="AC416" i="29" s="1"/>
  <c r="AA398" i="29"/>
  <c r="AC398" i="29" s="1"/>
  <c r="AF398" i="29"/>
  <c r="AA440" i="29"/>
  <c r="AC440" i="29" s="1"/>
  <c r="AF440" i="29"/>
  <c r="AF313" i="29"/>
  <c r="AA313" i="29"/>
  <c r="AC313" i="29" s="1"/>
  <c r="AA138" i="29"/>
  <c r="AC138" i="29" s="1"/>
  <c r="AF138" i="29"/>
  <c r="AF66" i="29"/>
  <c r="AA66" i="29"/>
  <c r="AC66" i="29" s="1"/>
  <c r="AA461" i="29"/>
  <c r="AC461" i="29" s="1"/>
  <c r="AF461" i="29"/>
  <c r="AA375" i="29"/>
  <c r="AC375" i="29" s="1"/>
  <c r="AF375" i="29"/>
  <c r="AF474" i="29"/>
  <c r="AA474" i="29"/>
  <c r="AC474" i="29" s="1"/>
  <c r="AA58" i="29"/>
  <c r="AC58" i="29" s="1"/>
  <c r="AF58" i="29"/>
  <c r="AF232" i="29"/>
  <c r="AA232" i="29"/>
  <c r="AC232" i="29" s="1"/>
  <c r="AA125" i="29"/>
  <c r="AC125" i="29" s="1"/>
  <c r="AF125" i="29"/>
  <c r="AF23" i="29"/>
  <c r="AA23" i="29"/>
  <c r="AC23" i="29" s="1"/>
  <c r="AF183" i="29"/>
  <c r="AA183" i="29"/>
  <c r="AC183" i="29" s="1"/>
  <c r="AA228" i="29"/>
  <c r="AC228" i="29" s="1"/>
  <c r="AF228" i="29"/>
  <c r="AF128" i="29"/>
  <c r="AA128" i="29"/>
  <c r="AC128" i="29" s="1"/>
  <c r="AA476" i="29"/>
  <c r="AC476" i="29" s="1"/>
  <c r="AF476" i="29"/>
  <c r="AF336" i="29"/>
  <c r="AA336" i="29"/>
  <c r="AC336" i="29" s="1"/>
  <c r="AF328" i="29"/>
  <c r="AA328" i="29"/>
  <c r="AC328" i="29" s="1"/>
  <c r="AA295" i="29"/>
  <c r="AC295" i="29" s="1"/>
  <c r="AF295" i="29"/>
  <c r="AA360" i="29"/>
  <c r="AC360" i="29" s="1"/>
  <c r="AF360" i="29"/>
  <c r="AA349" i="29"/>
  <c r="AC349" i="29" s="1"/>
  <c r="AF349" i="29"/>
  <c r="AF306" i="29"/>
  <c r="AA306" i="29"/>
  <c r="AC306" i="29" s="1"/>
  <c r="AF249" i="29"/>
  <c r="AA249" i="29"/>
  <c r="AC249" i="29" s="1"/>
  <c r="AA435" i="29"/>
  <c r="AC435" i="29" s="1"/>
  <c r="AF435" i="29"/>
  <c r="AA473" i="29"/>
  <c r="AC473" i="29" s="1"/>
  <c r="AF473" i="29"/>
  <c r="AA152" i="29"/>
  <c r="AC152" i="29" s="1"/>
  <c r="AF152" i="29"/>
  <c r="AA358" i="29"/>
  <c r="AC358" i="29" s="1"/>
  <c r="AF358" i="29"/>
  <c r="AF406" i="29"/>
  <c r="AA406" i="29"/>
  <c r="AC406" i="29" s="1"/>
  <c r="AF463" i="29"/>
  <c r="AA463" i="29"/>
  <c r="AC463" i="29" s="1"/>
  <c r="AF154" i="29"/>
  <c r="AA154" i="29"/>
  <c r="AC154" i="29" s="1"/>
  <c r="AA33" i="29"/>
  <c r="AC33" i="29" s="1"/>
  <c r="AF33" i="29"/>
  <c r="AF155" i="29"/>
  <c r="AA155" i="29"/>
  <c r="AC155" i="29" s="1"/>
  <c r="AF20" i="29"/>
  <c r="AA20" i="29"/>
  <c r="AC20" i="29" s="1"/>
  <c r="AF240" i="29"/>
  <c r="AA240" i="29"/>
  <c r="AC240" i="29" s="1"/>
  <c r="AF261" i="29"/>
  <c r="AA261" i="29"/>
  <c r="AC261" i="29" s="1"/>
  <c r="AF50" i="29"/>
  <c r="AA50" i="29"/>
  <c r="AC50" i="29" s="1"/>
  <c r="AF229" i="29"/>
  <c r="AA229" i="29"/>
  <c r="AC229" i="29" s="1"/>
  <c r="AF115" i="29"/>
  <c r="AA115" i="29"/>
  <c r="AC115" i="29" s="1"/>
  <c r="AA244" i="29"/>
  <c r="AC244" i="29" s="1"/>
  <c r="AF244" i="29"/>
  <c r="AF104" i="29"/>
  <c r="AA104" i="29"/>
  <c r="AC104" i="29" s="1"/>
  <c r="AA175" i="29"/>
  <c r="AC175" i="29" s="1"/>
  <c r="AF175" i="29"/>
  <c r="AF488" i="29"/>
  <c r="AA488" i="29"/>
  <c r="AC488" i="29" s="1"/>
  <c r="AF485" i="29"/>
  <c r="AA485" i="29"/>
  <c r="AC485" i="29" s="1"/>
  <c r="AF272" i="29"/>
  <c r="AA272" i="29"/>
  <c r="AC272" i="29" s="1"/>
  <c r="AA347" i="29"/>
  <c r="AC347" i="29" s="1"/>
  <c r="AF347" i="29"/>
  <c r="AA417" i="29"/>
  <c r="AC417" i="29" s="1"/>
  <c r="AF417" i="29"/>
  <c r="AF436" i="29"/>
  <c r="AA436" i="29"/>
  <c r="AC436" i="29" s="1"/>
  <c r="AF432" i="29"/>
  <c r="AA432" i="29"/>
  <c r="AC432" i="29" s="1"/>
  <c r="AA271" i="29"/>
  <c r="AC271" i="29" s="1"/>
  <c r="AF271" i="29"/>
  <c r="AF291" i="29"/>
  <c r="AA291" i="29"/>
  <c r="AC291" i="29" s="1"/>
  <c r="AA286" i="29"/>
  <c r="AC286" i="29" s="1"/>
  <c r="AF286" i="29"/>
  <c r="AA419" i="29"/>
  <c r="AC419" i="29" s="1"/>
  <c r="AF419" i="29"/>
  <c r="AA302" i="29"/>
  <c r="AC302" i="29" s="1"/>
  <c r="AF302" i="29"/>
  <c r="AF371" i="29"/>
  <c r="AA371" i="29"/>
  <c r="AC371" i="29" s="1"/>
  <c r="AF285" i="29"/>
  <c r="AA285" i="29"/>
  <c r="AC285" i="29" s="1"/>
  <c r="AA395" i="29"/>
  <c r="AC395" i="29" s="1"/>
  <c r="AF395" i="29"/>
  <c r="AF423" i="29"/>
  <c r="AA423" i="29"/>
  <c r="AC423" i="29" s="1"/>
  <c r="AA493" i="29"/>
  <c r="AC493" i="29" s="1"/>
  <c r="AF493" i="29"/>
  <c r="AF427" i="29"/>
  <c r="AA427" i="29"/>
  <c r="AC427" i="29" s="1"/>
  <c r="AA458" i="29"/>
  <c r="AC458" i="29" s="1"/>
  <c r="AF458" i="29"/>
  <c r="AF445" i="29"/>
  <c r="AA445" i="29"/>
  <c r="AC445" i="29" s="1"/>
  <c r="AA284" i="29"/>
  <c r="AC284" i="29" s="1"/>
  <c r="AF284" i="29"/>
  <c r="AF397" i="29"/>
  <c r="AA397" i="29"/>
  <c r="AC397" i="29" s="1"/>
  <c r="AF259" i="29"/>
  <c r="AA259" i="29"/>
  <c r="AC259" i="29" s="1"/>
  <c r="AA35" i="29"/>
  <c r="AC35" i="29" s="1"/>
  <c r="AF35" i="29"/>
  <c r="AF63" i="29"/>
  <c r="AA63" i="29"/>
  <c r="AC63" i="29" s="1"/>
  <c r="AF233" i="29"/>
  <c r="AA233" i="29"/>
  <c r="AC233" i="29" s="1"/>
  <c r="AF60" i="29"/>
  <c r="AA60" i="29"/>
  <c r="AC60" i="29" s="1"/>
  <c r="AA288" i="29"/>
  <c r="AC288" i="29" s="1"/>
  <c r="AF288" i="29"/>
  <c r="AF330" i="29"/>
  <c r="AA330" i="29"/>
  <c r="AC330" i="29" s="1"/>
  <c r="AF276" i="29"/>
  <c r="AA276" i="29"/>
  <c r="AC276" i="29" s="1"/>
  <c r="AF42" i="29"/>
  <c r="AA42" i="29"/>
  <c r="AC42" i="29" s="1"/>
  <c r="AF314" i="29"/>
  <c r="AA314" i="29"/>
  <c r="AC314" i="29" s="1"/>
  <c r="AF414" i="29"/>
  <c r="AA414" i="29"/>
  <c r="AC414" i="29" s="1"/>
  <c r="AF498" i="29"/>
  <c r="AA498" i="29"/>
  <c r="AC498" i="29" s="1"/>
  <c r="AF390" i="29"/>
  <c r="AA390" i="29"/>
  <c r="AC390" i="29" s="1"/>
  <c r="AA399" i="29"/>
  <c r="AC399" i="29" s="1"/>
  <c r="AF399" i="29"/>
  <c r="AA339" i="29"/>
  <c r="AC339" i="29" s="1"/>
  <c r="AF339" i="29"/>
  <c r="AA499" i="29"/>
  <c r="AC499" i="29" s="1"/>
  <c r="AF499" i="29"/>
  <c r="AF292" i="29"/>
  <c r="AA292" i="29"/>
  <c r="AC292" i="29" s="1"/>
  <c r="AF382" i="29"/>
  <c r="AA382" i="29"/>
  <c r="AC382" i="29" s="1"/>
  <c r="AF464" i="29"/>
  <c r="AA464" i="29"/>
  <c r="AC464" i="29" s="1"/>
  <c r="AF433" i="29"/>
  <c r="AA433" i="29"/>
  <c r="AC433" i="29" s="1"/>
  <c r="AF355" i="29"/>
  <c r="AA355" i="29"/>
  <c r="AC355" i="29" s="1"/>
  <c r="AF305" i="29"/>
  <c r="AA305" i="29"/>
  <c r="AC305" i="29" s="1"/>
  <c r="AF353" i="29"/>
  <c r="AA353" i="29"/>
  <c r="AC353" i="29" s="1"/>
  <c r="AA479" i="29"/>
  <c r="AC479" i="29" s="1"/>
  <c r="AF479" i="29"/>
  <c r="AA481" i="29"/>
  <c r="AC481" i="29" s="1"/>
  <c r="AF481" i="29"/>
  <c r="AF307" i="29"/>
  <c r="AA307" i="29"/>
  <c r="AC307" i="29" s="1"/>
  <c r="AA420" i="29"/>
  <c r="AC420" i="29" s="1"/>
  <c r="AF420" i="29"/>
  <c r="AA489" i="29"/>
  <c r="AC489" i="29" s="1"/>
  <c r="AF489" i="29"/>
  <c r="AF363" i="29"/>
  <c r="AA363" i="29"/>
  <c r="AC363" i="29" s="1"/>
  <c r="AF362" i="29"/>
  <c r="AA362" i="29"/>
  <c r="AC362" i="29" s="1"/>
  <c r="AF401" i="29"/>
  <c r="AA401" i="29"/>
  <c r="AC401" i="29" s="1"/>
  <c r="AF304" i="29"/>
  <c r="AA304" i="29"/>
  <c r="AC304" i="29" s="1"/>
  <c r="AF465" i="29"/>
  <c r="AA465" i="29"/>
  <c r="AC465" i="29" s="1"/>
  <c r="AA497" i="29"/>
  <c r="AC497" i="29" s="1"/>
  <c r="AF497" i="29"/>
  <c r="AF447" i="29"/>
  <c r="AA447" i="29"/>
  <c r="AC447" i="29" s="1"/>
  <c r="AA359" i="29"/>
  <c r="AC359" i="29" s="1"/>
  <c r="AF359" i="29"/>
  <c r="AA322" i="29"/>
  <c r="AC322" i="29" s="1"/>
  <c r="AF322" i="29"/>
  <c r="AA477" i="29"/>
  <c r="AC477" i="29" s="1"/>
  <c r="AF477" i="29"/>
  <c r="AF293" i="29"/>
  <c r="AA293" i="29"/>
  <c r="AC293" i="29" s="1"/>
  <c r="AF413" i="29"/>
  <c r="AA413" i="29"/>
  <c r="AC413" i="29" s="1"/>
  <c r="AF335" i="29"/>
  <c r="AA335" i="29"/>
  <c r="AC335" i="29" s="1"/>
  <c r="AF378" i="29"/>
  <c r="AA378" i="29"/>
  <c r="AC378" i="29" s="1"/>
  <c r="AA381" i="29"/>
  <c r="AC381" i="29" s="1"/>
  <c r="AF381" i="29"/>
  <c r="AF386" i="29"/>
  <c r="AA386" i="29"/>
  <c r="AC386" i="29" s="1"/>
  <c r="AA389" i="29"/>
  <c r="AC389" i="29" s="1"/>
  <c r="AF389" i="29"/>
  <c r="AA301" i="29"/>
  <c r="AC301" i="29" s="1"/>
  <c r="AF301" i="29"/>
  <c r="AF455" i="29"/>
  <c r="AA455" i="29"/>
  <c r="AC455" i="29" s="1"/>
  <c r="AA393" i="29"/>
  <c r="AC393" i="29" s="1"/>
  <c r="AF393" i="29"/>
  <c r="AF333" i="29"/>
  <c r="AA333" i="29"/>
  <c r="AC333" i="29" s="1"/>
  <c r="AA239" i="29"/>
  <c r="AC239" i="29" s="1"/>
  <c r="AF239" i="29"/>
  <c r="AA451" i="29"/>
  <c r="AC451" i="29" s="1"/>
  <c r="AF451" i="29"/>
  <c r="AF15" i="29"/>
  <c r="AA15" i="29"/>
  <c r="AC15" i="29" s="1"/>
</calcChain>
</file>

<file path=xl/comments1.xml><?xml version="1.0" encoding="utf-8"?>
<comments xmlns="http://schemas.openxmlformats.org/spreadsheetml/2006/main">
  <authors>
    <author>mateusz_ganowicz</author>
  </authors>
  <commentList>
    <comment ref="D3" authorId="0">
      <text>
        <r>
          <rPr>
            <b/>
            <sz val="8"/>
            <color indexed="81"/>
            <rFont val="Tahoma"/>
            <family val="2"/>
            <charset val="238"/>
          </rPr>
          <t>CHARAKTERYSTYKA</t>
        </r>
        <r>
          <rPr>
            <sz val="8"/>
            <color indexed="81"/>
            <rFont val="Tahoma"/>
            <family val="2"/>
            <charset val="238"/>
          </rPr>
          <t xml:space="preserve"> = D+AA+AU+Z+AO+AY+AD+E+AE+AF+AI+L+M+N+O</t>
        </r>
      </text>
    </comment>
    <comment ref="Q3" authorId="0">
      <text>
        <r>
          <rPr>
            <sz val="8"/>
            <color indexed="81"/>
            <rFont val="Tahoma"/>
            <family val="2"/>
            <charset val="238"/>
          </rPr>
          <t xml:space="preserve">KOLEJNY NIP OD NOWEGO WIERSZA (alt + enter)
</t>
        </r>
      </text>
    </comment>
    <comment ref="Y3" authorId="0">
      <text>
        <r>
          <rPr>
            <sz val="8"/>
            <color indexed="81"/>
            <rFont val="Tahoma"/>
            <family val="2"/>
            <charset val="238"/>
          </rPr>
          <t xml:space="preserve">TYLKO PRZY ZWIĘKSZENIACH WARTOŚCI ISTNIEJĄCEGO ŚT
</t>
        </r>
      </text>
    </comment>
    <comment ref="BE3" authorId="0">
      <text>
        <r>
          <rPr>
            <sz val="8"/>
            <color indexed="81"/>
            <rFont val="Tahoma"/>
            <family val="2"/>
            <charset val="238"/>
          </rPr>
          <t xml:space="preserve">KOLEJE FAKTURY OD NOWEGO WIERSZA (alt + enter)
</t>
        </r>
      </text>
    </comment>
  </commentList>
</comments>
</file>

<file path=xl/comments2.xml><?xml version="1.0" encoding="utf-8"?>
<comments xmlns="http://schemas.openxmlformats.org/spreadsheetml/2006/main">
  <authors>
    <author>mateusz_ganowicz</author>
  </authors>
  <commentList>
    <comment ref="D1" authorId="0">
      <text>
        <r>
          <rPr>
            <b/>
            <sz val="8"/>
            <color indexed="81"/>
            <rFont val="Tahoma"/>
            <family val="2"/>
            <charset val="238"/>
          </rPr>
          <t>CHARAKTERYSTYKA</t>
        </r>
        <r>
          <rPr>
            <sz val="8"/>
            <color indexed="81"/>
            <rFont val="Tahoma"/>
            <family val="2"/>
            <charset val="238"/>
          </rPr>
          <t xml:space="preserve"> = D+AA+AU+Z+AO+AY+AD+E+AE+AF+AI+L+M+N+O</t>
        </r>
      </text>
    </comment>
  </commentList>
</comments>
</file>

<file path=xl/sharedStrings.xml><?xml version="1.0" encoding="utf-8"?>
<sst xmlns="http://schemas.openxmlformats.org/spreadsheetml/2006/main" count="6037" uniqueCount="4739">
  <si>
    <t>Żeliwne sferoidalne*0043</t>
  </si>
  <si>
    <t>Stal*0029</t>
  </si>
  <si>
    <t>Komory zasuw -modernizacja|KZM</t>
  </si>
  <si>
    <t>Ulepszenie obcego środka trwałego|UOST</t>
  </si>
  <si>
    <t>Wyposażenie|WYP</t>
  </si>
  <si>
    <t>Materiały|M</t>
  </si>
  <si>
    <t>Komputeryzacja|K</t>
  </si>
  <si>
    <t>Wart. niem. i prawn.|WNP</t>
  </si>
  <si>
    <t>Śr. trwałe używane|STU</t>
  </si>
  <si>
    <t>Śr. trwałe|ST</t>
  </si>
  <si>
    <t>PE*0021</t>
  </si>
  <si>
    <t>Grunty|G</t>
  </si>
  <si>
    <t>Gmina Tarnowo Podgórne*0015</t>
  </si>
  <si>
    <t>Studnie publiczne modernizacja|SPM</t>
  </si>
  <si>
    <t>Gmina Swarzędz*0007</t>
  </si>
  <si>
    <t>Studnie publiczne nowe|SPN</t>
  </si>
  <si>
    <t>Gmina Suchy Las*0016</t>
  </si>
  <si>
    <t>Przyłącza kan. deszcz. wymiana|PKDW</t>
  </si>
  <si>
    <t>Gmina Stęszew*0018</t>
  </si>
  <si>
    <t>Przyłącza kan. deszcz. nowe|PKDN</t>
  </si>
  <si>
    <t>Gmina Skoki*0020</t>
  </si>
  <si>
    <t>Nieokreślony*0046</t>
  </si>
  <si>
    <t>t*TO</t>
  </si>
  <si>
    <t>Kan. deszcz. wymiana|KDW</t>
  </si>
  <si>
    <t>Gmina Rokietnica*0008</t>
  </si>
  <si>
    <t>szt.*ST</t>
  </si>
  <si>
    <t>Kan. deszcz. nowa|KDN</t>
  </si>
  <si>
    <t>Gmina Puszczykowo*0009</t>
  </si>
  <si>
    <t>rolka*ROL</t>
  </si>
  <si>
    <t>Przyłącza kan. ogól. wymiana|PKOW</t>
  </si>
  <si>
    <t>Gmina Poznań*0005</t>
  </si>
  <si>
    <t>pudło*CS</t>
  </si>
  <si>
    <t>Przyłącza kan. ogól. nowe|PKON</t>
  </si>
  <si>
    <t>Gmina Pobiedziska*0010</t>
  </si>
  <si>
    <t>Kamionka*0013</t>
  </si>
  <si>
    <t>para*PAA</t>
  </si>
  <si>
    <t>Kan. ogól. wymiana|KOW</t>
  </si>
  <si>
    <t>Gmina Ostroróg*0014</t>
  </si>
  <si>
    <t>opakowanie*OPA</t>
  </si>
  <si>
    <t>Kan. ogól. nowa|KON</t>
  </si>
  <si>
    <t>Gmina Opalenica*0019</t>
  </si>
  <si>
    <t>m3*M3</t>
  </si>
  <si>
    <t>Przyłącza kanalizacyjne używane|PKU</t>
  </si>
  <si>
    <t>Gmina Murowana Goślina*0004</t>
  </si>
  <si>
    <t>m2*M2</t>
  </si>
  <si>
    <t>Przyłącza kan. sanit. wymiana|PKSW</t>
  </si>
  <si>
    <t>Gmina Mosina*0003</t>
  </si>
  <si>
    <t>m*M</t>
  </si>
  <si>
    <t>Przyłącza kan. sanit. nowe|PKSN</t>
  </si>
  <si>
    <t>Gmina Luboń*0002</t>
  </si>
  <si>
    <t>l*L</t>
  </si>
  <si>
    <t>Sieć kanalizacyjna używana|KSU</t>
  </si>
  <si>
    <t>Gmina Kórnik*0011</t>
  </si>
  <si>
    <t>komplet*KPL</t>
  </si>
  <si>
    <t>Kan. sanit. wymiana|KSW</t>
  </si>
  <si>
    <t>Gmina Kostrzyn Wielkopolski*0017</t>
  </si>
  <si>
    <t>km*KM</t>
  </si>
  <si>
    <t>Kan. sanit. nowa|KSN</t>
  </si>
  <si>
    <t>Gmina Kleszczewo*0013</t>
  </si>
  <si>
    <t>kg*KG</t>
  </si>
  <si>
    <t>Przyłącze wodociągowe używane|PWU</t>
  </si>
  <si>
    <t>Gmina Dopiewo*0021</t>
  </si>
  <si>
    <t>karton*KAR</t>
  </si>
  <si>
    <t>Przyłącza wod. wymiana|PWW</t>
  </si>
  <si>
    <t>Gmina Czerwonak*0001</t>
  </si>
  <si>
    <t>Beton*0003</t>
  </si>
  <si>
    <t>hektolitr*HL</t>
  </si>
  <si>
    <t>Przyłącza wod. nowe|PWN</t>
  </si>
  <si>
    <t>Gmina Czempiń*0006</t>
  </si>
  <si>
    <t>g*G</t>
  </si>
  <si>
    <t>Wodociągi używane|WU</t>
  </si>
  <si>
    <t>Gmina Buk*0012</t>
  </si>
  <si>
    <t>cm*CM</t>
  </si>
  <si>
    <t>Nieliniowy</t>
  </si>
  <si>
    <t>Wodociągi wymiana|WW</t>
  </si>
  <si>
    <t>Gmina Brodnica*0022</t>
  </si>
  <si>
    <t>cal*IN</t>
  </si>
  <si>
    <t>Liniowy</t>
  </si>
  <si>
    <t>Wodociągi nowe|WN</t>
  </si>
  <si>
    <t>lokalizacja ulica (sł)</t>
  </si>
  <si>
    <t>lokalizacja gm (sł)</t>
  </si>
  <si>
    <t>MPK (sł)</t>
  </si>
  <si>
    <t>Miejsce użytkowania (sł)</t>
  </si>
  <si>
    <t xml:space="preserve">Materiał (sł) </t>
  </si>
  <si>
    <t>średnica dla linowych [mm]</t>
  </si>
  <si>
    <t>JM
(sł SAP)</t>
  </si>
  <si>
    <t>Linowy/
Nieliniowy</t>
  </si>
  <si>
    <t>Klasyfikacja (sł)</t>
  </si>
  <si>
    <t>Subkomponenty</t>
  </si>
  <si>
    <t>Inne parametry</t>
  </si>
  <si>
    <t>Medium</t>
  </si>
  <si>
    <t>Charakterystyka:
nazwa, opis, typ, numery fabryczne</t>
  </si>
  <si>
    <t>BHP - Dział BHP*00000011</t>
  </si>
  <si>
    <t>CSZ-GA - Główny Automatyk*00000211</t>
  </si>
  <si>
    <t>CSZ-GE - Główny Energetyk*00000212</t>
  </si>
  <si>
    <t>CSZ-GM - Główny Mechanik*00000213</t>
  </si>
  <si>
    <t>CSZ-TK - Technolodzy-  sieć kanalizacyjna*00000219</t>
  </si>
  <si>
    <t>CSZ-TW - Technolodzy-  woda*00000218</t>
  </si>
  <si>
    <t>DDR - Departament Rozwoju Kapitałowego i Organiz.*00000002</t>
  </si>
  <si>
    <t>DU - Dział Kontroli Wewnętrznej*00000009</t>
  </si>
  <si>
    <t>DZ - Dział Ochrony Zakładu*00000010</t>
  </si>
  <si>
    <t>EC - Dział Controllingu*00000022</t>
  </si>
  <si>
    <t>EF - Dział Finansowy*00000023</t>
  </si>
  <si>
    <t>EH - Departament Handlu i Marketingu*00000014</t>
  </si>
  <si>
    <t>EK - Główny Księgowy*00000019</t>
  </si>
  <si>
    <t>EZ - Dział Zaopatrzenia*00000021</t>
  </si>
  <si>
    <t>HK - Dział Obsługi Klienta*00000017</t>
  </si>
  <si>
    <t>HM - Dział Marketingu*00000018</t>
  </si>
  <si>
    <t>HW - Dział Windykacji*00000015</t>
  </si>
  <si>
    <t>HW - Dział Windykacji-KASA*00000016</t>
  </si>
  <si>
    <t>IBR  - Dział Badań Rozwojowych*00000233</t>
  </si>
  <si>
    <t>IBT - Biuro ds. Terenowo - Prawnych*00000234</t>
  </si>
  <si>
    <t>IK - Specjalista ds. Kosztorysowania*00000235</t>
  </si>
  <si>
    <t>ME - Dział Eksploatacji Sieci Wod-Kan*00000066</t>
  </si>
  <si>
    <t>ME-K -Koszty wydz.Dział Ekspl.SieciWod-Kan Kierown*00000067</t>
  </si>
  <si>
    <t>ME-S10 - Kanalizacja Grawitacyjna Mosina*00000085</t>
  </si>
  <si>
    <t>ME-S100 -Kanaliz.Grawitac.Czerwonak-Puszcza Zielon*00000130</t>
  </si>
  <si>
    <t>ME-S101 - SieciowePrzepomp.Czerwonak-PuszczaZielon*00000131</t>
  </si>
  <si>
    <t>ME-S102 -KanalizacjaGrawitac.Swarzędz-Puszcza Ziel*00000132</t>
  </si>
  <si>
    <t>ME-S103 -SieciowePrzepompSwarzędz-Puszcza Zielonka*00000133</t>
  </si>
  <si>
    <t>ME-S104 -Kanaliz.Grawitac.Murowana G-Puszcza Zielo*00000134</t>
  </si>
  <si>
    <t>ME-S105 -SieciowePrzepompMurowana G-Puszcza Zielon*00000135</t>
  </si>
  <si>
    <t>ME-S106 -Kanalizacja Grawitac.Skoki-Puszcza Zielon*00000136</t>
  </si>
  <si>
    <t>ME-S107 -SieciowePrzepompownieSkoki-Puszcza Zielon*00000137</t>
  </si>
  <si>
    <t>ME-S108 -Kanaliz.Grawitac.Pobiedziska-Puszcza Ziel*00000138</t>
  </si>
  <si>
    <t>ME-S109 -Sieci.Przepomp.Pobiedziska-Puszcza Zielon*00000139</t>
  </si>
  <si>
    <t>ME-S11 - Przepompownia Główna Mosina ul. Wiatrowa*00000086</t>
  </si>
  <si>
    <t>ME-S12 - Sieciowe Przepompownie w Zlewni Mosina*00000087</t>
  </si>
  <si>
    <t>ME-S13 - Sieciowe Tłocznie w Zlewni Mosina*00000088</t>
  </si>
  <si>
    <t>ME-S20 - Kanalizacja Grawitacyjna Czerwonak*00000089</t>
  </si>
  <si>
    <t>ME-S21 - Przepompownia Główna Owińska*00000090</t>
  </si>
  <si>
    <t>ME-S22 - Sieciowe Przepomp.w Zlewni Czerwonak*00000091</t>
  </si>
  <si>
    <t>ME-S30 - Kanalizacja Grawitacyjna Puszczykowo*00000094</t>
  </si>
  <si>
    <t>ME-S31 - Sieciowe Przepomp. w Zlewni Puszczykowo*00000095</t>
  </si>
  <si>
    <t>ME-S36 - Sieciowe Przepomp. w Zlewni T. Podgórne*00000097</t>
  </si>
  <si>
    <t>ME-S40 - Kanalizacja Grawitacyjna Swarzędz*00000098</t>
  </si>
  <si>
    <t>ME-S41 - Przepomp. Główna Swarzędz ul. Zamkowa*00000099</t>
  </si>
  <si>
    <t>ME-S42 - Sieciowe Przepompownie w zlewni Swarzędz*00000100</t>
  </si>
  <si>
    <t>ME-S43 - Sieciowe Tłocznie w Zlewni Swarzędz*00000101</t>
  </si>
  <si>
    <t>ME-S60 - Kanalizacja Grawitacyjna Luboń*00000107</t>
  </si>
  <si>
    <t>ME-S61 - Przepomp. Główna Luboń ul. Armii Poznań*00000108</t>
  </si>
  <si>
    <t>ME-S62 - Sieciowe Przepompownie w Zlewni Luboń*00000109</t>
  </si>
  <si>
    <t>ME-S63 - Sieciowe Tłocznie w Zlewni Luboń*00000110</t>
  </si>
  <si>
    <t>ME-S70 - Kanalizacja Grawitacyjna Suchy Las*00000111</t>
  </si>
  <si>
    <t>ME-S71 -Przepomp.Główna gm.Suchy L ul.Stef-Borówk*00000112</t>
  </si>
  <si>
    <t>ME-S72 - Sieciowe Przepomp. w zlewni Suchy Las*00000113</t>
  </si>
  <si>
    <t>ME-S80 - Kanalizacja Grawitacyjna Poznań*00000114</t>
  </si>
  <si>
    <t>ME-S81 - Przepompownia Poznań Garbary*00000115</t>
  </si>
  <si>
    <t>ME-S82 - Przepompownia Poznań Strzeszyn*00000116</t>
  </si>
  <si>
    <t>ME-S83 - Sieciowe Przepompownie w Zlewni Poznań*00000117</t>
  </si>
  <si>
    <t>ME-S84 - Sieciowe Tłocznie w Zlewni Poznań*00000118</t>
  </si>
  <si>
    <t>ME-S85 - Przepompownia Głuszyna*00000119</t>
  </si>
  <si>
    <t>ME-S86 - Przepompownia Strzeszyn ul. Koszalińska*00000120</t>
  </si>
  <si>
    <t>ME-S88 - Przepompownia Poznań Hetmańska*00000122</t>
  </si>
  <si>
    <t>ME-S92 - Syfony Kanalizacyjne*00000126</t>
  </si>
  <si>
    <t>ME-S93 - Punkty Zlewcze*00000127</t>
  </si>
  <si>
    <t>ME-S94 - Rowy Otwarte*00000128</t>
  </si>
  <si>
    <t>ME-S95 - Punkty Pomiarowe*00000129</t>
  </si>
  <si>
    <t>ME-W01 - Dział Ekspl.Sieci Wodoc. Poznań*00000071</t>
  </si>
  <si>
    <t>ME-W02 - Dział Ekspl.Sieci Wodoc. Mosina*00000072</t>
  </si>
  <si>
    <t>ME-W03 - Dział Ekspl.Sieci Wodoc. Swarzędz*00000073</t>
  </si>
  <si>
    <t>ME-W07 - Dział Ekspl.Sieci Wodoc. gm. Kórnik*00000075</t>
  </si>
  <si>
    <t>ME-W08 - Dział Ekspl.Sieci Wodoc. gm. Suchy Las*00000076</t>
  </si>
  <si>
    <t>ME-W09 - Dział Ekspl.Sieci Wodoc. gm. Brodnica*00000077</t>
  </si>
  <si>
    <t>ME-W12 - Dział Ekspl.Sieci Wodoc. Luboń*00000078</t>
  </si>
  <si>
    <t>ME-W13 - Dział Ekspl.Sieci Wodoc. Puszczykowo*00000079</t>
  </si>
  <si>
    <t>ME-W14 - Dział Ekspl.Sieci Wodoc. Czerwonak*00000080</t>
  </si>
  <si>
    <t>ME-W20 -ZestawHydroforowyPuszczykowo ul.Studzienna*00000081</t>
  </si>
  <si>
    <t>ME-W22 -Przepompownia Suchy Las ul. Bogusławskiego*00000083</t>
  </si>
  <si>
    <t>ME-W23 - Zestawy Hydroforowe , Hydrofornie*00000084</t>
  </si>
  <si>
    <t>ME-WK - Koszty wydz.Działu Eksploatacji Sieci Kan*00000070</t>
  </si>
  <si>
    <t>ME-WW - Koszty wydz.Działu Eksploatacji Sieci Wod*00000069</t>
  </si>
  <si>
    <t>ME-WWK -Koszty wydz.Dział Eksploat.Sieci Wod-Kan*00000068</t>
  </si>
  <si>
    <t>MOS-WG - Koszty Wydz.Oczyszcz. Głuszyna gm. Poznań*00000149</t>
  </si>
  <si>
    <t>MOS-WGK -Koszty Wydz.Oczyszcz. Borówiec gm. Kórnik*00000147</t>
  </si>
  <si>
    <t>MOS-WGSL -Koszty Wydz.Oczyszcz Chludowo gm.Suchy L*00000148</t>
  </si>
  <si>
    <t>MOS-WK - Koszty Wydz. Oczyszcz. Koziegłowy*00000144</t>
  </si>
  <si>
    <t>MOS-WM - Koszty Wydz. Oczyszcz. Mosina*00000145</t>
  </si>
  <si>
    <t>MOS-WP - Koszty Wydz. Oczyszcz. Poznań*00000143</t>
  </si>
  <si>
    <t>MOS-WS -KosztyWydz.Oczyszcz.Szlachęcin gmCzerwonak*00000146</t>
  </si>
  <si>
    <t>MPW - Dział Produkcji Wody*00000027</t>
  </si>
  <si>
    <t>MPW-01 - Ujęcie Wody Poznań*00000037</t>
  </si>
  <si>
    <t>MPW-02/1 - Stacja Uzdatniania Wody Poznań*00000038</t>
  </si>
  <si>
    <t>MPW-02/2 - Pompownia Sieciowa Koronna*00000039</t>
  </si>
  <si>
    <t>MPW-02/3 - Zbiorniki Wody Czystej Morasko*00000040</t>
  </si>
  <si>
    <t>MPW-03 - Ujęcie Wody Mosina*00000041</t>
  </si>
  <si>
    <t>MPW-04/1 - Stacja Uzdatniania Wody Mosina*00000042</t>
  </si>
  <si>
    <t>MPW-04/2 - Zbiorniki Wody Czystej Pożegowo*00000043</t>
  </si>
  <si>
    <t>MPW-04/3 -Zbiorniki Wody Czystej dla m.i gm.Mosina*00000044</t>
  </si>
  <si>
    <t>MPW-05/1 - Ujęcie Wody Gruszczyn*00000045</t>
  </si>
  <si>
    <t>MPW-05/2 - Ujęcie Wody Promienko*00000046</t>
  </si>
  <si>
    <t>MPW-06 - Stacja Uzdatniania Wody Gruszczyn*00000047</t>
  </si>
  <si>
    <t>MPW-07/3 - Ujęcie i St.Uzdat.Wody Boduszewo*00000050</t>
  </si>
  <si>
    <t>MPW-07/4 - Ujęcie i St.Uzdat.Wody Kamińsko*00000051</t>
  </si>
  <si>
    <t>MPW-07/5 - Ujęcie i St.Uzdat.Wody Łopuchowo*00000052</t>
  </si>
  <si>
    <t>MPW-07/6 - Ujęcie i St.Uzdat.Wody Uchorowo*00000053</t>
  </si>
  <si>
    <t>MPW-07/7 - Ujęcie i St.Uzdat.Wody Głęboczek*00000054</t>
  </si>
  <si>
    <t>MPW-08/1 - Ujęcie i St.Uzdat.Wody Dębiec*00000055</t>
  </si>
  <si>
    <t>MPW-08/2 - Ujęcie i St.Uzdat.Wody Dziećmierowo*00000056</t>
  </si>
  <si>
    <t>MPW-08/4 - Ujęcie i St.Uzdat.Wody Kamionki*00000058</t>
  </si>
  <si>
    <t>MPW-08/5 - Ujęcie i St.Uzdat.Wody Konarskie*00000059</t>
  </si>
  <si>
    <t>MPW-08/6 - Ujęcie i St.Uzdat.Wody Kórnik*00000060</t>
  </si>
  <si>
    <t>MPW-08/7 - Ujęcie i St.Uzdat.Wody Żerniki*00000061</t>
  </si>
  <si>
    <t>MPW-09/1 - Ujęcie i St.Uzdat.Wody Biedrusko*00000062</t>
  </si>
  <si>
    <t>MPW-09/2 - Ujęcie i St.Uzdat.Wody Złotniki*00000063</t>
  </si>
  <si>
    <t>MPW-10 - Ujęcie i St.Uzdat.Wody Głuszyna*00000065</t>
  </si>
  <si>
    <t>MPW-K - Koszty wydział.Dział Prod.Wody - Kierownik*00000028</t>
  </si>
  <si>
    <t>MPW-W - Koszty wydziałowe Dział Produkcji Wody*00000029</t>
  </si>
  <si>
    <t>MPW-WG - Koszty wydz. Ujęcie i Uzd. Gruszczyn*00000032</t>
  </si>
  <si>
    <t>MPW-WGŁ - Koszty wydz. Ujęcie i Uzd. Głuszyna*00000036</t>
  </si>
  <si>
    <t>MPW-WK - Koszty wydz. Ujęcie i Uzd. Kórnik*00000034</t>
  </si>
  <si>
    <t>MPW-WM - Koszty wydz. Ujęcie i Uzd. Mosina*00000031</t>
  </si>
  <si>
    <t>MPW-WP - Koszty wydz. Ujęcie i Uzd. Poznań*00000030</t>
  </si>
  <si>
    <t>MPW-WSL - Koszty wydz. Ujęcie i Uzd. Suchy Las*00000035</t>
  </si>
  <si>
    <t>MR - Dział rozliczeń eksploatacji*00000026</t>
  </si>
  <si>
    <t>NSZZ - Ogólnozakładowe NSZZ*00000240</t>
  </si>
  <si>
    <t>RA - Dział Administracyjny*00000006</t>
  </si>
  <si>
    <t>RK  - Dział Kadr i Płac*00000005</t>
  </si>
  <si>
    <t>RKR - Dział Rozwoju Kapitałowego i Restrukturyz.*00000003</t>
  </si>
  <si>
    <t>RP - Dział Przetargów*00000007</t>
  </si>
  <si>
    <t>SA - Serwis Automatyki*00000227</t>
  </si>
  <si>
    <t>SE - Serwis Energetyczny*00000226</t>
  </si>
  <si>
    <t>SM - Serwis Mechaniczny*00000228</t>
  </si>
  <si>
    <t>SR - Dział Rozliczeń Serwisu*00000222</t>
  </si>
  <si>
    <t>ST - Serwis Transportu*00000229</t>
  </si>
  <si>
    <t>SWK - Serwis Sieci Wod-Kan*00000225</t>
  </si>
  <si>
    <t>TC - Dział Informatyki*00000237</t>
  </si>
  <si>
    <t>TS  - Zakład Serwisu*00000221</t>
  </si>
  <si>
    <t>TS-W -Zakład Serwisu-koszty wydz(niewykorz.zasoby)*00000223</t>
  </si>
  <si>
    <t>WZ - Ogólnozakładowe WZ*00000239</t>
  </si>
  <si>
    <t>A1000000*ND#Prezes Zarządu</t>
  </si>
  <si>
    <t>A1100000*DDR#Depart. Rozwoju Kapitałowego i Organiz.</t>
  </si>
  <si>
    <t>A1110000*RKR#Dział Rozwoju Kapitałowego i Restruktur.</t>
  </si>
  <si>
    <t>A1120000*RZ#Dział Zarządzania Zasobami Ludzkimi</t>
  </si>
  <si>
    <t>A1130000*RK#Dział Kadr i płac</t>
  </si>
  <si>
    <t>A1140000*RA#Dział Administracyjny</t>
  </si>
  <si>
    <t>A1150000*RP#Dział Przetargów</t>
  </si>
  <si>
    <t>A1200000*BZ#Biuro Zarządu</t>
  </si>
  <si>
    <t>A1300000*DU#Dział Kontroli Wewnętrznej</t>
  </si>
  <si>
    <t>A1400000*DZ#Dział Ochrony Zakładu</t>
  </si>
  <si>
    <t>A1500000*BHP#Dział BHP</t>
  </si>
  <si>
    <t>A1600000*DM#Dział Zarządzania Majątkiem</t>
  </si>
  <si>
    <t>A2000000*DE#W-ce Zarządu Dyrektor Ekonom.-Finansowy</t>
  </si>
  <si>
    <t>A2100000*EH#Departament Handlu i Marketingu</t>
  </si>
  <si>
    <t>A2110000*HW#Dział Windykacji</t>
  </si>
  <si>
    <t>A2120000*HK#Dział Obsługi Klienta</t>
  </si>
  <si>
    <t>A2130000*HM#Dział Marketingu</t>
  </si>
  <si>
    <t>A2200000*EK#Główny Księgowy</t>
  </si>
  <si>
    <t>A2210000*KK#Dział Księgowości</t>
  </si>
  <si>
    <t>A2300000*EZ#Dział Zaopatrzenia</t>
  </si>
  <si>
    <t>A2400000*EC#Dział Controllingu</t>
  </si>
  <si>
    <t>A2500000*EF#Dział Finansowy</t>
  </si>
  <si>
    <t>A3000000*DT#Wiceprezes Zarządu Dyrektor Techniczny</t>
  </si>
  <si>
    <t>A3200000*TI#Departament rozwoju Majątku</t>
  </si>
  <si>
    <t>A3210000*IBM#Biuro Rozwoju Majątku</t>
  </si>
  <si>
    <t>A3220000*IB#Biuro Zarządzania Programem Inwestyc.</t>
  </si>
  <si>
    <t>A3230000*IBR#Dział Badań Rozwojowych</t>
  </si>
  <si>
    <t>A3240000*IBT#Biuro ds. Terenowo - Prawnych</t>
  </si>
  <si>
    <t>A3250000*IK#Specjalista ds. Kosztorysowania</t>
  </si>
  <si>
    <t>A3310000*TOS#Dział Zarządzania Środowiskowego</t>
  </si>
  <si>
    <t>A3320000*TC#Dział Informatyki</t>
  </si>
  <si>
    <t>A3330000*TQ#Dział Jakości</t>
  </si>
  <si>
    <t>A9100000*KO#Ogólnozakładowe</t>
  </si>
  <si>
    <t>A9200000*WZ#Ogólnozakładowe WZ</t>
  </si>
  <si>
    <t>A9300000*NSZZ#Ogólnozakładowe NSZZ</t>
  </si>
  <si>
    <t>A9400000*RN#Rada Nadzorcza</t>
  </si>
  <si>
    <t>FKOP1*FKOP1#Koparka JCB 3 CX</t>
  </si>
  <si>
    <t>FKOP2*FKOP2#Koparka JCB 3 CX</t>
  </si>
  <si>
    <t>FKOP3*FKOP3#Koparka JCB 3 CX</t>
  </si>
  <si>
    <t>FKOP4*FKOP4#Koparka JCB 3 CX</t>
  </si>
  <si>
    <t>FŁ34*FŁ34#Ładowarka Ł 34</t>
  </si>
  <si>
    <t>FNR1*FNR1#Koparko - ład K-726</t>
  </si>
  <si>
    <t>FNR3*FNR3#Koparko - ład K 726</t>
  </si>
  <si>
    <t>FPO001WT*FPO001WT#Ford Mondeo 2,2TDCi</t>
  </si>
  <si>
    <t>FPO002WT*FPO002WT#Ford Mondeo 2,2TDCi</t>
  </si>
  <si>
    <t>FPO003WT*FPO003WT#Ford Mondeo 2,2TDCi</t>
  </si>
  <si>
    <t>FPO0087Y*FPO0087Y#Przyczepa Niewiadów 5201 CH</t>
  </si>
  <si>
    <t>FPO010AY*FPO010AY#Ford Transit 350 LWB</t>
  </si>
  <si>
    <t>FPO011AY*FPO011AY#Ford Transit  350LWB</t>
  </si>
  <si>
    <t>FPO012AY*FPO012AY#Ford Transit 350 MWB</t>
  </si>
  <si>
    <t>FPO013AY*FPO013AY#Ford Transit 350LWB</t>
  </si>
  <si>
    <t>FPO014AY*FPO014AY#Ford Transit 350 MWB</t>
  </si>
  <si>
    <t>FPO015AY*FPO015AY#Ford transit 350LWB</t>
  </si>
  <si>
    <t>FPO016AY*FPO016AY#Ford Transit  350LWB</t>
  </si>
  <si>
    <t>FPO017AY*FPO017AY#Ford transit 350LWB</t>
  </si>
  <si>
    <t>FPO018AY*FPO018AY#Ford Transit 350LWB</t>
  </si>
  <si>
    <t>FPO019AY*FPO019AY#Ford Transit 350LWB</t>
  </si>
  <si>
    <t>FPO020AY*FPO020AY#Ford transit 350LWB</t>
  </si>
  <si>
    <t>FPO021AY*FPO021AY#Ford transit 350LWB</t>
  </si>
  <si>
    <t>FPO0227J*FPO0227J#Żuraw-Kamaz DS 184</t>
  </si>
  <si>
    <t>FPO022AY*FPO022AY#Ford transit 350LWB</t>
  </si>
  <si>
    <t>FPO023AY*FPO023AY#Ford Transit 350 MWB</t>
  </si>
  <si>
    <t>FPO033YG*FPO033YG#Przyczepa Atlas COPCO 47</t>
  </si>
  <si>
    <t>FPO038GL*FPO038GL#MAN TGN 18.240</t>
  </si>
  <si>
    <t>FPO0423Y*FPO0423Y#Agregat ZAE 4C90/3</t>
  </si>
  <si>
    <t>FPO0425*FPO0425#Ciągnik-Ursus MF 255</t>
  </si>
  <si>
    <t>FPO0434*FPO0434#Ciagnik-Ursus C - 360</t>
  </si>
  <si>
    <t>FPO073GL*FPO073GL#MAN TGN 18.240</t>
  </si>
  <si>
    <t>FPO112XH*FPO112XH#Ford Connect 1,8</t>
  </si>
  <si>
    <t>FPO113XH*FPO113XH#Ford Fiesta 1,25</t>
  </si>
  <si>
    <t>FPO114XH*FPO114XH#Ford Fiesta 1,25</t>
  </si>
  <si>
    <t>FPO115XH*FPO115XH#Ford Fiesta 1,25</t>
  </si>
  <si>
    <t>FPO116XH*FPO116XH#Mercedes Sprinter 316NGT</t>
  </si>
  <si>
    <t>FPO117XH*FPO117XH#Mercedes Sprinter 316NGT</t>
  </si>
  <si>
    <t>FPO1186W*FPO1186W#Mercedes Sprinter</t>
  </si>
  <si>
    <t>FPO1187W*FPO1187W#Mercedes Sprinter</t>
  </si>
  <si>
    <t>FPO118XH*FPO118XH#PO118XH</t>
  </si>
  <si>
    <t>FPO119XH*FPO119XH#PO119XH</t>
  </si>
  <si>
    <t>FPO120XH*FPO120XH#Mercedes Sprinter 316NGT</t>
  </si>
  <si>
    <t>FPO1214*FPO1214#Ciągnik-Ursus C - 360</t>
  </si>
  <si>
    <t>FPO121XH*FPO121XH#Mercedes Sprinter 316NGT</t>
  </si>
  <si>
    <t>FPO122XH*FPO122XH#PO122XH</t>
  </si>
  <si>
    <t>FPO1482*FPO1482#Ciągnik-Ursus C 3603P</t>
  </si>
  <si>
    <t>FPO167FN*FPO167FN#Ford Galaxy 2,0</t>
  </si>
  <si>
    <t>FPO168FN*FPO168FN#Ford Fiesta Van</t>
  </si>
  <si>
    <t>FPO172GJ*FPO172GJ#MAN TGN 18.240</t>
  </si>
  <si>
    <t>FPO173FN*FPO173FN#Ford Fiesta</t>
  </si>
  <si>
    <t>FPO1759*FPO1759#Ciągnik C-360</t>
  </si>
  <si>
    <t>FPO1931Y*FPO1931Y#przyczepa JMT 6832</t>
  </si>
  <si>
    <t>FPO218VL*FPO218VL#Ford Transit</t>
  </si>
  <si>
    <t>FPO2257Y*FPO2257Y#CMT Chojnice NSP 24</t>
  </si>
  <si>
    <t>FPO2267G*FPO2267G#Daimler CHrysler  95014</t>
  </si>
  <si>
    <t>FPO2268G*FPO2268G#Daimler CHrysler  95014</t>
  </si>
  <si>
    <t>FPO235YK*FPO235YK#Przyczepa Niewiadów</t>
  </si>
  <si>
    <t>FPO23763*FPO23763#Renault Kangoo 1,4</t>
  </si>
  <si>
    <t>FPO23962*FPO23962#Star 1142CE</t>
  </si>
  <si>
    <t>FPO2564*FPO2564#Ciagnik 4512 K-H</t>
  </si>
  <si>
    <t>FPO261LY*FPO261LY#MAN Turrkar World Angel</t>
  </si>
  <si>
    <t>FPO26265*FPO26265#Kamaz 55111</t>
  </si>
  <si>
    <t>FPO2627V*FPO2627V#Ford Transit Connect</t>
  </si>
  <si>
    <t>FPO2628V*FPO2628V#Ford FMDY Transit 430 L EF</t>
  </si>
  <si>
    <t>FPO2629V*FPO2629V#Ford FMDY Transit 430 L EF</t>
  </si>
  <si>
    <t>FPO2630V*FPO2630V#Ford FMDY Transit 430 L EF</t>
  </si>
  <si>
    <t>FPO2631V*FPO2631V#Ford Facy Transit 350 L</t>
  </si>
  <si>
    <t>FPO2632V*FPO2632V#Fard Facy Transit 350 L</t>
  </si>
  <si>
    <t>FPO2633V*FPO2633V#Ford Facy Transit 350 L</t>
  </si>
  <si>
    <t>FPO2634V*FPO2634V#Ford Facy Transit 350 L</t>
  </si>
  <si>
    <t>FPO2635V*FPO2635V#Ford Facy Transit 350 L</t>
  </si>
  <si>
    <t>FPO2636V*FPO2636V#Ford Facy Transit 350 L</t>
  </si>
  <si>
    <t>FPO2637V*FPO2637V#Ford Facy Transit 350 L</t>
  </si>
  <si>
    <t>FPO2638V*FPO2638V#Ford Facy Transit 350 L</t>
  </si>
  <si>
    <t>FPO2678V*FPO2678V#Ford Fiesta</t>
  </si>
  <si>
    <t>FPO2681V*FPO2681V#Ford Fiesta</t>
  </si>
  <si>
    <t>FPO2682V*FPO2682V#Ford Fiesta</t>
  </si>
  <si>
    <t>FPO2683V*FPO2683V#Ford Fiesta</t>
  </si>
  <si>
    <t>FPO2684V*FPO2684V#Ford Fiesta</t>
  </si>
  <si>
    <t>FPO2685V*FPO2685V#Ford Fiesta</t>
  </si>
  <si>
    <t>FPO2686V*FPO2686V#Ford Fiesta</t>
  </si>
  <si>
    <t>FPO2807R*FPO2807R#Ford Transit 350 M FABY</t>
  </si>
  <si>
    <t>FPO2808R*FPO2808R#Ford Transit 350 M FABY</t>
  </si>
  <si>
    <t>FPO2809R*FPO2809R#Ford Transit 350 M FABY</t>
  </si>
  <si>
    <t>FPO2810R*FPO2810R#Ford Transit 350 M FABY</t>
  </si>
  <si>
    <t>FPO2811R*FPO2811R#Ford Transit 350 M FABY</t>
  </si>
  <si>
    <t>FPO2812R*FPO2812R#Ford Transit 350 M</t>
  </si>
  <si>
    <t>FPO2813R*FPO2813R#Ford Transit 350 M</t>
  </si>
  <si>
    <t>FPO289GC*FPO289GC#Mercedes Benz 1741</t>
  </si>
  <si>
    <t>FPO289KT*FPO289KT#Ford C-MAX</t>
  </si>
  <si>
    <t>FPO29038*FPO29038#Renault Kangoo 1,4</t>
  </si>
  <si>
    <t>FPO290KW*FPO290KW#Ford C-MAX</t>
  </si>
  <si>
    <t>FPO291KT*FPO291KT#Ford C-MAX</t>
  </si>
  <si>
    <t>FPO3007R*FPO3007R#Ford Fiesta</t>
  </si>
  <si>
    <t>FPO3008R*FPO3008R#Ford Fiesta</t>
  </si>
  <si>
    <t>FPO3009R*FPO3009R#Ford Fiesta</t>
  </si>
  <si>
    <t>FPO3027R*FPO3027R#Ford Fusion JU2</t>
  </si>
  <si>
    <t>FPO3028R*FPO3028R#Ford Fusion JU2</t>
  </si>
  <si>
    <t>FPO309LX*FPO309LX#Ford Fiesta 1,25</t>
  </si>
  <si>
    <t>FPO310JP*FPO310JP#Ford Fusion JU2</t>
  </si>
  <si>
    <t>FPO311LX*FPO311LX#Ford Transit 350LWB</t>
  </si>
  <si>
    <t>FPO312LX*FPO312LX#Ford Transit 350 LWB</t>
  </si>
  <si>
    <t>FPO313LX*FPO313LX#Ford Transit Connect 1,8</t>
  </si>
  <si>
    <t>FPO314LX*FPO314LX#Ford Transit 350LWB</t>
  </si>
  <si>
    <t>FPO315LX*FPO315LX#Ford Transit 350MWB</t>
  </si>
  <si>
    <t>FPO316LX*FPO316LX#Ford Transit 350 ELWB</t>
  </si>
  <si>
    <t>FPO317LX*FPO317LX#Ford Connect 1,8</t>
  </si>
  <si>
    <t>FPO318LX*FPO318LX#Ford Connect 1,8</t>
  </si>
  <si>
    <t>FPO324FY*FPO324FY#Ford Transit 350 M FABY</t>
  </si>
  <si>
    <t>FPO325FY*FPO325FY#Ford Transit 350 L</t>
  </si>
  <si>
    <t>FPO354GL*FPO354GL#MAN TGN 18.240</t>
  </si>
  <si>
    <t>FPO359YF*FPO359YF#STIM Przyczepa</t>
  </si>
  <si>
    <t>FPO361YF*FPO361YF#Przyczepa GNIOTPOL -AGRE</t>
  </si>
  <si>
    <t>FPO4006W*FPO4006W#Ford Transit- kamera</t>
  </si>
  <si>
    <t>FPO427YH*FPO427YH#WIOLA</t>
  </si>
  <si>
    <t>FPO473CM*FPO473CM#Ford Transit 350 L</t>
  </si>
  <si>
    <t>FPO4851A*FPO4851A#Żuraw-Takraf ADK125-2</t>
  </si>
  <si>
    <t>FPO5138Y*PO5138Y#Przyczepa N 126</t>
  </si>
  <si>
    <t>FPO5140Y*FPO5140Y#Przyczepa SWN 5201</t>
  </si>
  <si>
    <t>FPO5426Y*FPO5426Y#SAM -Przyczepa</t>
  </si>
  <si>
    <t>FPO554SU*FPO554SU#Ford C-MAX</t>
  </si>
  <si>
    <t>FPO561KF*FPO561KF#Mercedes Benz 1832L</t>
  </si>
  <si>
    <t>FPO569AX*FPO569AX#Mercedes Benz 3341</t>
  </si>
  <si>
    <t>FPO5720A*FPO5720A#Jelcz P 422 D</t>
  </si>
  <si>
    <t>FPO648YG*FPO648YG#Przyczepa THULE -Lekka</t>
  </si>
  <si>
    <t>FPO659YC*FPO659YC#Przyczepa specjalna Atlas</t>
  </si>
  <si>
    <t>FPO661YG*FPO661YG#Przyczepa Nissen_led</t>
  </si>
  <si>
    <t>FPO662YG*FPO662YG#Przyczepa Nissen_led</t>
  </si>
  <si>
    <t>FPO663YG*FPO663YG#Przyczepa Nissen_led</t>
  </si>
  <si>
    <t>FPO665RN*FPO665RN#Ford Ranger</t>
  </si>
  <si>
    <t>FPO714AV*FPO714AV#Mercedes Benz 3341</t>
  </si>
  <si>
    <t>FPO7223R*FPO7223R#Ford Facy Transit 350 L</t>
  </si>
  <si>
    <t>FPO7225R*FPO7225R#Ford Facy Transit 350 L</t>
  </si>
  <si>
    <t>FPO7246R*FPO7246R#Ford Transit 350 L</t>
  </si>
  <si>
    <t>FPO7248R*FPO7248R#Ford Transit 350 L</t>
  </si>
  <si>
    <t>FPO7426R*FPO7426R#Ford Facy Transit 350 L</t>
  </si>
  <si>
    <t>FPO7528E*FPO7528E#Renault Kangoo 1,6</t>
  </si>
  <si>
    <t>FPO7730R*FPO7730R#Ford Fiesta</t>
  </si>
  <si>
    <t>FPO778A*FPO778A#Massey Fergusson 4455</t>
  </si>
  <si>
    <t>FPO8189K*FPO8189K#Jelcz P 642 KBC</t>
  </si>
  <si>
    <t>FPO8195K*FPO8195K#Jelcz P422 D</t>
  </si>
  <si>
    <t>FPO8196K*FPO8196K#JELCZ P422</t>
  </si>
  <si>
    <t>FPO829AW*FPO829AW#Ford Transit Connect 1,8</t>
  </si>
  <si>
    <t>FPO830AW*FPO830AW#Ford Fiesta 1,25</t>
  </si>
  <si>
    <t>FPO831AW*FPO831AW#Ford Fiesta 1,25</t>
  </si>
  <si>
    <t>FPO832AW*FPO832AW#Ford Fiesta 1,25</t>
  </si>
  <si>
    <t>FPO833AW*FPO833AW#Ford Fiesta 1,25</t>
  </si>
  <si>
    <t>FPO834AW*FPO834AW#Ford Fiesta 1,25</t>
  </si>
  <si>
    <t>FPO857YE*FPO857YE#Przyczepa GNIOTPOL -AGRE</t>
  </si>
  <si>
    <t>FPO8873E*FPO8873E#Jelcz P 422 D Cysterna</t>
  </si>
  <si>
    <t>FPO901HE*FPO901HE#MAN TGL 12.180</t>
  </si>
  <si>
    <t>FPO902HE*FPO902HE#MAN TGA 33.360</t>
  </si>
  <si>
    <t>FPO9198L*FPO9198L#Star 1142CE</t>
  </si>
  <si>
    <t>FPO923FS*FPO923FS#Mercedes Benz 1741</t>
  </si>
  <si>
    <t>FPO926HX*FPO926HX#Ford Fiesta</t>
  </si>
  <si>
    <t>FPO927HX*FPO927HX#Ford Fiesta</t>
  </si>
  <si>
    <t>FPO928HX*FPO928HX#Ford Fiesta</t>
  </si>
  <si>
    <t>FPO929HX*FPO929HX#Ford Fiesta</t>
  </si>
  <si>
    <t>FPO930JM*FPO930JM#Ford Transit 350LWB</t>
  </si>
  <si>
    <t>FPO931JM*FPO931JM#Ford Transit 350LWB</t>
  </si>
  <si>
    <t>FPO931US*FPO931US#Ford Fiesta 1,25</t>
  </si>
  <si>
    <t>FPO932JM*FPO932JM#fORD tRANSIT 305l</t>
  </si>
  <si>
    <t>FPO932US*FPO932US#Ford Fiesta 1,25</t>
  </si>
  <si>
    <t>FPO933JM*FPO933JM#Ford Transit 350LWB</t>
  </si>
  <si>
    <t>FPO933US*FPO933US#Ford Fiesta 1,25</t>
  </si>
  <si>
    <t>FPO934JM*FPO934JM#Ford Transit 350LWB</t>
  </si>
  <si>
    <t>FPO934US*FPO934US#Ford Fiesta 1,25</t>
  </si>
  <si>
    <t>FPO935JM*FPO935JM#Ford Transit 350LWB</t>
  </si>
  <si>
    <t>FPO935US*FPO935US#Ford Connect 1,8</t>
  </si>
  <si>
    <t>FPO936JM*FPO936JM#Ford Transit 350LWB</t>
  </si>
  <si>
    <t>FPO936US*FPO936US#Ford Connect 1,8</t>
  </si>
  <si>
    <t>FPO937JM*FPO937JM#Ford Transit 350MWB</t>
  </si>
  <si>
    <t>FPO937US*FPO937US#Ford Transit</t>
  </si>
  <si>
    <t>FPO946MC*FPO946MC#Ford Fiesta 1,25</t>
  </si>
  <si>
    <t>FPO96522*FPO96522#Dłuzyca</t>
  </si>
  <si>
    <t>FPO96619*FPO96619#Przyczepa Niewiadów B7520H</t>
  </si>
  <si>
    <t>FPO96621*FPO96621#Przyczepa Niewiadów B7520H</t>
  </si>
  <si>
    <t>FPO96622*FPO96622#Przyczepa Niewiadów B7520H</t>
  </si>
  <si>
    <t>FPO9707Y*FPO9707Y#Sprężarka COMPAIR</t>
  </si>
  <si>
    <t>FPO97726*FPO97726#Przyczepa Meprozet PN 60T528</t>
  </si>
  <si>
    <t>FPO97793*FPO97793#Przyczepa T-039</t>
  </si>
  <si>
    <t>FPO97794*FPO97794#Przyczepa autosan D-55</t>
  </si>
  <si>
    <t>FPO98299*FPO98299#Przyczepa Niewiadów B7520H</t>
  </si>
  <si>
    <t>FPO99060*FPO99060#Przyczepa D 655</t>
  </si>
  <si>
    <t>FPO9945Y*FPO9945Y#Przyczepa Metaltech</t>
  </si>
  <si>
    <t>FPO99580*FPO99580#Przyczepa Autosan D 47A</t>
  </si>
  <si>
    <t>FPO99884*FPO99884#Przyczepa biafamar T-169/1</t>
  </si>
  <si>
    <t>FS200W-V*FS200W-V#Koparka S200</t>
  </si>
  <si>
    <t>M4100000*TM#Zakład Zarządzania Majątkiem</t>
  </si>
  <si>
    <t>M4110000*MR#Dział rozliczeń eksploatacji</t>
  </si>
  <si>
    <t>M4120000*MI#Dział Zarządzania Informacją o Majątku</t>
  </si>
  <si>
    <t>M4130000*CSZ-K#Centralny Sysetm Zarządzania -Kierownik</t>
  </si>
  <si>
    <t>M4130100*CSZ-GA#Główny Automatyk</t>
  </si>
  <si>
    <t>M4130200*CSZ-GE#Główny Energetyk</t>
  </si>
  <si>
    <t>M4130300*CSZ-GM#Główny Mechanik</t>
  </si>
  <si>
    <t>M4130400*CSZ-IUR/1#Inż. Utrzymania Ruchu- produkcja wody</t>
  </si>
  <si>
    <t>M4130500*CSZ-IUR/2#Inż..Utrzymania Ruchu- sieć wodociągowa</t>
  </si>
  <si>
    <t>M4130600*CSZ-IUR/3#Inż.Utrzymania Ruchu- oszyczanie ścieków</t>
  </si>
  <si>
    <t>M4130700*CSZ-IUR/4#Inż..Utrzymania Ruchu-sieć kanalizacyjna</t>
  </si>
  <si>
    <t>M4130800*CSZ-TW#Technolodzy-  woda</t>
  </si>
  <si>
    <t>M4130900*CSZ-TK#Technolodzy-  sieć kanalizacyjna</t>
  </si>
  <si>
    <t>M4131000*CSZ-TS#Technolodzy-  ścieki</t>
  </si>
  <si>
    <t>M4140000*TM-W#Koszty wydział. Z-d Zarządzan. Majątkiem</t>
  </si>
  <si>
    <t>M4150000*ME-K#Koszt wydz.D. Ekspl. Sieci Wod-Kan Kier.</t>
  </si>
  <si>
    <t>M4160000*ME-WWK#Koszty wydz.Dział Ekspl. Sieci Wod-Kan</t>
  </si>
  <si>
    <t>M4210100*MPW-01#Ujęcie Wody Poznań</t>
  </si>
  <si>
    <t>M4210200*MPW-02/1#Stacja Uzdatniania Wody Poznań</t>
  </si>
  <si>
    <t>M4210300*MPW-02/2#Pompownia Sieciowa Koronna</t>
  </si>
  <si>
    <t>M4210400*MPW-02/3#Zbiorniki Wody Czystej Morasko</t>
  </si>
  <si>
    <t>M4210500*MPW-03#Ujęcie Wody Mosina</t>
  </si>
  <si>
    <t>M4210600*MPW-04/1#Stacja Uzdatniania Wody Mosina</t>
  </si>
  <si>
    <t>M4210700*MPW-04/2#Zbiorniki Wody Czystej Pożegowo</t>
  </si>
  <si>
    <t>M4210800*MPW-04/3#Zbiorniki Wody Czystej dla m.i gm.Mosina</t>
  </si>
  <si>
    <t>M4210900*MPW-05/1#Ujęcie Wody Gruszczyn</t>
  </si>
  <si>
    <t>M4211000*MPW-05/2#Ujęcie Wody Promienko</t>
  </si>
  <si>
    <t>M4211100*MPW-06#Stacja Uzdatniania Wody Gruszczyn</t>
  </si>
  <si>
    <t>M4211200*MPW-07/1#Ujęcie i St.Uzdat.Wody Murowana Goślina</t>
  </si>
  <si>
    <t>M4211300*MPW-07/2#Ujęcie i St.Uzdat.Wody Długa Goślina</t>
  </si>
  <si>
    <t>M4211400*MPW-07/3#Ujęcie i St.Uzdat.Wody Boduszewo</t>
  </si>
  <si>
    <t>M4211500*MPW-07/4#Ujęcie i St.Uzdat.Wody Kamińsko</t>
  </si>
  <si>
    <t>M4211600*MPW-07/5#Ujęcie i St.Uzdat.Wody Łopuchowo</t>
  </si>
  <si>
    <t>M4211700*MPW-07/6#Ujęcie i St.Uzdat.Wody Uchorowo</t>
  </si>
  <si>
    <t>M4211800*MPW-07/7#Ujęcie i St.Uzdat.Wody Głęboczek</t>
  </si>
  <si>
    <t>M4211900*MPW-08/1#Ujęcie i St.Uzdat.Wody Dębiec</t>
  </si>
  <si>
    <t>M4212000*MPW-08/2#Ujęcie i St.Uzdat.Wody Dziećmierowo</t>
  </si>
  <si>
    <t>M4212100*MPW-08/3#Ujęcie i St.Uzdat.Wody Gądki</t>
  </si>
  <si>
    <t>M4212200*MPW-08/4#Ujęcie i St.Uzdat.Wody Kamionki</t>
  </si>
  <si>
    <t>M4212300*MPW-08/5#Ujęcie i St.Uzdat.Wody Konarskie</t>
  </si>
  <si>
    <t>M4212400*MPW-08/6#Ujęcie i St.Uzdat.Wody Kórnik</t>
  </si>
  <si>
    <t>M4212500*MPW-08/7#Ujęcie i St.Uzdat.Wody Żerniki</t>
  </si>
  <si>
    <t>M4212600*MPW-09/1#Ujęcie i St.Uzdat.Wody Biedrusko</t>
  </si>
  <si>
    <t>M4212700*MPW-09/2#Ujęcie i St.Uzdat.Wody Złotniki</t>
  </si>
  <si>
    <t>M4212800*MPW-09/3#Ujęcie i St.Uzdat.Wody Zielątkowo</t>
  </si>
  <si>
    <t>M4212900*MPW-10#Ujęcie i St.Uzdat.Wody Głuszyna</t>
  </si>
  <si>
    <t>M4220000*MPW-K#Koszty wydział. Dział Prod. Wody Kierow.</t>
  </si>
  <si>
    <t>M4221000*MPW-W#Koszty wydziałowe Dział Produkcji Wody</t>
  </si>
  <si>
    <t>M4222000*MPW-WP#Koszty wydz. Ujęcie i Uzd. Poznań</t>
  </si>
  <si>
    <t>M4223000*MPW-WM#Koszty wydz. Ujęcie i Uzd. Mosina</t>
  </si>
  <si>
    <t>M4224000*MPW-WG#Koszty wydz. Ujęcie i Uzd. Gruszczyn</t>
  </si>
  <si>
    <t>M4225000*MPW-WMG#Koszty wydz. Ujęcie i Uzd. M.Goślina</t>
  </si>
  <si>
    <t>M4226000*MPW-WK#Koszty wydz. Ujęcie i Uzd. Kórnik</t>
  </si>
  <si>
    <t>M4227000*MPW-WSL#Koszty wydz. Ujęcie i Uzd. Suchy Las</t>
  </si>
  <si>
    <t>M4228000*MPW-WGŁ#Koszty wydz. Ujęcie i Uzd. Głuszyna</t>
  </si>
  <si>
    <t>M4510100*ME-W01#Dział Ekspl.Sieci Wodoc. Poznań</t>
  </si>
  <si>
    <t>M4510200*ME-W02#Dział Ekspl.Sieci Wodoc. Mosina</t>
  </si>
  <si>
    <t>M4510300*ME-W03#Dział Ekspl.Sieci Wodoc. Swarzędz</t>
  </si>
  <si>
    <t>M4510400*ME-W04#Dział Ekspl.Sieci Wodoc. M.Goślina</t>
  </si>
  <si>
    <t>M4510600*ME-W07#Dział Ekspl.Sieci Wodoc. gm. Kórnik</t>
  </si>
  <si>
    <t>M4510700*ME-W08#Dział Ekspl.Sieci Wodoc. gm. Suchy Las</t>
  </si>
  <si>
    <t>M4510800*ME-W09#Dział Ekspl.Sieci Wodoc. gm. Brodnica</t>
  </si>
  <si>
    <t>M4510900*ME-W12#Dział Ekspl.Sieci Wodoc. Luboń</t>
  </si>
  <si>
    <t>M4511000*ME-W13#Dział Ekspl.Sieci Wodoc. Puszczykowo</t>
  </si>
  <si>
    <t>M4511100*ME-W14#Dział Ekspl.Sieci Wodoc. Czerwonak</t>
  </si>
  <si>
    <t>M4511200*ME-W20#Zest. Hydrof.. Puszczykowo ul.Studzienna</t>
  </si>
  <si>
    <t>M4511300*ME-W21#Pompownia Swarzedz ul. Sośnicka</t>
  </si>
  <si>
    <t>M4511400*ME-W22#Przepompow. Suchy Las ul. Bogusławskiego</t>
  </si>
  <si>
    <t>M4511500*ME-W23#Zestawy Hydroforowe , Hydrofornie</t>
  </si>
  <si>
    <t>M4511600*ME-W24#Lokalne studnie publiczne Poznań</t>
  </si>
  <si>
    <t>M4521000*ME-WW#Koszty wydz.Działu Ekspl. Sieci Wod</t>
  </si>
  <si>
    <t>M5210100*MOS-1/01#Oczysz.Ściek.P-ń- Energia i zasilanie</t>
  </si>
  <si>
    <t>M5210200*MOS-1/02#Oczysz. Ściek.P-ń- Sterowanie</t>
  </si>
  <si>
    <t>M5210300*MOS-1/03#Oczysz. Ściek. P-ń - Odbiór Ściek. Dowoż</t>
  </si>
  <si>
    <t>M5210400*MOS-1/04#Oczysz. Ściek. P-ń - Oczysz. Mechaniczne</t>
  </si>
  <si>
    <t>M5210500*MOS-1/05#Oczysz. Ściek.P-ń - Oczysz. Biologiczne</t>
  </si>
  <si>
    <t>M5210600*MOS-1/06#Oczysz. Ściek. P-ń  Przer. Osadów Ściek.</t>
  </si>
  <si>
    <t>M5210700*MOS-1/07#Oczysz. Ściek. P-ń  Transport Osadów</t>
  </si>
  <si>
    <t>M5210800*MOS-1/08#Oczysz. Ściek. P-ń - Gospodarka Gazowa</t>
  </si>
  <si>
    <t>M5210900*MOS-1/09#Oczysz. Ściek.P-ń - Gazogeneratorownia</t>
  </si>
  <si>
    <t>M5211100*MOS-1/11#Oczysz. Ściek. P-ń - Oczyszcz. Powietrza</t>
  </si>
  <si>
    <t>M5220100*MOS-2/01#Oczysz.Śc. Koziegł. Energia i zasilanie</t>
  </si>
  <si>
    <t>M5220200*MOS-2/02#Oczysz.Śc. Koziegł. Sterowanie</t>
  </si>
  <si>
    <t>M5220300*MOS-2/03#Oczysz. Śc. Koziegł. - Odbiór Śc. Dowoż.</t>
  </si>
  <si>
    <t>M5220400*MOS-2/04#Oczysz. Śc. Koziegł. - Oczysz. Mechan.</t>
  </si>
  <si>
    <t>M5220500*MOS-2/05#Oczysz. Śc. Kozieg. - Oczysz. Biologicz.</t>
  </si>
  <si>
    <t>M5220600*MOS-2/06#Oczysz. Śc. Koziegł. - Przer. Osad.Ściek</t>
  </si>
  <si>
    <t>M5220700*MOS-2/07#Oczysz.Śc. Koziegł. - Odbiór Osadów</t>
  </si>
  <si>
    <t>M5220800*MOS-2/08#Oczysz. Śc. Koziegł. - Gospodarka Gazowa</t>
  </si>
  <si>
    <t>M5220900*MOS-2/09#Oczysz. Śc. Koziegł.  Gazogeneratorownia</t>
  </si>
  <si>
    <t>M5221000*MOS-2/10#Oczysz. Śc. Koziegł. - Suszenie Osadów</t>
  </si>
  <si>
    <t>M5221100*MOS-2/11#Oczysz. Śc. Koziegł. - Oczysz. Powietrza</t>
  </si>
  <si>
    <t>M5221200*MOS-2/12#Oczysz. Śc. Koziegł. - Pilotaż. St. Bad.</t>
  </si>
  <si>
    <t>M5230100*MOS-3/01#Oczysz. Śc. Mosina - Energia i zasilanie</t>
  </si>
  <si>
    <t>M5230200*MOS-3/02#Oczysz.Śc. Mosina - Sterowanie</t>
  </si>
  <si>
    <t>M5230300*MOS-3/03#Oczysz. Śc. Mosina -Odbiór Ściek. Dowoż.</t>
  </si>
  <si>
    <t>M5230400*MOS-3/04#Oczysz. Śc. Mosina - Oczysz.Mechaniczne</t>
  </si>
  <si>
    <t>M5230500*MOS-3/05#Oczysz. Śc. Mosina - Oczysz.Biologiczne</t>
  </si>
  <si>
    <t>M5230600*MOS-3/06#Oczysz. Śc. Mosina - Przer. Osadów Ściek</t>
  </si>
  <si>
    <t>M5230700*MOS-3/07#Oczysz. Śc. Mosina - Odbiór osadów</t>
  </si>
  <si>
    <t>M5231100*MOS-3/11#Oczysz. Śc. Mosina - Oczyszcz. powietrza</t>
  </si>
  <si>
    <t>M5240100*MOS-4/01#Oczysz.Śc. Szlachęcin -Energia i zasilan</t>
  </si>
  <si>
    <t>M5240200*MOS-4/02#Oczysz.Śc. Szlachęcin -Sterowanie</t>
  </si>
  <si>
    <t>M5240300*MOS-4/03#Oczysz.Śc.Szlachęcin -Odbiór Ściek.Dowoż</t>
  </si>
  <si>
    <t>M5240400*MOS-4/04#Oczysz.Śc.Szlachęcin - Oczysz.Mechan.</t>
  </si>
  <si>
    <t>M5240500*MOS-4/05#Oczysz.Śc.Szlachęcin -Oczysz.Biologiczne</t>
  </si>
  <si>
    <t>M5240600*MOS-4/06#Oczysz.Śc.Szlachęcin -Przer.osadów ściek</t>
  </si>
  <si>
    <t>M5240700*MOS-4/07#Oczysz.Śc. Szlachęcin - Odbiór osadów</t>
  </si>
  <si>
    <t>M5241100*MOS-4/11#Oczysz.Śc. Szlachęcin - Oczysz powietrza</t>
  </si>
  <si>
    <t>M5250100*MOS-5/01#Oczysz. Śc. Borówiec -Energia i zasilani</t>
  </si>
  <si>
    <t>M5250200*MOS-5/02#Oczysz.Śc. Borówiec - Sterowanie</t>
  </si>
  <si>
    <t>M5250300*MOS-5/03#Oczysz. Śc.Borówiec-Odbiór ścieków dowoż</t>
  </si>
  <si>
    <t>M5250400*MOS-5/04#Oczysz. Śc. Borówiec- Oczysz.Mechaniczne</t>
  </si>
  <si>
    <t>M5250500*MOS-5/05#Oczysz.Śc. Borówiec -Oczysz. Biologiczne</t>
  </si>
  <si>
    <t>M5250600*MOS-5/06#Oczysz. Śc.Borówiec -Przer. osadów ściek</t>
  </si>
  <si>
    <t>M5250700*MOS-5/07#Oczysz.Śc.Borówiec- Odbiór osadów</t>
  </si>
  <si>
    <t>M5251100*MOS-5/11#Oczysz. Śc. Borówiec - Oczysz. powietrza</t>
  </si>
  <si>
    <t>M5260100*MOS-6/01#Oczysz. Śc.Chludowo -Energia i zasilanie</t>
  </si>
  <si>
    <t>M5260200*MOS-6/02#Oczysz. Ści. Chludowo- Sterowanie</t>
  </si>
  <si>
    <t>M5260300*MOS-6/03#Oczysz.Śc.Chludowo-Odbiór ścieków dowoż.</t>
  </si>
  <si>
    <t>M5260400*MOS-6/04#Oczys.Śc. Chludowo- Oczysz. Mechaniczne</t>
  </si>
  <si>
    <t>M5260500*MOS-6/05#Oczysz. Śc. Chludowo- Oczysz Biologiczne</t>
  </si>
  <si>
    <t>M5260600*MOS-6/06#Oczysz.Śc.Chludowo- Przer. osadów ściek.</t>
  </si>
  <si>
    <t>M5260700*MOS-6/07#Oczysz. Śc. Chludowo- Odbiór osadów</t>
  </si>
  <si>
    <t>M5270100*MOS-7/01#Oczysz. Śc.Głuszyna- Energia i zasilanie</t>
  </si>
  <si>
    <t>M5270200*MOS-7/02#Oczysz. Śc. Głuszyna -Sterowanie</t>
  </si>
  <si>
    <t>M5270400*MOS-7/04#Oczysz. Śc. Głuszyna-Oczysz. Mechaniczne</t>
  </si>
  <si>
    <t>M5270500*MOS-7/05#Oczysz.Śc. Głuszyna -Oczysz. Biologiczne</t>
  </si>
  <si>
    <t>M5270600*MOS-7/06#Oczysz.Śc.Głuszyna - Przer.osadów ściek.</t>
  </si>
  <si>
    <t>M5270700*MOS-7/07#Oczysz. Śc. Głuszyna- Odbiór osadów</t>
  </si>
  <si>
    <t>M5420000*MOS-K#Koszt Wydz. Dział Oczysz. Ściek.  Kier.</t>
  </si>
  <si>
    <t>M5421000*MOS-W#Koszty Wydz. Działu Oczyszczania Ścieków</t>
  </si>
  <si>
    <t>M5422000*MOS-WP#Koszty Wydz. Oczyszcz. Poznań</t>
  </si>
  <si>
    <t>M5423000*MOS-WK#Koszty Wydz. Oczyszcz. Koziegłowy</t>
  </si>
  <si>
    <t>M5424000*MOS-WM#Koszty Wydz. Oczyszcz. Mosina</t>
  </si>
  <si>
    <t>M5425000*MOS-WS#Koszt Wydz. Oczysz. Szlachęcin gm Czerwo</t>
  </si>
  <si>
    <t>M5426000*MOS-WGK#Koszty Wydz. Oczysz. Borówiec gm. Kórnik</t>
  </si>
  <si>
    <t>M5427000*MOS-WGSL#Koszty Wydz. Oczysz Chludowo  gm. S. Las</t>
  </si>
  <si>
    <t>M5428000*MOS-WG#Koszty Wydz. Oczysz. Głuszyna gm. Poznań</t>
  </si>
  <si>
    <t>M5510100*ME-S10#Kanalizacja Grawitacyjna Mosina</t>
  </si>
  <si>
    <t>M5510200*ME-S11#Przepompownia Główna Mosina ul. Wiatrowa</t>
  </si>
  <si>
    <t>M5510300*ME-S12#Sieciowe Przepompownie w Zlewni Mosina</t>
  </si>
  <si>
    <t>M5510400*ME-S13#Sieciowe Tłocznie w Zlewni Mosina</t>
  </si>
  <si>
    <t>M5511000*ME-S20#Kanalizacja Grawitacyjna Czerwonak</t>
  </si>
  <si>
    <t>M5511100*ME-S21#Przepompownia Główna Owińska</t>
  </si>
  <si>
    <t>M5511200*ME-S22#Sieciowe Przepomp.w Zlewni Czerwonak</t>
  </si>
  <si>
    <t>M5511300*ME-S23#Przepompownia Ścieków Promnice</t>
  </si>
  <si>
    <t>M5511400*ME-S24#Przepompownia Ścieków Biedrusko</t>
  </si>
  <si>
    <t>M5512000*ME-S30#Kanalizacja Grawitacyjna Puszczykowo</t>
  </si>
  <si>
    <t>M5512100*ME-S31#Sieciowe Przepomp. w Zlewni Puszczykowo</t>
  </si>
  <si>
    <t>M5512200*ME-S35#Kanal. Grawit. Ścieków Tarnowo Podgórne</t>
  </si>
  <si>
    <t>M5512300*ME-S36#Sieciowe Przepomp. w Zlewni T. Podgórne</t>
  </si>
  <si>
    <t>M5513000*ME-S40#Kanalizacja Grawitacyjna Swarzędz</t>
  </si>
  <si>
    <t>M5513100*ME-S41#Przepomp. Główna Swarzędz ul. Zamkowa</t>
  </si>
  <si>
    <t>M5513200*ME-S42#Sieciowe Przepompownie w zlewni Swarzędz</t>
  </si>
  <si>
    <t>M5513300*ME-S43#Sieciowe Tłocznie w Zlewni Swarzędz</t>
  </si>
  <si>
    <t>M5514000*ME-S50#Kanalizacja Grawit. Murowana Goślina</t>
  </si>
  <si>
    <t>M5514100*ME-S51#Przepompownia Główna Mściszewo</t>
  </si>
  <si>
    <t>M5514200*ME-S52#Sieciowe Przepomp. w Zlewni M. Goślina</t>
  </si>
  <si>
    <t>M5514300*ME-S53#Sieciowe Tłocznie w Zlewni M. Goślina</t>
  </si>
  <si>
    <t>M5514400*ME-S54#Przepom. Ścieków ul. Na Stoku M. Goślina</t>
  </si>
  <si>
    <t>M5515000*ME-S60#Kanalizacja Grawitacyjna Luboń</t>
  </si>
  <si>
    <t>M5515100*ME-S61#Przepomp. Główna Luboń ul. Armii Poznań</t>
  </si>
  <si>
    <t>M5515200*ME-S62#Sieciowe Przepompownie w Zlewni Luboń</t>
  </si>
  <si>
    <t>M5515300*ME-S63#Sieciowe Tłocznie w Zlewni Luboń</t>
  </si>
  <si>
    <t>M5516000*ME-S70#Kanalizacja Grawitacyjna Suchy Las</t>
  </si>
  <si>
    <t>M5516100*ME-S71#Przep. Gł. gm.Suchy Las ul.Stef.-Borówk.</t>
  </si>
  <si>
    <t>M5516200*ME-S72#Sieciowe Przepomp. w zlewni Suchy Las</t>
  </si>
  <si>
    <t>M5517000*ME-S80#Kanalizacja Grawitacyjna Poznań</t>
  </si>
  <si>
    <t>M5517100*ME-S81#Przepompownia Poznań Garbary</t>
  </si>
  <si>
    <t>M5517200*ME-S82#Przepompownia Poznań Strzeszyn</t>
  </si>
  <si>
    <t>M5517300*ME-S83#Sieciowe Przepompownie w Zlewni Poznań</t>
  </si>
  <si>
    <t>M5517400*ME-S84#Sieciowe Tłocznie w Zlewni Poznań</t>
  </si>
  <si>
    <t>M5517500*ME-S85#Przepompownia Głuszyna</t>
  </si>
  <si>
    <t>M5517600*ME-S86#Przepompownia Strzeszyn ul. Koszalińska</t>
  </si>
  <si>
    <t>M5517700*ME-S87#Przep.ścieków PPS -Północna/Ku Cytadeli</t>
  </si>
  <si>
    <t>M5517800*ME-S88#Przepompownia Poznań Hetmańska</t>
  </si>
  <si>
    <t>M5517900*ME-S89#Siec. Przep.Ście. w Zlewni Poznań-Śródka</t>
  </si>
  <si>
    <t>M5518000*ME-S90#Odprowadzanie Ścieków Gmina Kórnik</t>
  </si>
  <si>
    <t>M5518100*ME-S91#Przepompownia Odwadniająca Bogdanka</t>
  </si>
  <si>
    <t>M5518200*ME-S92#Syfony Kanalizacyjne</t>
  </si>
  <si>
    <t>M5518300*ME-S93#Punkty Zlewcze</t>
  </si>
  <si>
    <t>M5518400*ME-S94#Rowy Otwarte</t>
  </si>
  <si>
    <t>M5518500*ME-S95#Punkty Pomiarowe</t>
  </si>
  <si>
    <t>M5521000*ME-WK#Koszty wydz.Działu Ekspl. Sieci Kan</t>
  </si>
  <si>
    <t>M5530000*ME-S100#Kan. Grawit. Czerwonak  Puszcza Zielonka</t>
  </si>
  <si>
    <t>M5530001*ME-S101#Siec. Przep. Czerwonak- Puszcza Zielonka</t>
  </si>
  <si>
    <t>M5530002*ME-S102#Kan. Grawit. Swarzedz - Puszcza Zielonka</t>
  </si>
  <si>
    <t>M5530003*ME-S103#Siec. Przep. Swarzędz - Puszcza Zielonka</t>
  </si>
  <si>
    <t>M5530004*ME-S104#Kan. Grawit. Mur. Goś.- Puszcza Zielonka</t>
  </si>
  <si>
    <t>M5530005*ME-S105#Siec. Przep. Mur. Goś.- Puszcza Zielonka</t>
  </si>
  <si>
    <t>M5530006*ME-S106#Kanal. Grawit. Skoki- Puszcza Zielonka</t>
  </si>
  <si>
    <t>M5530007*ME-S107#Siec. Przepomp. Skoki- Puszcza Zielonka</t>
  </si>
  <si>
    <t>M5530008*ME-S108#Kan. Graw.Pobiedziska - Puszcza Zielonka</t>
  </si>
  <si>
    <t>M5530009*ME-S109#Siec. Przep. Pobiedziska - P. Zielonka</t>
  </si>
  <si>
    <t>S3100000*TS-K#Zakład Serwisu-Kierownik</t>
  </si>
  <si>
    <t>S3110000*SR#Dział Rozliczeń Serwisu</t>
  </si>
  <si>
    <t>S3120000*TS-W#Z-d Serwisu k-ty wydz.niewykorz.zasoby</t>
  </si>
  <si>
    <t>S3130000*SPW#Serwis Obiek.Prod.Wody i Oczysz. Ścieków</t>
  </si>
  <si>
    <t>S3140000*SWK#Serwis Sieci Wod-Kan</t>
  </si>
  <si>
    <t>S3150000*SE#Serwis Energetyczny</t>
  </si>
  <si>
    <t>S3160000*SA#Serwis Automatyki</t>
  </si>
  <si>
    <t>S3170000*SM#Serwis Mechaniczny</t>
  </si>
  <si>
    <t>S3180000*ST#Serwis Transportu</t>
  </si>
  <si>
    <t>T5000000*LABORATORIUM SP. Z O#Laboratorium Sp. z o.o.</t>
  </si>
  <si>
    <t>T6000000*PROJEKTY STRATEGICZN#Projekty strategiczne</t>
  </si>
  <si>
    <t>T7100000*WYWÓZ ŚMIECI#Wywóz śmieci</t>
  </si>
  <si>
    <t>T7200000*WYWÓZ ŚMIECI#Wywóz śmieci</t>
  </si>
  <si>
    <t>T8000000*REZERWY#Rezerwy</t>
  </si>
  <si>
    <t>T9000000*AMORTYZACJA#Amortyzacja</t>
  </si>
  <si>
    <t>Osoba Odpowiedzialna</t>
  </si>
  <si>
    <t>Nawierzchnia</t>
  </si>
  <si>
    <t>BZ - Biuro Zarządu*00000008</t>
  </si>
  <si>
    <t>CSZ - Centralny System Zarządzania*00000210</t>
  </si>
  <si>
    <t>CSZ-TS - Technolodzy-  ścieki*00000220</t>
  </si>
  <si>
    <t>DE - Wiceprezes Zarządu Dyrektor Ekonom.-Finans.*00000013</t>
  </si>
  <si>
    <t>DM - Dział Zarządzania Majątkiem*00000012</t>
  </si>
  <si>
    <t>DT - Wiceprezes Zarządu Dyrektor Techniczny*00000024</t>
  </si>
  <si>
    <t>IB - Biuro Zarządzania Programem Inwestycyjnym*00000232</t>
  </si>
  <si>
    <t>IBM - Biuro Rozwoju Majątku*00000231</t>
  </si>
  <si>
    <t>KK - Dział Księgowości*00000020</t>
  </si>
  <si>
    <t>ME-S23 - Przepompownia Ścieków Promnice*00000092</t>
  </si>
  <si>
    <t>ME-S24 - Przepompownia Ścieków Biedrusko*00000093</t>
  </si>
  <si>
    <t>ME-S35 - Kanal. Grawit. Ścieków Tarnowo Podgórne*00000096</t>
  </si>
  <si>
    <t>ME-S50 - Kanalizacja Grawit. Murowana Goślina*00000102</t>
  </si>
  <si>
    <t>ME-S51 - Przepompownia Główna Mściszewo*00000103</t>
  </si>
  <si>
    <t>ME-S52 - Sieciowe Przepomp. w Zlewni M. Goślina*00000104</t>
  </si>
  <si>
    <t>ME-S53 - Sieciowe Tłocznie w Zlewni M. Goślina*00000105</t>
  </si>
  <si>
    <t>ME-S54 -Przepompownia Ścieków ul.Na Stoku M.Goślin*00000106</t>
  </si>
  <si>
    <t>ME-S87 - Przep.ścieków PPS ul.Północna/Ku Cytadeli*00000121</t>
  </si>
  <si>
    <t>ME-S89 -SieciowePrzepompŚcieków w Zlewni Pń-Śródka*00000123</t>
  </si>
  <si>
    <t>ME-S90 - Odprowadzanie Ścieków Gmina Kórnik*00000124</t>
  </si>
  <si>
    <t>ME-S91 - Przepompownia Odwadniająca Bogdanka*00000125</t>
  </si>
  <si>
    <t>ME-W04 - Dział Ekspl.Sieci Wodoc. M.Goślina*00000074</t>
  </si>
  <si>
    <t>ME-W21 - Pompownia Swarzedz ul. Sośnicka*00000082</t>
  </si>
  <si>
    <t>MI - Dział Zarządzania Informacją o Majątku*00000209</t>
  </si>
  <si>
    <t>MOS - Dział Oczyszczania Ścieków*00000140</t>
  </si>
  <si>
    <t>MOS-1/01 -Oczyszcz.Ścieków Pń-GłównyPunktZasilania*00000150</t>
  </si>
  <si>
    <t>MOS-1/02 -Oczyszcz.Ścieków Pń-Centralne Sterowanie*00000151</t>
  </si>
  <si>
    <t>MOS-1/03 -Oczyszcz.Ścieków Pń Odbiór Ściek.Dowożon*00000152</t>
  </si>
  <si>
    <t>MOS-1/04 -Oczyszcz.Ścieków Pń-Oczyszczanie Mechan.*00000153</t>
  </si>
  <si>
    <t>MOS-1/05 -Oczyszcz. Ścieków Pń-Oczyszczanie Biolog*00000154</t>
  </si>
  <si>
    <t>MOS-1/06 -Oczyszcz.Ściek.Pń-Przeróbka Osadów Ściek*00000155</t>
  </si>
  <si>
    <t>MOS-1/07 -Oczyszcz.Ścieków Pń -Zagospodarow.Osadów*00000156</t>
  </si>
  <si>
    <t>MOS-1/08 -Oczyszcz. Ścieków Pń - Gospodarka Gazowa*00000157</t>
  </si>
  <si>
    <t>MOS-1/09 - Oczyszcz. Ścieków Pń-Gazogeneratorownia*00000158</t>
  </si>
  <si>
    <t>MOS-1/11 -Oczyszcz.Ściek.Pń-Oczyszczanie Powietrza*00000159</t>
  </si>
  <si>
    <t>MOS-2/01 -Oczyszcz.ŚciekówKoziegł-Gł.PunktZasilani*00000160</t>
  </si>
  <si>
    <t>MOS-2/02 -Oczyszcz.ŚciekówKoziegł-CentralneSterow.*00000161</t>
  </si>
  <si>
    <t>MOS-2/03 -OczyszczŚciekówKoziegł-OdbiórŚciek.Dowoż*00000162</t>
  </si>
  <si>
    <t>MOS-2/04 -Oczyszcz.ŚciekówKoziegł.-Oczyszcz.Mechan*00000163</t>
  </si>
  <si>
    <t>MOS-2/05 -Oczyszcz.ŚciekówKoziegł.-Oczyszcz.Biolog*00000164</t>
  </si>
  <si>
    <t>MOS-2/06 -OczyszczŚciekKoziegł-PrzeróbkaOsad.Ściek*00000165</t>
  </si>
  <si>
    <t>MOS-2/07 -Oczyszcz.Ścieków Koziegł.-ZagospodOsadów*00000166</t>
  </si>
  <si>
    <t>MOS-2/08 -Oczyszcz.Ścieków Koziegł.-Gospod. Gazowa*00000167</t>
  </si>
  <si>
    <t>MOS-2/09 -Oczyszcz.Ścieków Koziegł-Gazogeneratorow*00000168</t>
  </si>
  <si>
    <t>MOS-2/10 -Oczyszcz.Ścieków Koziegł-Suszenie Osadów*00000169</t>
  </si>
  <si>
    <t>MOS-2/11 -Oczyszcz.ŚciekówKozieg-OczyszczPowietrza*00000170</t>
  </si>
  <si>
    <t>MOS-2/12 -Oczyszcz.Ściek.Kozieg-PilotażStacjaBadaw*00000171</t>
  </si>
  <si>
    <t>MOS-3/01 -Oczyszcz.Ścieków Mosina-Gł Punkt Zasilan*00000172</t>
  </si>
  <si>
    <t>MOS-3/02 -Oczyszcz.Ścieków Mosina-Centralne Sterow*00000173</t>
  </si>
  <si>
    <t>MOS-3/03 -Oczyszcz.ŚciekówMosina-OdbiórŚciek.Dowoż*00000174</t>
  </si>
  <si>
    <t>MOS-3/04 -Oczyszcz.Ścieków Mosina-Oczyszcz. Mechan*00000175</t>
  </si>
  <si>
    <t>MOS-3/05 -Oczyszcz.Ścieków Mosina-Oczyszcz. Biolog*00000176</t>
  </si>
  <si>
    <t>MOS-3/06 -Oczyszcz.Ściek.Mosina-PrzeróbkaOsad.Ście*00000177</t>
  </si>
  <si>
    <t>MOS-3/07 -Oczyszcz.Ścieków Mosina-Zagospod. Osadów*00000178</t>
  </si>
  <si>
    <t>MOS-3/11 -OczyszczŚciekówMosina-Oczyszcz.Powietrza*00000179</t>
  </si>
  <si>
    <t>MOS-4/01 -Oczyszcz.ŚciekówSzlachęcin-Gł.PunktZasil*00000180</t>
  </si>
  <si>
    <t>MOS-4/02 -Oczyszcz.ŚciekówSzlachęcin-Centr.Sterow.*00000181</t>
  </si>
  <si>
    <t>MOS-4/03 -OczyszczŚcieków Szlachęcin-OdbŚciekDowoż*00000182</t>
  </si>
  <si>
    <t>MOS-4/04 - Oczyszcz.ŚciekSzlachęcin-OczyszczMechan*00000183</t>
  </si>
  <si>
    <t>MOS-4/05 -OczyszczŚciekówSzlachęcin-OczyszczBiolog*00000184</t>
  </si>
  <si>
    <t>MOS-4/06 -OczyszczŚciekówSzlachęcin-PrzerOsadŚciek*00000185</t>
  </si>
  <si>
    <t>MOS-4/07 -OczyszczŚciekówSzlachęcin-ZagospodOsadów*00000186</t>
  </si>
  <si>
    <t>MOS-4/11 -OczyszczŚciekówSzlachęcin-OczyszczPowiet*00000187</t>
  </si>
  <si>
    <t>MOS-5/01 -Oczyszcz.ŚciekówBorówiec-Gł Punkt Zasila*00000188</t>
  </si>
  <si>
    <t>MOS-5/02 -Oczyszcz.ŚciekówBorówiec-CentralneSterow*00000189</t>
  </si>
  <si>
    <t>MOS-5/03 -Oczyszcz.Ścieków Borówiec-Odb.ŚciekDowoż*00000190</t>
  </si>
  <si>
    <t>MOS-5/04 -Oczyszcz.Ścieków Borówiec-OczyszczMechan*00000191</t>
  </si>
  <si>
    <t>MOS-5/05 -Oczyszcz.ŚciekówBorówiec-Oczyszcz Biolog*00000192</t>
  </si>
  <si>
    <t>MOS-5/06 -Oczyszcz.Ścieków Borówiec-PrzerOsadŚciek*00000193</t>
  </si>
  <si>
    <t>MOS-5/07 -Oczyszcz.Ścieków Borówiec-ZagospodOsadów*00000194</t>
  </si>
  <si>
    <t>MOS-5/11 -OczyszczŚciekówBorówiec-OczyszczPowietrz*00000195</t>
  </si>
  <si>
    <t>MOS-6/01 -Oczyszcz.Ścieków Chludowo-Gł.PunktZasila*00000196</t>
  </si>
  <si>
    <t>MOS-6/02 - Oczyszcz. Ścieków Chludowo- CentrSterow*00000197</t>
  </si>
  <si>
    <t>MOS-6/03 -Oczyszcz. Ścieków Chludowo-OdbŚciekDowoż*00000198</t>
  </si>
  <si>
    <t>MOS-6/04 -Oczyszcz.Ścieków Chludowo-OczyszczMechan*00000199</t>
  </si>
  <si>
    <t>MOS-6/05 -Oczyszcz.Ścieków Chludowo-OczyszczBiolog*00000200</t>
  </si>
  <si>
    <t>MOS-6/06 -OczyszczŚciekówChludowo-PrzerOsadówŚciek*00000201</t>
  </si>
  <si>
    <t>MOS-6/07 -Oczyszcz.Ścieków Chludowo-ZagospodOsadów*00000202</t>
  </si>
  <si>
    <t>MOS-7/01 -Oczyszcz.Ścieków Głuszyna-Gł PunktZasila*00000203</t>
  </si>
  <si>
    <t>MOS-7/02 -Oczyszcz. Ścieków Głuszyna - CentrSterow*00000204</t>
  </si>
  <si>
    <t>MOS-7/04 -Oczyszcz.Ścieków Głuszyna-OczyszczMechan*00000205</t>
  </si>
  <si>
    <t>MOS-7/05 -Oczyszcz.Ścieków Głuszyna-OczyszczBiolog*00000206</t>
  </si>
  <si>
    <t>MOS-7/06 -OczyszczŚciekówGłuszyna-PrzerOsadówŚciek*00000207</t>
  </si>
  <si>
    <t>MOS-7/07 -Oczyszcz.Ścieków Głuszyna-ZagospodOsadów*00000208</t>
  </si>
  <si>
    <t>MOS-K -KosztyWydz.Dział Oczyszcz.Ścieków-Kierownik*00000141</t>
  </si>
  <si>
    <t>MOS-W - Koszty Wydz. Działu Oczyszczania Ścieków*00000142</t>
  </si>
  <si>
    <t>MPW-07/1 - Ujęcie i St.Uzdat.Wody Murowana Goślina*00000048</t>
  </si>
  <si>
    <t>MPW-07/2 - Ujęcie i St.Uzdat.Wody Długa Goślina*00000049</t>
  </si>
  <si>
    <t>MPW-08/3 - Ujęcie i St.Uzdat.Wody Gądki*00000057</t>
  </si>
  <si>
    <t>MPW-09/3 - Ujęcie i St.Uzdat.Wody Zielątkowo*00000064</t>
  </si>
  <si>
    <t>MPW-WMG - Koszty wydz. Ujęcie i Uzd. M.Goślina*00000033</t>
  </si>
  <si>
    <t>ND - Prezes Zarządu*00000001</t>
  </si>
  <si>
    <t>RZ - Dział Zarządzania Zasobami Ludzkimi*00000004</t>
  </si>
  <si>
    <t>SPW -Serwis Obiektów ProdukcjiWody i OczyszczŚciek*00000224</t>
  </si>
  <si>
    <t>TI - Departament rozwoju Majątku*00000230</t>
  </si>
  <si>
    <t>TM - Zakład Zarządzania Majątkiem*00000025</t>
  </si>
  <si>
    <t>TOS - Dział Zarządzania Środowiskowego*00000236</t>
  </si>
  <si>
    <t>TQ - Dział Jakości*00000238</t>
  </si>
  <si>
    <t>CSZ-IUR-1 -InżynierowieUtrzymaniaRuchu-ProdukcWody*00000214</t>
  </si>
  <si>
    <t>CSZ-IUR-2 -InżynierowieUtrzymaniaRuchu-SiećWodocią*00000215</t>
  </si>
  <si>
    <t>CSZ-IUR-3 -InżynierowieUtrzymaniaRuchu-OszyczŚciek*00000216</t>
  </si>
  <si>
    <t>CSZ-IUR-4 -InżynierowieUtrzymaniaRuchu-SiećKanaliz*00000217</t>
  </si>
  <si>
    <t>SWK*Adamczak*Paweł*00000148</t>
  </si>
  <si>
    <t>DZ*Adamczak*Robert*00000295</t>
  </si>
  <si>
    <t>MPW*Adamczak*Robert*00000424</t>
  </si>
  <si>
    <t>IB*Adamczyk*Ewelina*00000955</t>
  </si>
  <si>
    <t>CSZ*Adamska*Agnieszka*00000478</t>
  </si>
  <si>
    <t>RKR*Andrzejewska*Anna*00000933</t>
  </si>
  <si>
    <t>EF*Andrzejewski*Arkadiusz*00000567</t>
  </si>
  <si>
    <t>MI*Andrzejewski*Jacek*00000692</t>
  </si>
  <si>
    <t>SPW*Arabska*Agnieszka*00000466</t>
  </si>
  <si>
    <t>IBM*Arcimowicz*Hanna*00000602</t>
  </si>
  <si>
    <t>HK*Augustyniak*Wiesława*00000090</t>
  </si>
  <si>
    <t>SA*Awtuch*Jacek*00000760</t>
  </si>
  <si>
    <t>SWK*Badke*Leszek*00000536</t>
  </si>
  <si>
    <t>SA*Bajerlein*Ireneusz*00000082</t>
  </si>
  <si>
    <t>IB*Balcerek*Marcin*00000964</t>
  </si>
  <si>
    <t>SM*Baraniak*Marian*00000907</t>
  </si>
  <si>
    <t>HK*Barczyńska*Iwona*00000693</t>
  </si>
  <si>
    <t>CSZ*Bardzel*Ryszard*00000409</t>
  </si>
  <si>
    <t>SPW*Bartkowiak*Marcin*00000363</t>
  </si>
  <si>
    <t>IB*Bartkowiak*Barbara*00000438</t>
  </si>
  <si>
    <t>SM*Bartkowiak*Stanisław*00000671</t>
  </si>
  <si>
    <t>SM*Bartkowiak*Andrzej*00000681</t>
  </si>
  <si>
    <t>SPW*Bartkowiak*Piotr*00000813</t>
  </si>
  <si>
    <t>MOŚ*Bartkowiak*Dariusz*00000982</t>
  </si>
  <si>
    <t>BZ*Bartosz*Renata*00000672</t>
  </si>
  <si>
    <t>ST*Baryłowicz*Sławomir*00000033</t>
  </si>
  <si>
    <t>RP*Baumann-Jerzak*Renata*00000250</t>
  </si>
  <si>
    <t>SE*Bączkiewicz*Marek*00000272</t>
  </si>
  <si>
    <t>SPW*Bączyk*Filip*00000896</t>
  </si>
  <si>
    <t>ME*Bąk*Robert*00000277</t>
  </si>
  <si>
    <t>ST*Berkau*Bogusław*00000032</t>
  </si>
  <si>
    <t>TI*Beszterda*Karol*00000003</t>
  </si>
  <si>
    <t>RZ*Beszterda*Joanna*00000196</t>
  </si>
  <si>
    <t>BHP*Białkiewicz*Adam*00000516</t>
  </si>
  <si>
    <t>IBM*Białous*Sylwia*00000702</t>
  </si>
  <si>
    <t>IB*Bielec*Marek*00000634</t>
  </si>
  <si>
    <t>SWK*Bielecki*Ryszard*00000902</t>
  </si>
  <si>
    <t>IB*Bil*Łukasz*00000156</t>
  </si>
  <si>
    <t>SM*Bloch*Piotr*00000985</t>
  </si>
  <si>
    <t>SPW*Błaszak*Mikołaj*00000068</t>
  </si>
  <si>
    <t>CSZ*Błaszczyk*Mikołaj*00000127</t>
  </si>
  <si>
    <t>MI*Błaszczyk*Grzegorz*00000539</t>
  </si>
  <si>
    <t>SM*Błażejewski*Marian*00000684</t>
  </si>
  <si>
    <t>MI*Błotny*Artur*00000689</t>
  </si>
  <si>
    <t>SWK*Bocian*Wojciech*00000288</t>
  </si>
  <si>
    <t>SM*Bocian*Ryszard*00000335</t>
  </si>
  <si>
    <t>SPW*Bogusławski*Czesław*00000875</t>
  </si>
  <si>
    <t>IB*Borkowska*Aleksandra*00000989</t>
  </si>
  <si>
    <t>SPW*Borkowski*Krzysztof*00000581</t>
  </si>
  <si>
    <t>MI*Borowiak*Jakub*00000548</t>
  </si>
  <si>
    <t>HW*Borowiecka-Krawiec*Alicja*00000586</t>
  </si>
  <si>
    <t>IBM*Borys*Ewelina*00000469</t>
  </si>
  <si>
    <t>SPW*Brański*Eligiusz*00000910</t>
  </si>
  <si>
    <t>ST*Braun*Robert*00000841</t>
  </si>
  <si>
    <t>SPW*Bromberek*Marcin*00000648</t>
  </si>
  <si>
    <t>SWK*Brylewski*Maciej*00000576</t>
  </si>
  <si>
    <t>HK*Brząkowski*Przemysław*00000039</t>
  </si>
  <si>
    <t>TC*Brzękowski*Sebastian*00000246</t>
  </si>
  <si>
    <t>SWK*Buczkowski*Paweł*00000885</t>
  </si>
  <si>
    <t>CSZ*Budych-Górzna*Magdalena*00000207</t>
  </si>
  <si>
    <t>ME*Bukowski*Andrzej*00000817</t>
  </si>
  <si>
    <t>CSZ*Burdajewicz*Piotr*00000475</t>
  </si>
  <si>
    <t>SPW*Buziak*Andrzej*00000820</t>
  </si>
  <si>
    <t>SPW*Celmer*Przemysław*00000587</t>
  </si>
  <si>
    <t>KK*Chmaj*Aleksandra*00000726</t>
  </si>
  <si>
    <t>SWK*Chmielnik*Eugeniusz*00000087</t>
  </si>
  <si>
    <t>SWK*Chmielnik*Paweł*00000425</t>
  </si>
  <si>
    <t>SWK*Chmielnik*Mirosław*00000724</t>
  </si>
  <si>
    <t>MI*Chojnacka*Maria*00000356</t>
  </si>
  <si>
    <t>CSZ*Chomicki*Ireneusz*00000354</t>
  </si>
  <si>
    <t>MOŚ*Chrust*Przemysław*00000258</t>
  </si>
  <si>
    <t>HW*Chuda*Agnieszka*00000541</t>
  </si>
  <si>
    <t>SPW*Chudak*Piotr*00000906</t>
  </si>
  <si>
    <t>SPW*Chudy*Bogusław*00000649</t>
  </si>
  <si>
    <t>SPW*Chudy*Adrian*00000763</t>
  </si>
  <si>
    <t>IBM*Chudyk*Iwona*00000321</t>
  </si>
  <si>
    <t>ND*Chudziński*Paweł*00000022</t>
  </si>
  <si>
    <t>SE*Chys*Tadeusz*00000719</t>
  </si>
  <si>
    <t>HW*Cicha-Stefańska*Hanna*00000181</t>
  </si>
  <si>
    <t>SPW*Cierzniak*Wiesław*00000828</t>
  </si>
  <si>
    <t>SM*Cierzyński*Marek*00000313</t>
  </si>
  <si>
    <t>SM*Cierżyński*Julian*00000150</t>
  </si>
  <si>
    <t>CSZ*Ciesiółka*Jakub*00000205</t>
  </si>
  <si>
    <t>CSZ*Ciesiółka*Tomasz*00000769</t>
  </si>
  <si>
    <t>BZ*Cieszyńska*Iwona*00000642</t>
  </si>
  <si>
    <t>SPW*Cieślak*Marek*00000712</t>
  </si>
  <si>
    <t>SWK*Cieślik*Przemysław*00000901</t>
  </si>
  <si>
    <t>SWK*Ciupera*Marek*00000846</t>
  </si>
  <si>
    <t>CSZ*Cuper*Dariusz*00000972</t>
  </si>
  <si>
    <t>IBT*Cybulski*Sławomir*00000748</t>
  </si>
  <si>
    <t>SPW*Czarnecki*Eugeniusz*00000266</t>
  </si>
  <si>
    <t>ME*Czarnecki*Andrzej*00000968</t>
  </si>
  <si>
    <t>DZ*Czeladzki*Mateusz*00000099</t>
  </si>
  <si>
    <t>TS*Ćwiertnia*Roman*00000132</t>
  </si>
  <si>
    <t>CSZ*Ćwiklak*Bartosz*00000730</t>
  </si>
  <si>
    <t>IB*Dados*Mariusz*00000636</t>
  </si>
  <si>
    <t>RA*Dajerling*Agnieszka*00000615</t>
  </si>
  <si>
    <t>SWK*Dec*Mariusz*00000210</t>
  </si>
  <si>
    <t>RP*Dembińska*Eliza*00000944</t>
  </si>
  <si>
    <t>SPW*Dębski*Andrzej*00000308</t>
  </si>
  <si>
    <t>MI*Długosz*Daria*00000716</t>
  </si>
  <si>
    <t>SPW*Dolata*Paweł*00000376</t>
  </si>
  <si>
    <t>EC*Domagalski*Piotr*00000765</t>
  </si>
  <si>
    <t>SWK*Dombrowicz*Jerzy*00000825</t>
  </si>
  <si>
    <t>SPW*Donajkowski*Adam*00000101</t>
  </si>
  <si>
    <t>SPW*Draszkiewicz*Maciej*00000254</t>
  </si>
  <si>
    <t>DZ*Droździk*Michał*00000961</t>
  </si>
  <si>
    <t>KK*Dubik*Beata*00000578</t>
  </si>
  <si>
    <t>SPW*Dudek*Marcin*00000387</t>
  </si>
  <si>
    <t>DT*Dudlik*Włodzimierz*00000407</t>
  </si>
  <si>
    <t>IB*Durczewski*Krzysztof*00000470</t>
  </si>
  <si>
    <t>HK*Duszyńska*Renata*00000655</t>
  </si>
  <si>
    <t>HK*Dutkiewicz*Wojciech*00000128</t>
  </si>
  <si>
    <t>SM*Dybiona*Jerzy*00000064</t>
  </si>
  <si>
    <t>SWK*Dykert*Ireneusz*00000833</t>
  </si>
  <si>
    <t>SPW*Dyoniziak*Marek*00000151</t>
  </si>
  <si>
    <t>SPW*Eggert*Andrzej*00000142</t>
  </si>
  <si>
    <t>SWK*Eliasz*Krystian*00000318</t>
  </si>
  <si>
    <t>ST*Falkiewicz*Jarosław*00000489</t>
  </si>
  <si>
    <t>SPW*Feliks*Dariusz*00000255</t>
  </si>
  <si>
    <t>TC*Filipiak*Bartosz*00000391</t>
  </si>
  <si>
    <t>SR*Filipiak*Agnieszka*00000605</t>
  </si>
  <si>
    <t>CSZ*Flens*Piotr*00000055</t>
  </si>
  <si>
    <t>ST*Flens*Artur*00000534</t>
  </si>
  <si>
    <t>MOŚ*Florczyk*Barbara*00000423</t>
  </si>
  <si>
    <t>MI*Foltyniak*Monika*00000715</t>
  </si>
  <si>
    <t>DE*Fornal*Michał*00000095</t>
  </si>
  <si>
    <t>SM*Forszpaniak*Grzegorz*00000829</t>
  </si>
  <si>
    <t>SPW*Frąckowiak*Wojciech*00000036</t>
  </si>
  <si>
    <t>SPW*Frąckowiak*Mariusz*00000322</t>
  </si>
  <si>
    <t>IBM*Fryska*Marek*00000959</t>
  </si>
  <si>
    <t>IB*Gabrysiak*Agnieszka*00000594</t>
  </si>
  <si>
    <t>SPW*Gabryś*Andrzej*00000519</t>
  </si>
  <si>
    <t>SPW*Galant*Eugeniusz*00000564</t>
  </si>
  <si>
    <t>DZ*Galas*Piotr*00000960</t>
  </si>
  <si>
    <t>IB*Ganowicz*Mateusz*00000617</t>
  </si>
  <si>
    <t>HW*Gapińska*Karolina*00000284</t>
  </si>
  <si>
    <t>CSZ*Garbicz*Stanisław*00000311</t>
  </si>
  <si>
    <t>MI*Garbicz*Michał*00000711</t>
  </si>
  <si>
    <t>IB*Garstkowiak*Sonia*00000951</t>
  </si>
  <si>
    <t>HM*Gawron*Dominika*00000328</t>
  </si>
  <si>
    <t>RA*Gawrońska*Violetta*00000656</t>
  </si>
  <si>
    <t>SWK*Gawroński*Wojciech*00000797</t>
  </si>
  <si>
    <t>SA*Gąsiorek*Przemysław*00000609</t>
  </si>
  <si>
    <t>SM*Gensler*Mirosław*00000781</t>
  </si>
  <si>
    <t>CSZ*Ginter*Jacek*00000767</t>
  </si>
  <si>
    <t>KK*Glapa*Jolanta*00000102</t>
  </si>
  <si>
    <t>IB*Głowacki*Robert*00000505</t>
  </si>
  <si>
    <t>SWK*Głowiński*Wojciech*00000202</t>
  </si>
  <si>
    <t>DZ*Gołąb*Dariusz*00000346</t>
  </si>
  <si>
    <t>SPW*Gorzejewski*Michał*00000801</t>
  </si>
  <si>
    <t>BZ*Gorzkowski*Marcin*00000981</t>
  </si>
  <si>
    <t>RA*Górczak*Edyta*00000583</t>
  </si>
  <si>
    <t>SPW*Górecki*Rafał*00000832</t>
  </si>
  <si>
    <t>SPW*Górzyński*Tomasz*00000259</t>
  </si>
  <si>
    <t>SWK*Gracz*Mieczysław*00000834</t>
  </si>
  <si>
    <t>IBM*Graczyk*Anna*00000386</t>
  </si>
  <si>
    <t>ME*Graczyk*Mariusz*00000419</t>
  </si>
  <si>
    <t>IB*Grajek*Małgorzata*00000580</t>
  </si>
  <si>
    <t>IB*Grala*Katarzyna*00000963</t>
  </si>
  <si>
    <t>IBM*Gregorowicz*Agata*00000176</t>
  </si>
  <si>
    <t>IBM*Greser*Artur*00000345</t>
  </si>
  <si>
    <t>IB*Gronowska*Alicja*00000449</t>
  </si>
  <si>
    <t>TQ*Grońska*Małgorzata*00000453</t>
  </si>
  <si>
    <t>HM*Grunwald*Magdalena*00000741</t>
  </si>
  <si>
    <t>CSZ*Gryko*Łukasz*00000512</t>
  </si>
  <si>
    <t>SPW*Grządzielski*Ireneusz*00000070</t>
  </si>
  <si>
    <t>SA*Grzegorczyk*Krzysztof*00000236</t>
  </si>
  <si>
    <t>SWK*Grzegorzewski*Paweł*00000880</t>
  </si>
  <si>
    <t>SWK*Grzelczak*Rafał*00000455</t>
  </si>
  <si>
    <t>ME*Grzelewski*Marek*00000531</t>
  </si>
  <si>
    <t>MPW*Grzeszczyk*Michał*00000129</t>
  </si>
  <si>
    <t>RA*Grzeszkiewicz*Alicja*00000604</t>
  </si>
  <si>
    <t>SPW*Grzeszkiewicz*Stefan*00000790</t>
  </si>
  <si>
    <t>SM*Grzybowski*Zbyszek*00000227</t>
  </si>
  <si>
    <t>SWK*Hajt*Zbyszek*00000031</t>
  </si>
  <si>
    <t>SR*Hajt*Teresa*00000571</t>
  </si>
  <si>
    <t>CSZ*Halke*Jakub*00000727</t>
  </si>
  <si>
    <t>ST*Han*Zbigniew*00000779</t>
  </si>
  <si>
    <t>SA*Hancyk*Bartosz*00000639</t>
  </si>
  <si>
    <t>SA*Harłożyński*Przemysław*00000740</t>
  </si>
  <si>
    <t>TC*Heigelmann*Julia*00000723</t>
  </si>
  <si>
    <t>TOS*Hołubowska*Katarzyna*00000035</t>
  </si>
  <si>
    <t>ME*Hytry*Jarosław*00000739</t>
  </si>
  <si>
    <t>HK*Idziak*Dariusz*00000118</t>
  </si>
  <si>
    <t>SWK*Idzik*Dawid*00000637</t>
  </si>
  <si>
    <t>SWK*Idzik*Tomasz*00000694</t>
  </si>
  <si>
    <t>SWK*Idzik*Przemysław*00000775</t>
  </si>
  <si>
    <t>SWK*Idzik*Wojciech*00000874</t>
  </si>
  <si>
    <t>RZ*Jabłońska*Katarzyna*00000018</t>
  </si>
  <si>
    <t>HK*Jabłoński*Michał*00000281</t>
  </si>
  <si>
    <t>SWK*Jabłoński*Robert*00000607</t>
  </si>
  <si>
    <t>SPW*Jabs*Lucjan*00000787</t>
  </si>
  <si>
    <t>IB*Jagielska-Cierach*Anna*00000595</t>
  </si>
  <si>
    <t>SWK*Jagielski*Karol*00000507</t>
  </si>
  <si>
    <t>SWK*Jagiełło*Stanisław*00000625</t>
  </si>
  <si>
    <t>SWK*Jahns*Mirosław*00000590</t>
  </si>
  <si>
    <t>SWK*Jahns*Karol*00000886</t>
  </si>
  <si>
    <t>SWK*Jakiel*Ryszard*00000879</t>
  </si>
  <si>
    <t>BZ*Jakubczak*Natalia*00000676</t>
  </si>
  <si>
    <t>IBM*Jałoszyńska*Anita*00000582</t>
  </si>
  <si>
    <t>SWK*Janczewski*Robert*00000524</t>
  </si>
  <si>
    <t>SPW*Janik*Karol*00000789</t>
  </si>
  <si>
    <t>IBT*Jankowska-Kania*Adrianna*00000088</t>
  </si>
  <si>
    <t>CSZ*Jankowski*Tomasz*00000038</t>
  </si>
  <si>
    <t>SPW*Jankowski*Włodzimierz*00000084</t>
  </si>
  <si>
    <t>SM*Jankowski*Tadeusz*00000701</t>
  </si>
  <si>
    <t>SWK*Jankowski*Marek*00000708</t>
  </si>
  <si>
    <t>RP*Janowska*Lucyna*00000526</t>
  </si>
  <si>
    <t>SWK*Januchowski*Artur*00000355</t>
  </si>
  <si>
    <t>IB*Jany*Władysław*00000496</t>
  </si>
  <si>
    <t>IB*Janyga*Agnieszka*00000568</t>
  </si>
  <si>
    <t>RZ*Jarecki*Maciej*00000506</t>
  </si>
  <si>
    <t>EZ*Jasiczak*Józef*00000203</t>
  </si>
  <si>
    <t>IBM*Jasiński*Przemysław*00000262</t>
  </si>
  <si>
    <t>RKR*Jeńciak*Karolina*00000984</t>
  </si>
  <si>
    <t>RP*Jerzak*Tomasz*00000492</t>
  </si>
  <si>
    <t>TC*Jezierski*Krzysztof*00000252</t>
  </si>
  <si>
    <t>MPW*Jeżewicz*Robert*00000427</t>
  </si>
  <si>
    <t>SPW*Jeżewicz*Artur*00000614</t>
  </si>
  <si>
    <t>SPW*Jędrusiak*Piotr*00000103</t>
  </si>
  <si>
    <t>HK*Jędrzejczak*Dariusz*00000168</t>
  </si>
  <si>
    <t>SWK*Jędrzejczak*Eugeniusz*00000180</t>
  </si>
  <si>
    <t>MPW*Jędrzejczak*Andrzej*00000243</t>
  </si>
  <si>
    <t>IBM*Józefiak*Katarzyna*00000364</t>
  </si>
  <si>
    <t>SPW*Józefiak*Przemysław*00000552</t>
  </si>
  <si>
    <t>IB*Józefowski*Mateusz*00000522</t>
  </si>
  <si>
    <t>EZ*Jóźwiak*Zbigniew*00000034</t>
  </si>
  <si>
    <t>RP*Jóźwiak*Iwona*00000351</t>
  </si>
  <si>
    <t>SPW*Jóźwiak*Andrzej*00000798</t>
  </si>
  <si>
    <t>SWK*Jóźwik*Remigiusz*00000819</t>
  </si>
  <si>
    <t>TC*Jurek*Krzysztof*00000601</t>
  </si>
  <si>
    <t>SA*Juszczak*Ryszard*00000742</t>
  </si>
  <si>
    <t>ME*Kaczmarek*Dariusz*00000166</t>
  </si>
  <si>
    <t>MI*Kaczmarek*Tomasz*00000267</t>
  </si>
  <si>
    <t>DZ*Kaczmarek*Krzysztof*00000293</t>
  </si>
  <si>
    <t>SWK*Kaczmarek*Romuald*00000297</t>
  </si>
  <si>
    <t>SPW*Kaczmarek*Krzysztof*00000375</t>
  </si>
  <si>
    <t>TC*Kaczmarek*Szymon*00000463</t>
  </si>
  <si>
    <t>SA*Kaczmarek*Karol*00000823</t>
  </si>
  <si>
    <t>SM*Kaczor*Wiesław*00000124</t>
  </si>
  <si>
    <t>CSZ*Kamieniecki*Krzysztof*00000348</t>
  </si>
  <si>
    <t>SWK*Kanciak*Mirosław*00000379</t>
  </si>
  <si>
    <t>SM*Kania*Maciej*00000286</t>
  </si>
  <si>
    <t>CSZ*Kania*Paulina*00000451</t>
  </si>
  <si>
    <t>SWK*Kantorski*Krzysztof*00000342</t>
  </si>
  <si>
    <t>IBM*Kaptur*Miłosława*00000979</t>
  </si>
  <si>
    <t>ME*Karalus*Michał*00000678</t>
  </si>
  <si>
    <t>MOŚ*Karaśkiewicz-Majchrzak*Karolina*00000248</t>
  </si>
  <si>
    <t>CSZ*Karolczak*Paweł*00000116</t>
  </si>
  <si>
    <t>SWK*Kaszkowiak*Łukasz*00000888</t>
  </si>
  <si>
    <t>SR*Kaszub*Jolanta*00000086</t>
  </si>
  <si>
    <t>SWK*Kaszubowski*Grzegorz*00000540</t>
  </si>
  <si>
    <t>TI*Kaziród*Andrzej*00000508</t>
  </si>
  <si>
    <t>IB*Kaźmierczak-Dobrowolska*Agnieszka*00000974</t>
  </si>
  <si>
    <t>IBM*Kijko*Danuta*00000012</t>
  </si>
  <si>
    <t>HK*Klitkowska*Anna*00000201</t>
  </si>
  <si>
    <t>CSZ*Kłopotowski*Dariusz*00000083</t>
  </si>
  <si>
    <t>IB*Kłos*Elżbieta*00000384</t>
  </si>
  <si>
    <t>CSZ*Kmieciak*Paweł*00000643</t>
  </si>
  <si>
    <t>ST*Knychała*Robert*00000909</t>
  </si>
  <si>
    <t>SM*Koberstein*Przemysław*00000812</t>
  </si>
  <si>
    <t>IB*Kociańska*Anna*00000577</t>
  </si>
  <si>
    <t>SWK*Kociubski*Jan*00000290</t>
  </si>
  <si>
    <t>DZ*Kokotkiewicz*Krzysztof*00000732</t>
  </si>
  <si>
    <t>IBR*Kolasiński*Marek*00000398</t>
  </si>
  <si>
    <t>SM*Komorniczak*Robert*00000004</t>
  </si>
  <si>
    <t>TC*Konieczny*Romuald*00000700</t>
  </si>
  <si>
    <t>SPW*Konrad*Janusz*00000559</t>
  </si>
  <si>
    <t>IB*Kopras*Małgorzata*00000350</t>
  </si>
  <si>
    <t>SWK*Koprucki*Łukasz*00000904</t>
  </si>
  <si>
    <t>SPW*Koralewski*Wojciech*00000461</t>
  </si>
  <si>
    <t>SWK*Korczyk*Marcin*00000357</t>
  </si>
  <si>
    <t>MPW*Korczyński*Jerzy*00000632</t>
  </si>
  <si>
    <t>CSZ*Kornatko*Bartosz*00000950</t>
  </si>
  <si>
    <t>HK*Korpik*Piotr*00000585</t>
  </si>
  <si>
    <t>SPW*Korta*Marek*00000851</t>
  </si>
  <si>
    <t>SPW*Korzeniewski*Michał*00000292</t>
  </si>
  <si>
    <t>SWK*Korzeniewski*Andrzej*00000861</t>
  </si>
  <si>
    <t>SPW*Korzeniewski*Grzegorz*00000866</t>
  </si>
  <si>
    <t>SM*Kosiński*Paweł*00000695</t>
  </si>
  <si>
    <t>SWK*Kosmaczewski*Krystian*00000596</t>
  </si>
  <si>
    <t>HM*Koszutska-Taciak*Zofia*00000983</t>
  </si>
  <si>
    <t>IBM*Kościelski*Tytus*00000518</t>
  </si>
  <si>
    <t>SWK*Kotara*Andrzej*00000410</t>
  </si>
  <si>
    <t>SPW*Kotara*Ryszard*00000802</t>
  </si>
  <si>
    <t>IB*Kowalczyk*Jolanta*00000556</t>
  </si>
  <si>
    <t>EZ*Kowalewska*Anna*00000341</t>
  </si>
  <si>
    <t>MR*Kowalewska*Magdalena*00000530</t>
  </si>
  <si>
    <t>CSZ*Kowalewski*Leszek*00000388</t>
  </si>
  <si>
    <t>TOS*Kowalewski*Paweł*00000484</t>
  </si>
  <si>
    <t>RA*Kowalska*Katarzyna*00000973</t>
  </si>
  <si>
    <t>DZ*Kowalski*Stanisław*00000430</t>
  </si>
  <si>
    <t>EF*Kowalski*Michał*00000713</t>
  </si>
  <si>
    <t>SM*Kowalski*Ryszard*00000876</t>
  </si>
  <si>
    <t>EZ*Kozera*Piotr*00000390</t>
  </si>
  <si>
    <t>HK*Kozielska*Alina*00000152</t>
  </si>
  <si>
    <t>SWK*Kozłowski*Tadeusz*00000119</t>
  </si>
  <si>
    <t>SPW*Kozłowski*Marcin*00000174</t>
  </si>
  <si>
    <t>HK*Kozłowski*Stanisław*00000709</t>
  </si>
  <si>
    <t>SWK*Kozłowski*Henryk*00000795</t>
  </si>
  <si>
    <t>SPW*Kożuszkiewicz*Jan*00000113</t>
  </si>
  <si>
    <t>SE*Kożuszkiewicz*Marcin*00000349</t>
  </si>
  <si>
    <t>SWK*Krawczyk*Łukasz*00000054</t>
  </si>
  <si>
    <t>MR*Krawczyk*Mariusz*00000743</t>
  </si>
  <si>
    <t>DZ*Kreczmer*Andrzej*00000855</t>
  </si>
  <si>
    <t>MPW*Kremer*Alfred*00000504</t>
  </si>
  <si>
    <t>ST*Król*Dariusz*00000440</t>
  </si>
  <si>
    <t>SM*Król*Wojciech*00000818</t>
  </si>
  <si>
    <t>ME*Królak*Honorata*00000304</t>
  </si>
  <si>
    <t>HK*Kruk*Tomasz*00000946</t>
  </si>
  <si>
    <t>SE*Krupa*Marcin*00000060</t>
  </si>
  <si>
    <t>CSZ*Krupa*Karol*00000969</t>
  </si>
  <si>
    <t>SPW*Kruszewski*Zbigniew*00000811</t>
  </si>
  <si>
    <t>DZ*Krych*Krzysztof*00000092</t>
  </si>
  <si>
    <t>EC*Kryński*Leszek*00000584</t>
  </si>
  <si>
    <t>SPW*Krysztofiak*Wojciech*00000195</t>
  </si>
  <si>
    <t>SPW*Krysztofiak*Łukasz*00000282</t>
  </si>
  <si>
    <t>MOŚ*Krzyżaniak*Krzysztof*00000753</t>
  </si>
  <si>
    <t>SWK*Kubasik*Paweł*00000597</t>
  </si>
  <si>
    <t>SM*Kubiak*Andrzej*00000019</t>
  </si>
  <si>
    <t>HW*Kubiak*Małgorzata*00000599</t>
  </si>
  <si>
    <t>SPW*Kubiak*Alina*00000659</t>
  </si>
  <si>
    <t>SA*Kubiczak*Andrzej*00000821</t>
  </si>
  <si>
    <t>CSZ*Kucharski*Szymon*00000718</t>
  </si>
  <si>
    <t>SWK*Kuczyński*Krzysztof*00000887</t>
  </si>
  <si>
    <t>ST*Kuiński*Gerard*00000745</t>
  </si>
  <si>
    <t>HK*Kujawiak*Mikołaj*00000487</t>
  </si>
  <si>
    <t>RA*Kulczak*Honorata*00000105</t>
  </si>
  <si>
    <t>SPW*Kuliś*Rafał*00000017</t>
  </si>
  <si>
    <t>DZ*Kurek*Przemysław*00000280</t>
  </si>
  <si>
    <t>SE*Kurnatowski*Jacek*00000545</t>
  </si>
  <si>
    <t>SM*Kurowiak*Tomasz*00000111</t>
  </si>
  <si>
    <t>MR*Kurowska*Joanna*00000755</t>
  </si>
  <si>
    <t>SA*Kusztelski*Tomasz*00000218</t>
  </si>
  <si>
    <t>DZ*Kuśnierz*Zdzisław*00000852</t>
  </si>
  <si>
    <t>SWK*Kuźmenko*Marcin*00000893</t>
  </si>
  <si>
    <t>BZ*Kwaśnicka*Ilona*00000436</t>
  </si>
  <si>
    <t>ME*Kwaśny*Krzysztof*00000358</t>
  </si>
  <si>
    <t>SPW*Kwiatkowska*Barbara*00000184</t>
  </si>
  <si>
    <t>SWK*Kwiatkowski*Artur*00000144</t>
  </si>
  <si>
    <t>SPW*Kwiatkowski*Marcin*00000224</t>
  </si>
  <si>
    <t>SPW*Kwiatkowski*Stefan*00000240</t>
  </si>
  <si>
    <t>SPW*Kwiatkowski*Grzegorz*00000916</t>
  </si>
  <si>
    <t>SA*Kwiecień*Waldemar*00000912</t>
  </si>
  <si>
    <t>SM*Kwolek*Edward*00000836</t>
  </si>
  <si>
    <t>SWK*Kycia*Damian*00000338</t>
  </si>
  <si>
    <t>IBM*Labacka*Grażyna*00000589</t>
  </si>
  <si>
    <t>IBR*Lasocka-Gomuła*Iwona*00000239</t>
  </si>
  <si>
    <t>IK*Latta-Wolff*Inga*00000679</t>
  </si>
  <si>
    <t>SPW*Lehmann*Sławomir*00000824</t>
  </si>
  <si>
    <t>CSZ*Lejman*Przemysław*00000296</t>
  </si>
  <si>
    <t>CSZ*Lepionka*Łukasz*00000962</t>
  </si>
  <si>
    <t>IB*Lerczak*Edward*00000043</t>
  </si>
  <si>
    <t>MR*Leszczyńska*Grażyna*00000097</t>
  </si>
  <si>
    <t>CSZ*Leśniczak*Damian*00000616</t>
  </si>
  <si>
    <t>EC*Leśniewicz*Magdalena*00000501</t>
  </si>
  <si>
    <t>SPW*Leśniewski*Szymon*00000076</t>
  </si>
  <si>
    <t>EF*Lewandowska*Katarzyna*00000117</t>
  </si>
  <si>
    <t>SWK*Lewandowski*Patryk*00000021</t>
  </si>
  <si>
    <t>SWK*Liczbański*Bartosz*00000619</t>
  </si>
  <si>
    <t>KK*Liebthal*Małgorzata*00000400</t>
  </si>
  <si>
    <t>HK*Liebthal*Włodzimierz*00000873</t>
  </si>
  <si>
    <t>SE*Litke*Andrzej*00000336</t>
  </si>
  <si>
    <t>TOS*Litwiniuk*Renata*00000289</t>
  </si>
  <si>
    <t>MI*Lubarska*Izabella*00000579</t>
  </si>
  <si>
    <t>CSZ*Lubka*Michał*00000865</t>
  </si>
  <si>
    <t>SWK*Ładniak*Daniel*00000895</t>
  </si>
  <si>
    <t>CSZ*Łajs*Iwona*00000397</t>
  </si>
  <si>
    <t>HK*Łakomczyk*Krystyna*00000661</t>
  </si>
  <si>
    <t>HK*Łakomy*Filip*00000591</t>
  </si>
  <si>
    <t>SWK*Łakomy*Krzysztof*00000878</t>
  </si>
  <si>
    <t>EC*Łaszcz*Radosław*00000993</t>
  </si>
  <si>
    <t>RK*Ławniczak*Beata*00000209</t>
  </si>
  <si>
    <t>HK*Ławniczak*Robert*00000557</t>
  </si>
  <si>
    <t>ST*Łotocki*Zbigniew*00000421</t>
  </si>
  <si>
    <t>SE*Łowicki*Henryk*00000016</t>
  </si>
  <si>
    <t>SPW*Łowicki*Dawid*00000077</t>
  </si>
  <si>
    <t>SM*Łuczka*Krzysztof*00000840</t>
  </si>
  <si>
    <t>SPW*Łuczyk*Dariusz*00000401</t>
  </si>
  <si>
    <t>HW*Łukaszak*Teresa*00000053</t>
  </si>
  <si>
    <t>DZ*Maciejewski*Dariusz*00000204</t>
  </si>
  <si>
    <t>CSZ*Maciołek*Agata*00000498</t>
  </si>
  <si>
    <t>ST*Maćkowiak*Stefan*00000603</t>
  </si>
  <si>
    <t>RKR*Madajczyk*Hanna*00000441</t>
  </si>
  <si>
    <t>SPW*Magda*Przemysław*00000192</t>
  </si>
  <si>
    <t>MOŚ*Majchrzak*Jarosław*00000269</t>
  </si>
  <si>
    <t>HW*Majewska*Izabela*00000139</t>
  </si>
  <si>
    <t>SWK*Malec*Łukasz*00000285</t>
  </si>
  <si>
    <t>SWK*Malec*Tadeusz*00000598</t>
  </si>
  <si>
    <t>SM*Malinowski*Remigiusz*00000428</t>
  </si>
  <si>
    <t>MI*Malujda*Daniel*00000734</t>
  </si>
  <si>
    <t>IBM*Małaniuk*Krzysztof*00000057</t>
  </si>
  <si>
    <t>SWK*Małecki*Michał*00000172</t>
  </si>
  <si>
    <t>CSZ*Małecki*Andrzej*00000565</t>
  </si>
  <si>
    <t>EC*Małyszczyk*Hanna*00000158</t>
  </si>
  <si>
    <t>RK*Maniak*Joanna*00000737</t>
  </si>
  <si>
    <t>ME*Mańczak*Witold*00000562</t>
  </si>
  <si>
    <t>ST*Marciniak*Marcin*00000208</t>
  </si>
  <si>
    <t>ST*Marciniak*Marek*00000826</t>
  </si>
  <si>
    <t>SWK*Marczewski*Jacek*00000856</t>
  </si>
  <si>
    <t>SWK*Marczewski*Paweł*00000862</t>
  </si>
  <si>
    <t>SWK*Marczewski*Patryk*00000889</t>
  </si>
  <si>
    <t>SPW*Marszał*Eugeniusz*00000237</t>
  </si>
  <si>
    <t>SPW*Maślak*Kazimierz*00000621</t>
  </si>
  <si>
    <t>DZ*Matecki*Piotr*00000046</t>
  </si>
  <si>
    <t>SR*Materna*Danuta*00000265</t>
  </si>
  <si>
    <t>SPW*Materna*Ryszard*00000868</t>
  </si>
  <si>
    <t>SPW*Matuszak*Karol*00000759</t>
  </si>
  <si>
    <t>SWK*Matuszewski*Wojciech*00000353</t>
  </si>
  <si>
    <t>SWK*Matuszewski*Ryszard*00000618</t>
  </si>
  <si>
    <t>SA*Matuszewski*Zbigniew*00000623</t>
  </si>
  <si>
    <t>IBM*Matysiak*Bartosz*00000690</t>
  </si>
  <si>
    <t>IB*Mazurczak*Mariola*00000216</t>
  </si>
  <si>
    <t>DZ*Mazurkiewicz*Roman*00000399</t>
  </si>
  <si>
    <t>RA*Mendlewska*Angelika*00000624</t>
  </si>
  <si>
    <t>SA*Michalak*Andrzej*00000633</t>
  </si>
  <si>
    <t>IB*Michalik*Daniel*00000971</t>
  </si>
  <si>
    <t>SWK*Michalski*Łukasz*00000027</t>
  </si>
  <si>
    <t>SWK*Michalski*Janusz*00000894</t>
  </si>
  <si>
    <t>SWK*Michniewski*Stefan*00000416</t>
  </si>
  <si>
    <t>SWK*Mielcarek*Krzysztof*00000630</t>
  </si>
  <si>
    <t>SWK*Mieloch*Krzysztof*00000905</t>
  </si>
  <si>
    <t>HW*Mikołajczyk*Danuta*00000229</t>
  </si>
  <si>
    <t>SWK*Mikołajczyk*Piotr*00000918</t>
  </si>
  <si>
    <t>ME*Milej*Robert*00000268</t>
  </si>
  <si>
    <t>SWK*Milej*Mariusz*00000600</t>
  </si>
  <si>
    <t>SM*Minga*Waldemar*00000777</t>
  </si>
  <si>
    <t>MI*Misterek*Rafał*00000685</t>
  </si>
  <si>
    <t>IBM*Mitura-Grabowska*Agnieszka*00000435</t>
  </si>
  <si>
    <t>CSZ*Mizerna-Nowotna*Paulina*00000592</t>
  </si>
  <si>
    <t>SM*Mizerny*Eryk*00000908</t>
  </si>
  <si>
    <t>EZ*Molenda*Elżbieta*00000219</t>
  </si>
  <si>
    <t>SPW*Moliński*Andrzej*00000770</t>
  </si>
  <si>
    <t>IB*Mościńska*Joanna*00000720</t>
  </si>
  <si>
    <t>IB*Mrozińska*Monika*00000626</t>
  </si>
  <si>
    <t>TC*Mura*Daniel*00000010</t>
  </si>
  <si>
    <t>SPW*Murawski*Maciej*00000897</t>
  </si>
  <si>
    <t>HW*Myślińska*Dorota*00000231</t>
  </si>
  <si>
    <t>MI*Mytko*Ilona*00000125</t>
  </si>
  <si>
    <t>SPW*Najdek*Janusz*00000140</t>
  </si>
  <si>
    <t>SPW*Napierała*Jarosław*00000454</t>
  </si>
  <si>
    <t>ST*Napierała*Jacek*00000780</t>
  </si>
  <si>
    <t>CSZ*Narożny*Zbigniew*00000199</t>
  </si>
  <si>
    <t>KK*Nawrocka*Agnieszka*00000535</t>
  </si>
  <si>
    <t>SPW*Neyder*Jacek*00000499</t>
  </si>
  <si>
    <t>IB*Nićka*Anna*00000638</t>
  </si>
  <si>
    <t>SA*Nielipiński*Zenon*00000056</t>
  </si>
  <si>
    <t>EZ*Nieznański*Marcin*00000919</t>
  </si>
  <si>
    <t>SWK*Niziołek*Arkadiusz*00000448</t>
  </si>
  <si>
    <t>SWK*Nowacki*Paweł*00000058</t>
  </si>
  <si>
    <t>SWK*Nowacki*Piotr*00000450</t>
  </si>
  <si>
    <t>SPW*Nowaczyk*Waldemar*00000040</t>
  </si>
  <si>
    <t>IBM*Nowaczyk*Alina*00000509</t>
  </si>
  <si>
    <t>SM*Nowak*Eugeniusz*00000008</t>
  </si>
  <si>
    <t>IBT*Nowak*Anna*00000173</t>
  </si>
  <si>
    <t>RP*Nowak*Dorota*00000287</t>
  </si>
  <si>
    <t>SPW*Nowak*Krzysztof*00000365</t>
  </si>
  <si>
    <t>SWK*Nowak*Piotr*00000612</t>
  </si>
  <si>
    <t>SPW*Nowak*Stanisław*00000650</t>
  </si>
  <si>
    <t>SM*Nowak*Janusz*00000773</t>
  </si>
  <si>
    <t>SWK*Nowak*Robert*00000839</t>
  </si>
  <si>
    <t>SPW*Nowak*Zbigniew*00000842</t>
  </si>
  <si>
    <t>SWK*Nowak*Piotr*00000845</t>
  </si>
  <si>
    <t>CSZ*Nowakowski*Wojciech*00000457</t>
  </si>
  <si>
    <t>CSZ*Nowakowski*Krzysztof*00000622</t>
  </si>
  <si>
    <t>SWK*Nowakowski*Hubert*00000900</t>
  </si>
  <si>
    <t>TOS*Nowicka*Bożena*00000677</t>
  </si>
  <si>
    <t>RKR*Nowicka-Glapa*Renata*00000533</t>
  </si>
  <si>
    <t>SWK*Nowicki*Stefan*00000794</t>
  </si>
  <si>
    <t>SPW*Nowicki*Marek*00000922</t>
  </si>
  <si>
    <t>CSZ*Nowicki*Maciej*00000967</t>
  </si>
  <si>
    <t>SWK*Nowodczyński*Janusz*00000849</t>
  </si>
  <si>
    <t>SWK*Nowodczyński*Michał*00000892</t>
  </si>
  <si>
    <t>RA*Ober*Irena*00000663</t>
  </si>
  <si>
    <t>IBM*Oberenkowska*Kamilla*00000703</t>
  </si>
  <si>
    <t>SA*Ochocki*Błażej*00000332</t>
  </si>
  <si>
    <t>HW*Oczkowska*Małgorzata*00000339</t>
  </si>
  <si>
    <t>CSZ*Olejniczak*Przemysław*00000443</t>
  </si>
  <si>
    <t>ST*Oleksy*Krzysztof*00000200</t>
  </si>
  <si>
    <t>HK*Olekszy*Andrzej*00000198</t>
  </si>
  <si>
    <t>HK*Osiecka-Cichocka*Kinga*00000551</t>
  </si>
  <si>
    <t>SWK*Ossowski*Zbigniew*00000728</t>
  </si>
  <si>
    <t>IBM*Owczarkowska*Anna*00000326</t>
  </si>
  <si>
    <t>SPW*Pachocka*Hanna*00000305</t>
  </si>
  <si>
    <t>SPW*Pacholczyk*Marian*00000627</t>
  </si>
  <si>
    <t>MOŚ*Pacholczyk*Ewa*00000665</t>
  </si>
  <si>
    <t>SPW*Pacholczyk*Szymon*00000883</t>
  </si>
  <si>
    <t>SWK*Pacholski*Włodzimierz*00000235</t>
  </si>
  <si>
    <t>SM*Pachura*Jan*00000089</t>
  </si>
  <si>
    <t>IB*Pacyk*Tadeusz*00000485</t>
  </si>
  <si>
    <t>RK*Paczkowska*Marzena*00000525</t>
  </si>
  <si>
    <t>SPW*Paczyński*Rafał*00000497</t>
  </si>
  <si>
    <t>SPW*Paczyński*Dariusz*00000858</t>
  </si>
  <si>
    <t>IB*Padurska*Anna*00000494</t>
  </si>
  <si>
    <t>SPW*Paluch*Izabela*00000115</t>
  </si>
  <si>
    <t>SA*Paluch*Dariusz*00000610</t>
  </si>
  <si>
    <t>SE*Paluszkiewicz*Andrzej*00000301</t>
  </si>
  <si>
    <t>CSZ*Paluszyński*Leszek*00000729</t>
  </si>
  <si>
    <t>RA*Pałaszewska*Elżbieta*00000096</t>
  </si>
  <si>
    <t>SWK*Pałka*Jarosław*00000048</t>
  </si>
  <si>
    <t>RK*Pancerzyńska*Ewa*00000029</t>
  </si>
  <si>
    <t>IB*Paprzycki*Wojciech*00000217</t>
  </si>
  <si>
    <t>SA*Paryzek*Tomasz*00000214</t>
  </si>
  <si>
    <t>SA*Paterski*Andrzej*00000783</t>
  </si>
  <si>
    <t>IBM*Pawela*Karolina*00000503</t>
  </si>
  <si>
    <t>ME*Pawlak*Tomasz*00000303</t>
  </si>
  <si>
    <t>IBT*Pawlak*Iwona*00000415</t>
  </si>
  <si>
    <t>ST*Pawlak*Rafał*00000831</t>
  </si>
  <si>
    <t>CSZ*Pawlata*Henryk*00000011</t>
  </si>
  <si>
    <t>SWK*Pawłowski*Mirosław*00000050</t>
  </si>
  <si>
    <t>SPW*Pazdyk*Wojciech*00000261</t>
  </si>
  <si>
    <t>CSZ*Piechota*Krzysztof*00000731</t>
  </si>
  <si>
    <t>HK*Pieczyński*Tadeusz*00000014</t>
  </si>
  <si>
    <t>SPW*Pieczyński*Jan*00000652</t>
  </si>
  <si>
    <t>CSZ*Pielach*Monika*00000067</t>
  </si>
  <si>
    <t>TS*Pielach*Tymoteusz*00000122</t>
  </si>
  <si>
    <t>SWK*Pielichowski*Zdzisław*00000717</t>
  </si>
  <si>
    <t>SR*Pieszak*Maria*00000120</t>
  </si>
  <si>
    <t>SM*Pieszak*Włodzimierz*00000750</t>
  </si>
  <si>
    <t>SWK*Pieszak*Władysław*00000850</t>
  </si>
  <si>
    <t>SPW*Pieszak*Krzysztof*00000890</t>
  </si>
  <si>
    <t>IBM*Pietras*Małgorzata*00000361</t>
  </si>
  <si>
    <t>SA*Pietrusiak*Paweł*00000157</t>
  </si>
  <si>
    <t>ME*Pikosz*Jerzy*00000491</t>
  </si>
  <si>
    <t>EZ*Pińkowska*Agnieszka*00000220</t>
  </si>
  <si>
    <t>HK*Pińkowski*Tomasz*00000061</t>
  </si>
  <si>
    <t>RK*Piotrowski*Ryszard*00000368</t>
  </si>
  <si>
    <t>SWK*Piotrowski*Jerzy*00000458</t>
  </si>
  <si>
    <t>CSZ*Piotrowski*Łukasz*00000640</t>
  </si>
  <si>
    <t>SM*Piórkowski*Bogdan*00000146</t>
  </si>
  <si>
    <t>SWK*Pisarek*Adam*00000937</t>
  </si>
  <si>
    <t>SM*Piskorz*Waldemar*00000809</t>
  </si>
  <si>
    <t>SWK*Plenzler*Maciej*00000921</t>
  </si>
  <si>
    <t>IB*Plewa*Michał*00000948</t>
  </si>
  <si>
    <t>SWK*Pochylski*Przemysław*00000197</t>
  </si>
  <si>
    <t>DZ*Podeszwa*Marian*00000710</t>
  </si>
  <si>
    <t>MI*Podgórniak*Jacek*00000680</t>
  </si>
  <si>
    <t>RA*Podhorodecka*Kamila*00000467</t>
  </si>
  <si>
    <t>KK*Podolska*Krystyna*00000347</t>
  </si>
  <si>
    <t>CSZ*Podolski*Grzegorz*00000225</t>
  </si>
  <si>
    <t>SPW*Popiński*Błażej*00000162</t>
  </si>
  <si>
    <t>CSZ*Pospiech*Łukasz*00000426</t>
  </si>
  <si>
    <t>SWK*Pracel*Piotr*00000251</t>
  </si>
  <si>
    <t>SWK*Prętki*Sławomir*00000413</t>
  </si>
  <si>
    <t>HM*Prętki*Piotr*00000500</t>
  </si>
  <si>
    <t>SWK*Prętki*Grzegorz*00000891</t>
  </si>
  <si>
    <t>HK*Priatka*Aleksandra*00000241</t>
  </si>
  <si>
    <t>SPW*Prokopiak*Remigiusz*00000079</t>
  </si>
  <si>
    <t>HK*Prządka*Łukasz*00000480</t>
  </si>
  <si>
    <t>SWK*Przepióra*Dominik*00000175</t>
  </si>
  <si>
    <t>RA*Przybylak*Hanna*00000163</t>
  </si>
  <si>
    <t>IBM*Przybylska*Paulina*00000746</t>
  </si>
  <si>
    <t>SE*Przybylski*Roman*00000796</t>
  </si>
  <si>
    <t>HK*Przybył*Marcin*00000179</t>
  </si>
  <si>
    <t>CSZ*Przybył*Damian*00000483</t>
  </si>
  <si>
    <t>SWK*Przybyła*Szymon*00000396</t>
  </si>
  <si>
    <t>SWK*Pszeniczka*Krzysztof*00000244</t>
  </si>
  <si>
    <t>IB*Puchajda*Bogdan*00000194</t>
  </si>
  <si>
    <t>IBM*Pukaczewska*Krystyna*00000093</t>
  </si>
  <si>
    <t>RP*Pustelnik*Anna*00000736</t>
  </si>
  <si>
    <t>TC*Raduła*Maciej*00000020</t>
  </si>
  <si>
    <t>MPW*Rajewicz*Tomasz*00000647</t>
  </si>
  <si>
    <t>KK*Rajkowska*Katarzyna*00000744</t>
  </si>
  <si>
    <t>HK*Rajkowski*Piotr*00000260</t>
  </si>
  <si>
    <t>RKR*Rakowicz*Honorata*00000279</t>
  </si>
  <si>
    <t>HW*Raszewska*Nina*00000294</t>
  </si>
  <si>
    <t>IBM*Rataj*Anna*00000420</t>
  </si>
  <si>
    <t>HW*Ratajczak*Dorota*00000100</t>
  </si>
  <si>
    <t>IBM*Ratajczak*Maria*00000378</t>
  </si>
  <si>
    <t>EZ*Ratajczak*Agnieszka*00000495</t>
  </si>
  <si>
    <t>SWK*Ratajczak*Roman*00000529</t>
  </si>
  <si>
    <t>HK*Ratajczak*Katarzyna*00000554</t>
  </si>
  <si>
    <t>IB*Ratajczak-Kałas*Małgorzata*00000465</t>
  </si>
  <si>
    <t>SPW*Regulski*Mirosław*00000186</t>
  </si>
  <si>
    <t>SWK*Relewicz*Jakub*00000884</t>
  </si>
  <si>
    <t>SWK*Rembacz*Witold*00000434</t>
  </si>
  <si>
    <t>HK*Rembowska*Monika*00000620</t>
  </si>
  <si>
    <t>SWK*Rochowiak*Tomasz*00000830</t>
  </si>
  <si>
    <t>SPW*Rogowski*Andrzej*00000903</t>
  </si>
  <si>
    <t>SPW*Rolewski*Janusz*00000911</t>
  </si>
  <si>
    <t>SWK*Rosiński*Marek*00000654</t>
  </si>
  <si>
    <t>SR*Roszyk*Jolanta*00000114</t>
  </si>
  <si>
    <t>SWK*Rothe*Ryszard*00000327</t>
  </si>
  <si>
    <t>SM*Rothe*Andrzej*00000383</t>
  </si>
  <si>
    <t>SWK*Rothe*Bolesław*00000479</t>
  </si>
  <si>
    <t>IB*Roykowski*Artur*00000965</t>
  </si>
  <si>
    <t>SWK*Rozmus*Karol*00000230</t>
  </si>
  <si>
    <t>TC*Rozynek*Adam*00000380</t>
  </si>
  <si>
    <t>SE*Rozynek*Teresa*00000418</t>
  </si>
  <si>
    <t>EZ*Rozynek*Alina*00000920</t>
  </si>
  <si>
    <t>MI*Różańska*Alina*00000059</t>
  </si>
  <si>
    <t>KK*Różycka*Lidia*00000171</t>
  </si>
  <si>
    <t>TC*Rumatowski*Grzegorz*00000725</t>
  </si>
  <si>
    <t>SWK*Rusek*Ryszard*00000669</t>
  </si>
  <si>
    <t>RK*Rutkowska*Karolina*00000185</t>
  </si>
  <si>
    <t>IB*Rutkowska*Anna*00000721</t>
  </si>
  <si>
    <t>SPW*Rutkowski*Paweł*00000899</t>
  </si>
  <si>
    <t>SPW*Rybak*Dorota*00000631</t>
  </si>
  <si>
    <t>SPW*Rybka*Norbert*00000274</t>
  </si>
  <si>
    <t>SPW*Rydian*Elżbieta*00000474</t>
  </si>
  <si>
    <t>CSZ*Rykała*Jerzy*00000161</t>
  </si>
  <si>
    <t>HK*Rypiński*Leon*00000488</t>
  </si>
  <si>
    <t>EZ*Samardakiewicz*Teresa*00000138</t>
  </si>
  <si>
    <t>HK*Samolak*Michał*00000372</t>
  </si>
  <si>
    <t>SWK*Sanecki*Andrzej*00000646</t>
  </si>
  <si>
    <t>SWK*Sawiński*Jan*00000550</t>
  </si>
  <si>
    <t>IB*Schmidt*Dariusz*00000628</t>
  </si>
  <si>
    <t>SWK*Sendal*Sebastian*00000135</t>
  </si>
  <si>
    <t>RK*Sendal*Małgorzata*00000334</t>
  </si>
  <si>
    <t>SWK*Sendal*Jerzy*00000360</t>
  </si>
  <si>
    <t>SWK*Senftleben*Radosław*00000898</t>
  </si>
  <si>
    <t>HK*Setna*Anna*00000986</t>
  </si>
  <si>
    <t>DZ*Sieiński*Eugeniusz*00000408</t>
  </si>
  <si>
    <t>SM*Sierka*Jarosław*00000028</t>
  </si>
  <si>
    <t>HK*Sierocka*Natalia*00000758</t>
  </si>
  <si>
    <t>SR*Sierpińska*Kamila*00000446</t>
  </si>
  <si>
    <t>IBM*Sikora-Kaźmierczak*Kamila*00000608</t>
  </si>
  <si>
    <t>CSZ*Simiński*Sławomir*00000762</t>
  </si>
  <si>
    <t>SR*Sińska-Janiak*Magdalena*00000569</t>
  </si>
  <si>
    <t>SWK*Siódmak*Dawid*00000107</t>
  </si>
  <si>
    <t>SWK*Siódmak*Rafał*00000377</t>
  </si>
  <si>
    <t>SWK*Siwek*Jerzy*00000405</t>
  </si>
  <si>
    <t>SWK*Skiba*Jacek*00000074</t>
  </si>
  <si>
    <t>SWK*Skiba*Marek*00000445</t>
  </si>
  <si>
    <t>HM*Skiba*Anna*00000644</t>
  </si>
  <si>
    <t>SPW*Skornia*Zbigniew*00000869</t>
  </si>
  <si>
    <t>BZ*Skorupska-Napierała*Agnieszka*00000471</t>
  </si>
  <si>
    <t>SM*Skotarczak*Kazimierz*00000782</t>
  </si>
  <si>
    <t>DZ*Skrzypczak*Sławomir*00000547</t>
  </si>
  <si>
    <t>SWK*Skrzypczak*Andrzej*00000641</t>
  </si>
  <si>
    <t>SA*Skrzypczak*Mariusz*00000691</t>
  </si>
  <si>
    <t>SWK*Skrzypczak*Marek*00000803</t>
  </si>
  <si>
    <t>SA*Skrzypczak*Łukasz*00000816</t>
  </si>
  <si>
    <t>ME*Skupień*Katarzyna*00000527</t>
  </si>
  <si>
    <t>IBM*Skupio*Emilia*00000041</t>
  </si>
  <si>
    <t>DM*Słota*Małgorzata*00000635</t>
  </si>
  <si>
    <t>ST*Słowiński*Kazimierz*00000805</t>
  </si>
  <si>
    <t>IBM*Smarsz*Dorota*00000980</t>
  </si>
  <si>
    <t>CSZ*Smoczyński*Marcin*00000938</t>
  </si>
  <si>
    <t>IBT*Smok*Dorota*00000271</t>
  </si>
  <si>
    <t>HK*Smolibowski*Roman*00000848</t>
  </si>
  <si>
    <t>SA*Smytry*Jan*00000298</t>
  </si>
  <si>
    <t>ST*Sobala*Andrzej*00000133</t>
  </si>
  <si>
    <t>KK*Sobczyńska*Elżbieta*00000141</t>
  </si>
  <si>
    <t>SE*Sobiech*Zbyszek*00000343</t>
  </si>
  <si>
    <t>SWK*Sobka*Marcin*00000329</t>
  </si>
  <si>
    <t>SPW*Sobkiewicz*Piotr*00000177</t>
  </si>
  <si>
    <t>ME*Sobociński*Tomasz*00000954</t>
  </si>
  <si>
    <t>DU*Socha*Wojciech*00000337</t>
  </si>
  <si>
    <t>EZ*Sokołowska*Krystyna*00000134</t>
  </si>
  <si>
    <t>SPW*Sokołowski*Marek*00000468</t>
  </si>
  <si>
    <t>IBM*Solman*Grażyna*00000110</t>
  </si>
  <si>
    <t>KK*Sołecka*Katarzyna*00000502</t>
  </si>
  <si>
    <t>CSZ*Sołtys*Maciej*00000404</t>
  </si>
  <si>
    <t>RK*Sołtysiak*Grażyna*00000417</t>
  </si>
  <si>
    <t>SWK*Soporowski*Wiesław*00000814</t>
  </si>
  <si>
    <t>RK*Spychała*Irena*00000130</t>
  </si>
  <si>
    <t>MOŚ*Sroka*Marcin*00000234</t>
  </si>
  <si>
    <t>SA*Stachowiak*Michał*00000078</t>
  </si>
  <si>
    <t>SPW*Stachowiak*Mieczysław*00000228</t>
  </si>
  <si>
    <t>SPW*Stachowiak*Włodzimierz*00000664</t>
  </si>
  <si>
    <t>SPW*Stachowiak*Eugeniusz*00000766</t>
  </si>
  <si>
    <t>IBM*Stachowska*Olga*00000422</t>
  </si>
  <si>
    <t>ST*Stanisławski*Piotr*00000827</t>
  </si>
  <si>
    <t>SPW*Stanisławski*Artur*00000854</t>
  </si>
  <si>
    <t>IB*Staniszewska*Katarzyna*00000486</t>
  </si>
  <si>
    <t>IBM*Stawińska*Katarzyna*00000183</t>
  </si>
  <si>
    <t>SPW*Stec*Tomasz*00000385</t>
  </si>
  <si>
    <t>SWK*Stefaniak*Mirosław*00000835</t>
  </si>
  <si>
    <t>ME*Stelmach*Tobiasz*00000917</t>
  </si>
  <si>
    <t>HK*Stelmasiak*Iwona*00000687</t>
  </si>
  <si>
    <t>ME*Stelmaszyk*Andrzej*00000106</t>
  </si>
  <si>
    <t>SWK*Stempiński*Piotr*00000870</t>
  </si>
  <si>
    <t>TM*Stępka*Andrzej*00000402</t>
  </si>
  <si>
    <t>HK*Stępka*Katarzyna*00000706</t>
  </si>
  <si>
    <t>IBM*Strózik*Dominika*00000549</t>
  </si>
  <si>
    <t>HW*Stróżyk*Agnieszka*00000071</t>
  </si>
  <si>
    <t>HW*Stróżyk*Piotr*00000613</t>
  </si>
  <si>
    <t>SWK*Strugarek*Łukasz*00000160</t>
  </si>
  <si>
    <t>SWK*Strugarek*Kamil*00000359</t>
  </si>
  <si>
    <t>EC*Syk*Piotr*00000558</t>
  </si>
  <si>
    <t>SWK*Sypniewski*Krzysztof*00000191</t>
  </si>
  <si>
    <t>HM*Szafrańska*Katarzyna*00000573</t>
  </si>
  <si>
    <t>HK*Szafrański*Zbigniew*00000432</t>
  </si>
  <si>
    <t>HK*Szafrański*Wojciech*00000662</t>
  </si>
  <si>
    <t>RA*Szaj*Lidia*00000705</t>
  </si>
  <si>
    <t>SPW*Szajek*Jerzy*00000815</t>
  </si>
  <si>
    <t>ME*Szajstek*Tadeusz*00000164</t>
  </si>
  <si>
    <t>DU*Szajstek*Danuta*00000412</t>
  </si>
  <si>
    <t>SWK*Szarzyński*Roman*00000674</t>
  </si>
  <si>
    <t>CSZ*Szatkowski*Maciej*00000923</t>
  </si>
  <si>
    <t>SWK*Szczepanek*Zbigniew*00000299</t>
  </si>
  <si>
    <t>CSZ*Szczepecki*Krzysztof*00000752</t>
  </si>
  <si>
    <t>SWK*Szczublewski*Marcin*00000085</t>
  </si>
  <si>
    <t>HK*Szlandrowicz*Justyna*00000429</t>
  </si>
  <si>
    <t>SPW*Szlandrowicz*Rafał*00000785</t>
  </si>
  <si>
    <t>HK*Szłapka*Anna*00000561</t>
  </si>
  <si>
    <t>SPW*Szmytka*Jerzy*00000800</t>
  </si>
  <si>
    <t>ME*Szmytowicz*Adam*00000553</t>
  </si>
  <si>
    <t>SWK*Szopka*Leszek*00000213</t>
  </si>
  <si>
    <t>RA*Szostak*Joanna*00000447</t>
  </si>
  <si>
    <t>RZ*Szostak*Monika*00000697</t>
  </si>
  <si>
    <t>IBM*Szpak*Ewa*00000460</t>
  </si>
  <si>
    <t>HK*Szram*Katarzyna*00000026</t>
  </si>
  <si>
    <t>SM*Szudra*Lech*00000749</t>
  </si>
  <si>
    <t>BZ*Szudrowicz*Magdalena*00000588</t>
  </si>
  <si>
    <t>EF*Szulc*Monika*00000476</t>
  </si>
  <si>
    <t>IB*Szulc*Magdalena*00000747</t>
  </si>
  <si>
    <t>SPW*Szut*Bogdan*00000411</t>
  </si>
  <si>
    <t>TOS*Szychta*Grażyna*00000045</t>
  </si>
  <si>
    <t>HK*Szydłowska*Marta*00000675</t>
  </si>
  <si>
    <t>DZ*Szydłowski*Paweł*00000366</t>
  </si>
  <si>
    <t>BHP*Szymanek*Mirosław*00000515</t>
  </si>
  <si>
    <t>SPW*Szymanowicz*Szymon*00000187</t>
  </si>
  <si>
    <t>CSZ*Szymanowski*Robert*00000319</t>
  </si>
  <si>
    <t>SPW*Szymański*Marcin*00000091</t>
  </si>
  <si>
    <t>SM*Szymański*Waldemar*00000126</t>
  </si>
  <si>
    <t>SWK*Szymański*Jacek*00000223</t>
  </si>
  <si>
    <t>SM*Szymański*Jerzy*00000456</t>
  </si>
  <si>
    <t>SE*Szymański*Bartosz*00000844</t>
  </si>
  <si>
    <t>IB*Szymczak*Mieczysław*00000024</t>
  </si>
  <si>
    <t>DZ*Szymczak*Jadwiga*00000145</t>
  </si>
  <si>
    <t>SWK*Szymonik*Janusz*00000406</t>
  </si>
  <si>
    <t>SE*Szypura*Andrzej*00000247</t>
  </si>
  <si>
    <t>EK*Szyszka*Joanna*00000682</t>
  </si>
  <si>
    <t>HW*Śmiejkowska*Iwona*00000511</t>
  </si>
  <si>
    <t>SA*Śniegowski*Maciej*00000159</t>
  </si>
  <si>
    <t>CSZ*Śpiewak*Izabela*00000433</t>
  </si>
  <si>
    <t>HK*Świderska*Renata*00000190</t>
  </si>
  <si>
    <t>CSZ*Świderski*Stanisław*00000238</t>
  </si>
  <si>
    <t>SPW*Świerczyński*Roman*00000206</t>
  </si>
  <si>
    <t>SM*Świergiel*Mieczysław*00000278</t>
  </si>
  <si>
    <t>SA*Świergiel*Adrian*00000302</t>
  </si>
  <si>
    <t>SPW*Świergiel*Sebastian*00000316</t>
  </si>
  <si>
    <t>DDR*Świergosz*Katarzyna*00000439</t>
  </si>
  <si>
    <t>SWK*Świtała*Piotr*00000572</t>
  </si>
  <si>
    <t>RA*Tarka*Halina*00000149</t>
  </si>
  <si>
    <t>SWK*Tarko*Stanisław*00000863</t>
  </si>
  <si>
    <t>SPW*Teodorczyk*Tomasz*00000867</t>
  </si>
  <si>
    <t>DM*Terebecki*Piotr*00000563</t>
  </si>
  <si>
    <t>HK*Toman*Tomasz*00000131</t>
  </si>
  <si>
    <t>ST*Tomaszuk*Krzysztof*00000793</t>
  </si>
  <si>
    <t>ST*Tomczak*Przemysław*00000481</t>
  </si>
  <si>
    <t>ST*Tomkowiak*Andrzej*00000807</t>
  </si>
  <si>
    <t>SWK*Topolski*Artur*00000310</t>
  </si>
  <si>
    <t>IB*Torwart*Filip*00000952</t>
  </si>
  <si>
    <t>SPW*Torzecki*Piotr*00000696</t>
  </si>
  <si>
    <t>ST*Treumann*Marek*00000049</t>
  </si>
  <si>
    <t>ST*Treumann*Krzysztof*00000668</t>
  </si>
  <si>
    <t>CSZ*Troszczyńska*Monika*00000707</t>
  </si>
  <si>
    <t>KK*Trybuś*Renata*00000143</t>
  </si>
  <si>
    <t>HW*Trzcińska*Anna*00000444</t>
  </si>
  <si>
    <t>SWK*Tuliński*Szymon*00000546</t>
  </si>
  <si>
    <t>HK*Tynecki*Mariusz*00000309</t>
  </si>
  <si>
    <t>HW*Tyszkiewicz*Beata*00000611</t>
  </si>
  <si>
    <t>SWK*Tyszkiewicz*Sławomir*00000847</t>
  </si>
  <si>
    <t>DZ*Ulbrich*Tomasz*00000344</t>
  </si>
  <si>
    <t>SE*Undrych*Grzegorz*00000788</t>
  </si>
  <si>
    <t>ME*Urbaniak*Maciej*00000593</t>
  </si>
  <si>
    <t>EH*Urbańska-Konik*Barbara*00000005</t>
  </si>
  <si>
    <t>SWK*Uta*Małgorzata*00000370</t>
  </si>
  <si>
    <t>SPW*Vogt*Marcin*00000784</t>
  </si>
  <si>
    <t>SWK*Wachowiak*Gerard*00000233</t>
  </si>
  <si>
    <t>SPW*Wachowiak*Ryszard*00000791</t>
  </si>
  <si>
    <t>IB*Wachowska*Alina*00000373</t>
  </si>
  <si>
    <t>SA*Wagner*Krzysztof*00000482</t>
  </si>
  <si>
    <t>SPW*Wajnert*Zbyszko*00000165</t>
  </si>
  <si>
    <t>ST*Wajnert*Rafał*00000806</t>
  </si>
  <si>
    <t>CSZ*Walczak*Magdalena*00000683</t>
  </si>
  <si>
    <t>SWK*Walczak*Edyta*00000990</t>
  </si>
  <si>
    <t>KK*Walendowska*Krystyna*00000317</t>
  </si>
  <si>
    <t>SWK*Walkowiak*Jacek*00000023</t>
  </si>
  <si>
    <t>SA*Walkowiak*Grzegorz*00000044</t>
  </si>
  <si>
    <t>HK*Walkowiak*Ryszard*00000300</t>
  </si>
  <si>
    <t>TOS*Walkowiak*Marzena*00000673</t>
  </si>
  <si>
    <t>ME*Walkowiak*Adam*00000945</t>
  </si>
  <si>
    <t>SPW*Wałecki*Marcin*00000914</t>
  </si>
  <si>
    <t>SPW*Wałęcki*Andrzej*00000066</t>
  </si>
  <si>
    <t>SPW*Warguła*Grzegorz*00000331</t>
  </si>
  <si>
    <t>SWK*Wasilewski*Stanisław*00000352</t>
  </si>
  <si>
    <t>SPW*Wawrzyniak*Waldemar*00000771</t>
  </si>
  <si>
    <t>IB*Wawrzynowicz*Romuald*00000123</t>
  </si>
  <si>
    <t>SPW*Wąsikiewicz*Maciej*00000513</t>
  </si>
  <si>
    <t>SWK*Wencel*Mirosław*00000215</t>
  </si>
  <si>
    <t>SWK*Wencel*Waldemar*00000859</t>
  </si>
  <si>
    <t>DZ*Wewiór*Artur*00000042</t>
  </si>
  <si>
    <t>EF*Wewiór*Dorota*00000112</t>
  </si>
  <si>
    <t>SA*Wicenciak*Andrzej*00000253</t>
  </si>
  <si>
    <t>SWK*Wiciak*Eugeniusz*00000389</t>
  </si>
  <si>
    <t>SE*Widłowski*Marian*00000121</t>
  </si>
  <si>
    <t>SWK*Wieczorek*Jacek*00000333</t>
  </si>
  <si>
    <t>HK*Wierzejewski*Antoni*00000517</t>
  </si>
  <si>
    <t>SPW*Więckowski*Sławomir*00000857</t>
  </si>
  <si>
    <t>IBM*Wilczyńska*Anna*00000188</t>
  </si>
  <si>
    <t>HM*Wiśniewska*Dorota*00000104</t>
  </si>
  <si>
    <t>ME*Wiśniewska*Julia*00000575</t>
  </si>
  <si>
    <t>HM*Wiśniewska-Idczak*Justyna*00000075</t>
  </si>
  <si>
    <t>SE*Wiśniewski*Jerzy*00000257</t>
  </si>
  <si>
    <t>IB*Wiśniewski*Michał*00000953</t>
  </si>
  <si>
    <t>SPW*Witczak*Piotr*00000871</t>
  </si>
  <si>
    <t>SPW*Wlazły*Sławomir*00000778</t>
  </si>
  <si>
    <t>SPW*Włodarczyk*Janusz*00000514</t>
  </si>
  <si>
    <t>HK*Wojciechowska*Sylwia*00000714</t>
  </si>
  <si>
    <t>SPW*Wojciechowski*Waldemar*00000774</t>
  </si>
  <si>
    <t>SWK*Wojdecka*Agata*00000566</t>
  </si>
  <si>
    <t>MPW*Wojdecki*Michał*00000543</t>
  </si>
  <si>
    <t>DZ*Wojtkowiak*Marek*00000666</t>
  </si>
  <si>
    <t>MI*Wojtysiak*Dorota*00000688</t>
  </si>
  <si>
    <t>SPW*Wolniewicz*Jerzy*00000776</t>
  </si>
  <si>
    <t>HK*Wolski*Marek*00000072</t>
  </si>
  <si>
    <t>SE*Woszek*Radosław*00000276</t>
  </si>
  <si>
    <t>SM*Wower*Krzysztof*00000178</t>
  </si>
  <si>
    <t>SA*Woziński*Paweł*00000081</t>
  </si>
  <si>
    <t>SPW*Woźniak*Krzysztof*00000915</t>
  </si>
  <si>
    <t>SR*Wrotniak-Kowalewska*Grażyna*00000264</t>
  </si>
  <si>
    <t>IB*Wysocki*Aleksander*00000382</t>
  </si>
  <si>
    <t>SPW*Wytyk*Olga*00000660</t>
  </si>
  <si>
    <t>SM*Wyzuj*Karol*00000109</t>
  </si>
  <si>
    <t>SPW*Zabłocki*Wojciech*00000314</t>
  </si>
  <si>
    <t>SPW*Zalaszewski*Roman*00000768</t>
  </si>
  <si>
    <t>SWK*Zalewski*Arkadiusz*00000395</t>
  </si>
  <si>
    <t>SPW*Zalewski*Lech*00000542</t>
  </si>
  <si>
    <t>DZ*Zandek*Mariusz*00000808</t>
  </si>
  <si>
    <t>SWK*Zaremba*Tomasz*00000686</t>
  </si>
  <si>
    <t>CSZ*Zawal*Łukasz*00000913</t>
  </si>
  <si>
    <t>ME*Zaworski*Jacek*00000670</t>
  </si>
  <si>
    <t>MI*Zielińska*Katarzyna*00000062</t>
  </si>
  <si>
    <t>HK*Zielińska*Anna*00000392</t>
  </si>
  <si>
    <t>SWK*Zięta*Grzegorz*00000853</t>
  </si>
  <si>
    <t>SPW*Ziobro*Rafał*00000722</t>
  </si>
  <si>
    <t>SA*Ziomek*Stanisław*00000490</t>
  </si>
  <si>
    <t>BZ*Ziomkiewicz-Raduła*Renata*00000001</t>
  </si>
  <si>
    <t>HW*Ziółek*Urszula*00000136</t>
  </si>
  <si>
    <t>HK*Ziółek*Wojciech*00000521</t>
  </si>
  <si>
    <t>SM*Złotowski*Marek*00000073</t>
  </si>
  <si>
    <t>SPW*Zmarzła*Barbara*00000170</t>
  </si>
  <si>
    <t>SPW*Zmarzły*Roman*00000704</t>
  </si>
  <si>
    <t>HM*Zygmanowska*Maja*00000528</t>
  </si>
  <si>
    <t>SPW*Żak*Hieronim*00000799</t>
  </si>
  <si>
    <t>HK*Żeligowska*Izabela*00000472</t>
  </si>
  <si>
    <t>EZ*Żurawski*Janusz*00000786</t>
  </si>
  <si>
    <t>BHP*Żurek*Ryszard*00000051</t>
  </si>
  <si>
    <t>HK*Żurek*Magdalena*00000757</t>
  </si>
  <si>
    <t>HK*Żurek-Borsiak*Anna*00000645</t>
  </si>
  <si>
    <t>SE*Żyłka*Marek*00000560</t>
  </si>
  <si>
    <t>Nazwa i nr Kontraktu:</t>
  </si>
  <si>
    <t>L.p.</t>
  </si>
  <si>
    <t>Nazwa ŚT</t>
  </si>
  <si>
    <t>Arkusz Cz</t>
  </si>
  <si>
    <t>Rozliczenie kosztów ogólnych z arkusza A</t>
  </si>
  <si>
    <t>Suma</t>
  </si>
  <si>
    <t>Ogółem</t>
  </si>
  <si>
    <t>Procent dofinansowania z Umowy:</t>
  </si>
  <si>
    <t>-</t>
  </si>
  <si>
    <t>Usługa</t>
  </si>
  <si>
    <t>Obiekt Procesowy</t>
  </si>
  <si>
    <t>Ujęcie Wody Dębina</t>
  </si>
  <si>
    <t>Ujęcie Wody Mosina</t>
  </si>
  <si>
    <t>Ujęcie wody Gruszczyn</t>
  </si>
  <si>
    <t>Ujęcie wody Promienko</t>
  </si>
  <si>
    <t>Ujęcie i Stacja Uzdatniania Wody  Murowana Goślina</t>
  </si>
  <si>
    <t>Ujęcie i Stacja Uzdatniania Wody  Długa Goślina</t>
  </si>
  <si>
    <t>Ujęcie i Stacja Uzdatniania Wody  Boduszewo</t>
  </si>
  <si>
    <t>Ujęcie i Stacja Uzdatniania Wody Kamińsko</t>
  </si>
  <si>
    <t>Ujęcie i Stacja Uzdatniania Wody  Łopuchowo</t>
  </si>
  <si>
    <t>Ujęcie i Stacja Uzdatniania Wody  Uchorowo</t>
  </si>
  <si>
    <t>Ujęcie i Stacja Uzdatniania Wody Głęboczek</t>
  </si>
  <si>
    <t>Ujęcie i Stacja Uzdatniania Wody Dębiec</t>
  </si>
  <si>
    <t>Ujęcie i Stacja Uzdatniania Wody Dziećmierowo</t>
  </si>
  <si>
    <t>Ujęcie i Stacja Uzdatniania Wody Gądki</t>
  </si>
  <si>
    <t>Ujęcie i Stacja Uzdatniania Wody Kamionki</t>
  </si>
  <si>
    <t>Ujęcie i Stacja Uzdatniania Wody Konarskie</t>
  </si>
  <si>
    <t>Ujęcie i Stacja Uzdatniania Wody Kórnik</t>
  </si>
  <si>
    <t>Ujęcie i Stacja Uzdatniania Wody Żerniki</t>
  </si>
  <si>
    <t>Ujęcie i Stacja Uzdatniania Wody  Biedrusko</t>
  </si>
  <si>
    <t>Ujęcie i Stacja Uzdatniania Wody  Zielątkowo</t>
  </si>
  <si>
    <t>Stacja Uzdatniania Wody Wiśniowa</t>
  </si>
  <si>
    <t>Stacja Uzdatniania Wody Mosina</t>
  </si>
  <si>
    <t>Stacja Uzdatniania Wody Gruszczyn</t>
  </si>
  <si>
    <t>Lewobrzeżna Oczyszczalnia Ścieków w Poznaniu</t>
  </si>
  <si>
    <t>Centralna Oczyszczalnia Ścieków w Koziegłowach</t>
  </si>
  <si>
    <t>Oczyszczalnia Ścieków Mosina-Puszczykowo</t>
  </si>
  <si>
    <t>Oczyszczalnia Ścieków w Szlachęcinie</t>
  </si>
  <si>
    <t>Oczyszczalnia Ścieków  w Borówcu</t>
  </si>
  <si>
    <t>Oszyszczalnia Ścieków w Chludowie</t>
  </si>
  <si>
    <t>Sieć wodociągowa gminy Poznań</t>
  </si>
  <si>
    <t>Sieć wodociągowa gminy Mosina</t>
  </si>
  <si>
    <t>Sieć wodociągowa gminy Swarzędz</t>
  </si>
  <si>
    <t>Sieć wodociągowa gminy Murowana Goślina</t>
  </si>
  <si>
    <t>Sieć wodociągowa gminy Kórnik</t>
  </si>
  <si>
    <t>Sieć wodociągowa gminy Suchy Las</t>
  </si>
  <si>
    <t>Sieć wodociągowa gminy Brodnica</t>
  </si>
  <si>
    <t>Sieć wodociągowa gminy Czerwonak</t>
  </si>
  <si>
    <t>Sieć wodociągowa gminy Puszczykowo</t>
  </si>
  <si>
    <t>Sieć wodociągowa gminy Luboń</t>
  </si>
  <si>
    <t>Produkcja wody</t>
  </si>
  <si>
    <t>Odbiór ścieków</t>
  </si>
  <si>
    <t>Dostarczanie wody</t>
  </si>
  <si>
    <t>Oczyszczanie ścieków</t>
  </si>
  <si>
    <t>Infiltracja</t>
  </si>
  <si>
    <t>Ujmowanie wody</t>
  </si>
  <si>
    <t>Przesył  wody</t>
  </si>
  <si>
    <t>Obiekty administracyjne i ogólne</t>
  </si>
  <si>
    <t>Infrastruktura</t>
  </si>
  <si>
    <t>Energia i zasilanie</t>
  </si>
  <si>
    <t>Zagospodarowanie terenu</t>
  </si>
  <si>
    <t>Ochrona</t>
  </si>
  <si>
    <t>Sterowanie</t>
  </si>
  <si>
    <t>Transport</t>
  </si>
  <si>
    <t>Mieszanie wód surowych</t>
  </si>
  <si>
    <t>Napowietrzanie</t>
  </si>
  <si>
    <t>Dozowanie węgla pylistego</t>
  </si>
  <si>
    <t>Filtracja na Filtrach I Stopnia</t>
  </si>
  <si>
    <t>Płukanie Filtrów I Stopnia</t>
  </si>
  <si>
    <t>Zagospodarowanie popłuczyn Filtrów I Stopnia</t>
  </si>
  <si>
    <t>Ozonowanie</t>
  </si>
  <si>
    <t>Filtracja na Filtrach II Stopnia</t>
  </si>
  <si>
    <t>Płukanie Filtrów II Stopnia</t>
  </si>
  <si>
    <t>Zagospodarowanie popłuczyn Filtrów II Stopnia</t>
  </si>
  <si>
    <t>Pompowanie wody</t>
  </si>
  <si>
    <t>Magazynowanie wody</t>
  </si>
  <si>
    <t>Dezynfekcja</t>
  </si>
  <si>
    <t>Zagęszczanie i odwadnianie  osadu</t>
  </si>
  <si>
    <t>Międzywęzłowe obiekty budowlane</t>
  </si>
  <si>
    <t>Bezpieczeństwo</t>
  </si>
  <si>
    <t>Przyjęcie wody czystej</t>
  </si>
  <si>
    <t>Magazynowanie wody czystej</t>
  </si>
  <si>
    <t>Wyprowadzenie wody czystej </t>
  </si>
  <si>
    <t>Transport ciśnieniowy</t>
  </si>
  <si>
    <t>Transport grawitacyjny</t>
  </si>
  <si>
    <t>Retencjonowanie ścieków</t>
  </si>
  <si>
    <t>Odbiór bezpośredni</t>
  </si>
  <si>
    <t>Usługi teletechniczne</t>
  </si>
  <si>
    <t>Odbiór ścieków dowożonych</t>
  </si>
  <si>
    <t>Podnoszenie ścieków</t>
  </si>
  <si>
    <t>Doprowadzanie ścieków</t>
  </si>
  <si>
    <t>Usuwanie skratek</t>
  </si>
  <si>
    <t>Usuwanie piasku</t>
  </si>
  <si>
    <t>Usuwanie osadu wstępnego</t>
  </si>
  <si>
    <t>Usuwanie azotu i fosforu</t>
  </si>
  <si>
    <t>Usuwanie osadu wtórnego</t>
  </si>
  <si>
    <t>Dozowanie koagulantów</t>
  </si>
  <si>
    <t>Zagęszczanie osadu wstępnego</t>
  </si>
  <si>
    <t>Zagęszczanie osadu nadmiernego</t>
  </si>
  <si>
    <t>Fermentacja</t>
  </si>
  <si>
    <t>Odwadnianie osadów</t>
  </si>
  <si>
    <t>Suszenie osadów</t>
  </si>
  <si>
    <t>Transport osadów</t>
  </si>
  <si>
    <t>Odbiór osadów</t>
  </si>
  <si>
    <t>Odsiarczanie</t>
  </si>
  <si>
    <t>Magazynowanie gazu</t>
  </si>
  <si>
    <t>Zagospodarowanie biogazu</t>
  </si>
  <si>
    <t>Transport powietrza</t>
  </si>
  <si>
    <t>Filtracja / biofiltracja</t>
  </si>
  <si>
    <t>Zrzut ścieków oczyszczonych</t>
  </si>
  <si>
    <t>Gospodarka wodami technologicznymi</t>
  </si>
  <si>
    <t>Studnia</t>
  </si>
  <si>
    <t>Stacja ścieków dowożonych</t>
  </si>
  <si>
    <t>Komora rozdziału</t>
  </si>
  <si>
    <t>Budynek krat</t>
  </si>
  <si>
    <t>Piaskownik</t>
  </si>
  <si>
    <t>Osadnik wstępny</t>
  </si>
  <si>
    <t>Koryto pomiarowe</t>
  </si>
  <si>
    <t>Bioreaktor</t>
  </si>
  <si>
    <t>Stacja dmuchaw</t>
  </si>
  <si>
    <t>Osadnik wtórny</t>
  </si>
  <si>
    <t>Pompownia osadu</t>
  </si>
  <si>
    <t>Pompownia  kożucha</t>
  </si>
  <si>
    <t>Stacja koagulantu</t>
  </si>
  <si>
    <t>Stacja zagęszczania osadu</t>
  </si>
  <si>
    <t>Maszynownia</t>
  </si>
  <si>
    <t>Komora fermentacyjna</t>
  </si>
  <si>
    <t>Zbiornik wyrównawczy</t>
  </si>
  <si>
    <t>Stacja odwadniania  osadu</t>
  </si>
  <si>
    <t>Stacja termicznego szuszenia osadu</t>
  </si>
  <si>
    <t>Hala buforowa osadu</t>
  </si>
  <si>
    <t>Składowisko osadów</t>
  </si>
  <si>
    <t>Pompownia filtratu</t>
  </si>
  <si>
    <t>Odsiarczalnia biogazu</t>
  </si>
  <si>
    <t>Tłocznia biogazu</t>
  </si>
  <si>
    <t>Stacja gazogeneratorów</t>
  </si>
  <si>
    <t>Pochodnia biogazu</t>
  </si>
  <si>
    <t>Instalacja biogazu</t>
  </si>
  <si>
    <t>Wentylatorownia</t>
  </si>
  <si>
    <t>Biofiltr</t>
  </si>
  <si>
    <t>Rurociąg zrzutowy</t>
  </si>
  <si>
    <t>Komora wody technologicznej</t>
  </si>
  <si>
    <t>Pompownia wody technologicznej</t>
  </si>
  <si>
    <t>Instalacja ścieków oczyszczonych</t>
  </si>
  <si>
    <t>Budynek socjalno-administracyjny</t>
  </si>
  <si>
    <t>Warsztaty i garaże</t>
  </si>
  <si>
    <t>Magazyn inwestorski</t>
  </si>
  <si>
    <t>Pompownia wód deszczowych</t>
  </si>
  <si>
    <t>Stacja transformatorowa</t>
  </si>
  <si>
    <t>Budynek rozdzielni</t>
  </si>
  <si>
    <t>Kotłownia</t>
  </si>
  <si>
    <t>Oświetlenie</t>
  </si>
  <si>
    <t>Drogi, place, chodniki</t>
  </si>
  <si>
    <t>Grunt</t>
  </si>
  <si>
    <t>Ogrodzenie</t>
  </si>
  <si>
    <t>Kontrola dostępu i sygnalizacji włamania</t>
  </si>
  <si>
    <t>Budynek monitoringu stałego</t>
  </si>
  <si>
    <t>Portiernia</t>
  </si>
  <si>
    <t>Centralna dyspozytornia</t>
  </si>
  <si>
    <t>Węzeł zasuw</t>
  </si>
  <si>
    <t>Napowietrzalnia</t>
  </si>
  <si>
    <t>Stacja węgla pylistego</t>
  </si>
  <si>
    <t>Pompownia</t>
  </si>
  <si>
    <t>Odstojnik</t>
  </si>
  <si>
    <t>Ozonownia</t>
  </si>
  <si>
    <t>Pompownia II st.</t>
  </si>
  <si>
    <t>Zbiornik wody czystej</t>
  </si>
  <si>
    <t>Kanał ujęciowo-osadowy</t>
  </si>
  <si>
    <t>Kanał przepływowo-ochronny</t>
  </si>
  <si>
    <t>Komora ujeciowa</t>
  </si>
  <si>
    <t>Studnia głębinowa</t>
  </si>
  <si>
    <t>Studnia promienista</t>
  </si>
  <si>
    <t>Lewar I</t>
  </si>
  <si>
    <t>Lewar II</t>
  </si>
  <si>
    <t>Lewar III</t>
  </si>
  <si>
    <t>Sieci zewnętrzne technologiczne</t>
  </si>
  <si>
    <t>Komora flokulacji</t>
  </si>
  <si>
    <t>Stacja odwadniania osadów</t>
  </si>
  <si>
    <t>Budynek administracyjny</t>
  </si>
  <si>
    <t>Budynek SUW</t>
  </si>
  <si>
    <t>Sieci zewnętrzne nietechnologiczne</t>
  </si>
  <si>
    <t>Rozdzielnia</t>
  </si>
  <si>
    <t>Dyspozytornia</t>
  </si>
  <si>
    <t>Asfalt</t>
  </si>
  <si>
    <t>Napęd</t>
  </si>
  <si>
    <t>Przewód kanalizacyjny</t>
  </si>
  <si>
    <t>Przyłącze kanalizacyjne</t>
  </si>
  <si>
    <t>Chlorownia (Cl)</t>
  </si>
  <si>
    <t>Pompownia wody płucznej</t>
  </si>
  <si>
    <t>Chlorownia (ClO2)</t>
  </si>
  <si>
    <t>Komponent</t>
  </si>
  <si>
    <t>Dmuchawa</t>
  </si>
  <si>
    <t>Krata</t>
  </si>
  <si>
    <t>Mieszadło</t>
  </si>
  <si>
    <t>Pompa</t>
  </si>
  <si>
    <t>Prasopłuczka skratek</t>
  </si>
  <si>
    <t>Przenośnik ślimakowy</t>
  </si>
  <si>
    <t>Przepustnica</t>
  </si>
  <si>
    <t>Stacja poboru próbek</t>
  </si>
  <si>
    <t>Stacja polimeru</t>
  </si>
  <si>
    <t>Suwnica</t>
  </si>
  <si>
    <t>Zasuwa</t>
  </si>
  <si>
    <t>Zawór zwrotny</t>
  </si>
  <si>
    <t>Sterownik</t>
  </si>
  <si>
    <t>Urządzenie pomiarowe</t>
  </si>
  <si>
    <t>Instalacja technologiczna wody</t>
  </si>
  <si>
    <t>Przewód wodociągowy</t>
  </si>
  <si>
    <t>Przyłącze hydrantowe</t>
  </si>
  <si>
    <t>Instalacja technologiczna ścieków</t>
  </si>
  <si>
    <t>Instalacja elektryczna</t>
  </si>
  <si>
    <t>Transformator</t>
  </si>
  <si>
    <t>Sieć technologiczna koagulantu</t>
  </si>
  <si>
    <t>Sieć technologiczna kożucha</t>
  </si>
  <si>
    <t>Przyłącze wodociągowe</t>
  </si>
  <si>
    <t>Przyłącze zdroju ulicznego</t>
  </si>
  <si>
    <t>Zawór antyskażeniowy</t>
  </si>
  <si>
    <t>Przewód tłoczny</t>
  </si>
  <si>
    <t>Sieć technologiczna ścieków</t>
  </si>
  <si>
    <t>Chodnik</t>
  </si>
  <si>
    <t>Droga</t>
  </si>
  <si>
    <t>Plac</t>
  </si>
  <si>
    <t>Centrala wentylacyjna</t>
  </si>
  <si>
    <t>Instalacja wentylacyjna</t>
  </si>
  <si>
    <t>Klimatyzator</t>
  </si>
  <si>
    <t>Sieć cieplna</t>
  </si>
  <si>
    <t>Kanalizacja teletechniczna</t>
  </si>
  <si>
    <t>Pozostałe koszty w ramach HRP 
do Umowy o dofinansowanie</t>
  </si>
  <si>
    <t>Zgdnie z HRP Umowy o dofinansowanie</t>
  </si>
  <si>
    <r>
      <t xml:space="preserve">Koszty kwalifikowane 
</t>
    </r>
    <r>
      <rPr>
        <sz val="8"/>
        <color theme="1"/>
        <rFont val="Calibri"/>
        <family val="2"/>
        <charset val="238"/>
        <scheme val="minor"/>
      </rPr>
      <t>(Kk)</t>
    </r>
  </si>
  <si>
    <r>
      <t xml:space="preserve">Koszy niekwalifikowane 
</t>
    </r>
    <r>
      <rPr>
        <sz val="8"/>
        <color theme="1"/>
        <rFont val="Calibri"/>
        <family val="2"/>
        <charset val="238"/>
        <scheme val="minor"/>
      </rPr>
      <t>(Knkw)</t>
    </r>
  </si>
  <si>
    <r>
      <t xml:space="preserve">Koszty Pozaprojektowe 
</t>
    </r>
    <r>
      <rPr>
        <sz val="8"/>
        <color theme="1"/>
        <rFont val="Calibri"/>
        <family val="2"/>
        <charset val="238"/>
        <scheme val="minor"/>
      </rPr>
      <t>(Kpp)</t>
    </r>
  </si>
  <si>
    <r>
      <t xml:space="preserve">Kk udział FS [zł]
</t>
    </r>
    <r>
      <rPr>
        <sz val="8"/>
        <color theme="1"/>
        <rFont val="Calibri"/>
        <family val="2"/>
        <charset val="238"/>
        <scheme val="minor"/>
      </rPr>
      <t xml:space="preserve">(17*wskaźnik dofinansowania z umowy) </t>
    </r>
  </si>
  <si>
    <r>
      <t xml:space="preserve">Kk środki własne [zł]
</t>
    </r>
    <r>
      <rPr>
        <sz val="8"/>
        <color theme="1"/>
        <rFont val="Calibri"/>
        <family val="2"/>
        <charset val="238"/>
        <scheme val="minor"/>
      </rPr>
      <t>(17-21)</t>
    </r>
  </si>
  <si>
    <r>
      <t xml:space="preserve">Środki własne razem [zł]
</t>
    </r>
    <r>
      <rPr>
        <sz val="8"/>
        <color theme="1"/>
        <rFont val="Calibri"/>
        <family val="2"/>
        <charset val="238"/>
        <scheme val="minor"/>
      </rPr>
      <t>(18+19+22)</t>
    </r>
  </si>
  <si>
    <r>
      <t xml:space="preserve">Udział FS [%]
</t>
    </r>
    <r>
      <rPr>
        <sz val="8"/>
        <color theme="1"/>
        <rFont val="Calibri"/>
        <family val="2"/>
        <charset val="238"/>
        <scheme val="minor"/>
      </rPr>
      <t>(21/20)</t>
    </r>
  </si>
  <si>
    <r>
      <t xml:space="preserve">Środki własne [%]
</t>
    </r>
    <r>
      <rPr>
        <sz val="8"/>
        <color theme="1"/>
        <rFont val="Calibri"/>
        <family val="2"/>
        <charset val="238"/>
        <scheme val="minor"/>
      </rPr>
      <t>(23/20)</t>
    </r>
  </si>
  <si>
    <t>do skopiowania w kolumny L; M; N; O zakładki OT</t>
  </si>
  <si>
    <t>Nazwa i numer kontraktu:</t>
  </si>
  <si>
    <t>Zbiornik Wody Czystej Morasko</t>
  </si>
  <si>
    <t>Zbiornik Wody Czystej Pożegowo</t>
  </si>
  <si>
    <t>Zbiornik Wody Czystej dla m. Mosina</t>
  </si>
  <si>
    <t>Pompownia Wody Czystej Koronna</t>
  </si>
  <si>
    <t>Zlewnia kolektora ul. Serbskiej</t>
  </si>
  <si>
    <t>Zlewnia południowej części gminy Czerwonak</t>
  </si>
  <si>
    <t>Zlewnia kolektora Koziegłowskiego</t>
  </si>
  <si>
    <t>Zlewnia własna kolektora Prawobrzeżnego I i II</t>
  </si>
  <si>
    <t>Zlewnia kolektora Naramowickiego</t>
  </si>
  <si>
    <t>Zlewnia kolektora Nadolnik</t>
  </si>
  <si>
    <t>Zlewnia kolektora ul. Warszawskiej</t>
  </si>
  <si>
    <t>Zlewnia kolektora Swarzędzkiego</t>
  </si>
  <si>
    <t>Zlewnia kolektora Szczepankowskiego</t>
  </si>
  <si>
    <t>Zlewnia kolektora Junikowskiego</t>
  </si>
  <si>
    <t>Zlewnia własna ogólnospławna kolektora Głównego wraz z kol. ulgi</t>
  </si>
  <si>
    <t>Zlewnia kolektora A</t>
  </si>
  <si>
    <t>Zlewnia kolektora Podolańskiego</t>
  </si>
  <si>
    <t>Zlewnia kolektora Strzeszyńskiego</t>
  </si>
  <si>
    <t>Zlewnia kolektora Górczyńskiego</t>
  </si>
  <si>
    <t>Zlewnia kolektora ul. Rycerskiej</t>
  </si>
  <si>
    <t>Zlewnia Mosina</t>
  </si>
  <si>
    <t>Zlewnia Rogalinek</t>
  </si>
  <si>
    <t>Zlewnia Puszczykowo</t>
  </si>
  <si>
    <t>Zlewnia Czerwonaka</t>
  </si>
  <si>
    <t>Zlewnia Murowanej Gośliny</t>
  </si>
  <si>
    <t>Zlewnia Kórnik</t>
  </si>
  <si>
    <t>Zlewnia Borówiec</t>
  </si>
  <si>
    <t>Zlewnia Chludowo</t>
  </si>
  <si>
    <t>Zlewnia Wierzonka</t>
  </si>
  <si>
    <t>Ujęcie i Stacja Uzdatniania Wody Głuszyna</t>
  </si>
  <si>
    <t>Obiekt Produkcyjny</t>
  </si>
  <si>
    <t>Wartość wg PŚP/Protokołu odbioru</t>
  </si>
  <si>
    <t>Kwalifikacja wartości wg PŚP/Protokołu odbioru</t>
  </si>
  <si>
    <t>Arkusz A/Protokół odbioru</t>
  </si>
  <si>
    <t>Koszty kwalifikowane
(Kk)</t>
  </si>
  <si>
    <t>Koszty niekwalifikowane
(Knkw)</t>
  </si>
  <si>
    <t>teletechnika - pozaprojektowe
(Kpp)</t>
  </si>
  <si>
    <t>Pozostałe Pozaprojektowe
(Kpp)</t>
  </si>
  <si>
    <t>Pozostałe koszty (wg kartoteki zadania)- poza HRP
(Kpp)</t>
  </si>
  <si>
    <t>Koszy niekwalifikowane 
(Knkw)</t>
  </si>
  <si>
    <t>Koszty Pozaprojektowe 
(Kpp)</t>
  </si>
  <si>
    <t>zaokrąglić do dwóch miejsc po przecinku</t>
  </si>
  <si>
    <t>zaokrąglenia do dwóch miejsc po przecinku</t>
  </si>
  <si>
    <t>Koszty kwalifikowane (Kk) udział FS [zł]</t>
  </si>
  <si>
    <t>Koszty kwalifikowane (Kk) środki własne [zł]</t>
  </si>
  <si>
    <t>Pozostałe Kk (kol. 13)</t>
  </si>
  <si>
    <t>Pozostałe Knkw (kol. 14)</t>
  </si>
  <si>
    <t>Pozostałe Kpp (kol. 16)</t>
  </si>
  <si>
    <t>Materiał</t>
  </si>
  <si>
    <r>
      <t xml:space="preserve">Razem wartość środka trwałego
</t>
    </r>
    <r>
      <rPr>
        <sz val="8"/>
        <color theme="1"/>
        <rFont val="Calibri"/>
        <family val="2"/>
        <charset val="238"/>
        <scheme val="minor"/>
      </rPr>
      <t>(17+18+19)</t>
    </r>
  </si>
  <si>
    <t>Finansowanie</t>
  </si>
  <si>
    <t>ISPA</t>
  </si>
  <si>
    <t>Zadania Własne Aq</t>
  </si>
  <si>
    <t>FS 1</t>
  </si>
  <si>
    <t>FS 2</t>
  </si>
  <si>
    <t>FS 3</t>
  </si>
  <si>
    <t>FS 4</t>
  </si>
  <si>
    <t>FS 5</t>
  </si>
  <si>
    <t>T4000000*KOSZTY M. I GM.SKOKI#Koszty dotyczące mista i gm. Skoki</t>
  </si>
  <si>
    <t>ME-S96 - Kanalizacja grawitacyjna gm. Skoki*00000250</t>
  </si>
  <si>
    <t>ME-S97 - Sieciowe Przepompownie w zlewni gm. Skoki*00000251</t>
  </si>
  <si>
    <t>ME-S98 - Kanalizacja podciśnieniowa gm. Skoki*00000252</t>
  </si>
  <si>
    <t>ME-W26 - Dział Eksploatacji Sieci Wodoc.gm. Skoki*00000249</t>
  </si>
  <si>
    <t>MOS-8-01 Oczyszczalnia Ścieków Skoki-Enarg. i zas.*00000253</t>
  </si>
  <si>
    <t>MOS-8-02 -Oczyszczalnia Ścieków Skoki - Sterowanie*00000254</t>
  </si>
  <si>
    <t>MOS-8-03 Oczyszczalnia Ścieków Skoki-Oczysz.Mechan*00000255</t>
  </si>
  <si>
    <t>MOS-8-04 Oczyszczalnia Ścieków Skoki - Oczysz.Biol*00000256</t>
  </si>
  <si>
    <t>MOS-8-05 Oczyszczalnia Ścieków Skoki-Przer.os.ście*00000257</t>
  </si>
  <si>
    <t>MOS-8-06 Oczyszczalnia Ścieków Skoki-Odbiór osadów*00000258</t>
  </si>
  <si>
    <t>MPW-11-1 - Ujęcie i St.Uzdat.Wody Skoki-Roszkówko*00000245</t>
  </si>
  <si>
    <t>MPW-11-2 - Ujęcie i St.Uzdat.Wody Skoki-Roszkowo*00000246</t>
  </si>
  <si>
    <t>MPW-11-3 - Ujęcie i St.Uzdat.Wody Skoki-Jabłkowo*00000247</t>
  </si>
  <si>
    <t>MPW-11-4 Ujęcie i St.Uzdat.Wody Skoki-PawłowoSkoc.*00000248</t>
  </si>
  <si>
    <t>MPW-WS  - Koszty wydz. Ujęcie i Uzd. gm.Skoki*00000244</t>
  </si>
  <si>
    <t>M4213000*MPW-11/1#Ujęcie i St.Uzdat.Wody Skoki-Roszkówko</t>
  </si>
  <si>
    <t>M4213100*MPW-11/2#Ujęcie i St.Uzdat.Wody Skoki-Roszkowo</t>
  </si>
  <si>
    <t>M4213200*MPW-11/3#Ujęcie i St.Uzdat.Wody Skoki-Jabłkowo</t>
  </si>
  <si>
    <t>M4213300*MPW-11/4#Ujęcie i St.Uzdat.Wody Skoki-Pawłowo Skockie</t>
  </si>
  <si>
    <t>M4229000*MPW-WS#Koszty wydz. Ujęcie i Uzd. gm.Skoki</t>
  </si>
  <si>
    <t>M4511800*ME-W26#Dział Eksploatacji Sieci Wodoc.gm. Skoki</t>
  </si>
  <si>
    <t>M5280100*MOS-8/01#Oczyszczalnia Ścieków Skoki- Enargia i zasilanie</t>
  </si>
  <si>
    <t>M5280200*MOS-8/02#Oczyszczalnia Ścieków Skoki - Sterowanie</t>
  </si>
  <si>
    <t>M5280300*MOS-8/03#Oczyszczalnia Ścieków Skoki- Oczyszczanie Mechaniczne</t>
  </si>
  <si>
    <t>M5280400*MOS-8/04#Oczyszczalnia Ścieków Skoki - Oczyszczanie Biologiczne</t>
  </si>
  <si>
    <t>M5280500*MOS-8/05#Oczyszczalnia Ścieków Skoki - Przeróbka osadów ściekowych</t>
  </si>
  <si>
    <t>M5280600*MOS-8/06#Oczyszczalnia Ścieków Skoki- Odbiór osadów</t>
  </si>
  <si>
    <t>M5519000*ME-S96#Kanalizacja grawitacyjna gm. Skoki</t>
  </si>
  <si>
    <t>M5519100*ME-S97#Sieciowe Przepompownie w zlewni gm. Skoki</t>
  </si>
  <si>
    <t>M5519200*ME-S98#Kanalizacja podciśnieniowa gm. Skoki</t>
  </si>
  <si>
    <t>Filtr</t>
  </si>
  <si>
    <t>Hydrofornia lokalne</t>
  </si>
  <si>
    <t>Instalacja sanitarna</t>
  </si>
  <si>
    <t>Komora reakcji II st.</t>
  </si>
  <si>
    <t>Odmulnik</t>
  </si>
  <si>
    <t>Osadnik I st.</t>
  </si>
  <si>
    <t>Osadnik II st.</t>
  </si>
  <si>
    <t>Pomieszczenie socjalne</t>
  </si>
  <si>
    <t>Pompownia sieciowa</t>
  </si>
  <si>
    <t>Rurociąg</t>
  </si>
  <si>
    <t>Samochód</t>
  </si>
  <si>
    <t>Silos węgla pylistego</t>
  </si>
  <si>
    <t>Staw infiltracyjny</t>
  </si>
  <si>
    <t>Wał przeciwpowodziowy</t>
  </si>
  <si>
    <t>Zbiornik buforowy</t>
  </si>
  <si>
    <t>Zbiornik kwasu solnego i chlorynu sodu</t>
  </si>
  <si>
    <t>Zbiornik wodociągowy przepływowy (centralny)</t>
  </si>
  <si>
    <t>Zbiornik wyrównawczy popłuczyn z filtrów I st.</t>
  </si>
  <si>
    <t>spr:</t>
  </si>
  <si>
    <t>Arkusz Cd/Roboty dodatkowe</t>
  </si>
  <si>
    <t>Roboty uzupełniające</t>
  </si>
  <si>
    <t>AKPiA</t>
  </si>
  <si>
    <t>Armatura</t>
  </si>
  <si>
    <t>Budynek</t>
  </si>
  <si>
    <t>Elektryczny</t>
  </si>
  <si>
    <t>Kolektor</t>
  </si>
  <si>
    <t>Maristrala</t>
  </si>
  <si>
    <t>Obiekty inżynierii lądowej</t>
  </si>
  <si>
    <t>Pozostałe instalacje technologiczne</t>
  </si>
  <si>
    <t>Sieć rozdzielcza ścieków</t>
  </si>
  <si>
    <t>Sieć rozdzielcza wody</t>
  </si>
  <si>
    <t>Urządzenie</t>
  </si>
  <si>
    <t>Wewnętrzna instalacja mediów</t>
  </si>
  <si>
    <t>Zewnętrzna sieć mediów</t>
  </si>
  <si>
    <t>KŚT</t>
  </si>
  <si>
    <t>KŚT_AQ</t>
  </si>
  <si>
    <t>Typ komponentu</t>
  </si>
  <si>
    <t>Okres ekonomicznej użyteczności wg Aquanet</t>
  </si>
  <si>
    <t>211.851</t>
  </si>
  <si>
    <t>Instalacja AKPiA</t>
  </si>
  <si>
    <t>211.852</t>
  </si>
  <si>
    <t>Sieć AKPiA</t>
  </si>
  <si>
    <t>491.001</t>
  </si>
  <si>
    <t>Urządzenie komunikacyjne</t>
  </si>
  <si>
    <t>491.002</t>
  </si>
  <si>
    <t>Zestaw komputerowy</t>
  </si>
  <si>
    <t>492.001</t>
  </si>
  <si>
    <t>Układ sterowania</t>
  </si>
  <si>
    <t>492.002</t>
  </si>
  <si>
    <t>Panel operatorski</t>
  </si>
  <si>
    <t>492.003</t>
  </si>
  <si>
    <t>612.002</t>
  </si>
  <si>
    <t>Rozłącznik 110 kV</t>
  </si>
  <si>
    <t>612.003</t>
  </si>
  <si>
    <t>Wyłącznik 110 kV</t>
  </si>
  <si>
    <t>664.001</t>
  </si>
  <si>
    <t>WNP</t>
  </si>
  <si>
    <t>WNP.001</t>
  </si>
  <si>
    <t>Program wizualizacji</t>
  </si>
  <si>
    <t>WNP.002</t>
  </si>
  <si>
    <t>Aplikacja wizualizacyjna</t>
  </si>
  <si>
    <t>WNP.003</t>
  </si>
  <si>
    <t>Oprogramowanie sterownika</t>
  </si>
  <si>
    <t>101.001</t>
  </si>
  <si>
    <t xml:space="preserve">Budynek przemysłowy </t>
  </si>
  <si>
    <t>103.001</t>
  </si>
  <si>
    <t xml:space="preserve">Budynek usługowy </t>
  </si>
  <si>
    <t>104.001</t>
  </si>
  <si>
    <t>Zbiornik podziemny</t>
  </si>
  <si>
    <t>104.002</t>
  </si>
  <si>
    <t>Zbiornik naziemny</t>
  </si>
  <si>
    <t>104.003</t>
  </si>
  <si>
    <t>104.004</t>
  </si>
  <si>
    <t>104.005</t>
  </si>
  <si>
    <t>104.006</t>
  </si>
  <si>
    <t>105.001</t>
  </si>
  <si>
    <t xml:space="preserve">Budynek biurowy </t>
  </si>
  <si>
    <t>109.001</t>
  </si>
  <si>
    <t xml:space="preserve">Budynek pomocniczy </t>
  </si>
  <si>
    <t>110.001</t>
  </si>
  <si>
    <t xml:space="preserve">Budynek mieszkalny </t>
  </si>
  <si>
    <t>210.100</t>
  </si>
  <si>
    <t>wg tabeli materiałowej</t>
  </si>
  <si>
    <t>210.200</t>
  </si>
  <si>
    <t>210.300</t>
  </si>
  <si>
    <t>210.801</t>
  </si>
  <si>
    <t>Linia zasilania zewnętrznego</t>
  </si>
  <si>
    <t>210.802</t>
  </si>
  <si>
    <t>Słupy odgałęźne 110 kV</t>
  </si>
  <si>
    <t>211.001</t>
  </si>
  <si>
    <t>211.002</t>
  </si>
  <si>
    <t>Studnia lewarowa</t>
  </si>
  <si>
    <t>211.003</t>
  </si>
  <si>
    <t>Kolektor lewarowy</t>
  </si>
  <si>
    <t>211.004</t>
  </si>
  <si>
    <t>Studnia zbiorcza systemu lewarowego</t>
  </si>
  <si>
    <t>211.005</t>
  </si>
  <si>
    <t>211.006</t>
  </si>
  <si>
    <t>Przyłącze studni lewarowej</t>
  </si>
  <si>
    <t>211.007</t>
  </si>
  <si>
    <t>Przyłącze studni głębinowej</t>
  </si>
  <si>
    <t>211.010</t>
  </si>
  <si>
    <t xml:space="preserve">Sieć technologiczna osadów </t>
  </si>
  <si>
    <t>211.050</t>
  </si>
  <si>
    <t>211.051</t>
  </si>
  <si>
    <t>Instalacja technologiczna gazu</t>
  </si>
  <si>
    <t>211.052</t>
  </si>
  <si>
    <t>Instalacja technologiczna piasku i kożucha</t>
  </si>
  <si>
    <t>211.053</t>
  </si>
  <si>
    <t>Instalacja technologiczna piasku i skratek</t>
  </si>
  <si>
    <t>211.054</t>
  </si>
  <si>
    <t>Instalacja technologiczna koagulantu</t>
  </si>
  <si>
    <t>211.055</t>
  </si>
  <si>
    <t>211.056</t>
  </si>
  <si>
    <t>Instalacja technologiczna osadu</t>
  </si>
  <si>
    <t>211.057</t>
  </si>
  <si>
    <t>Instalacja kotłowni</t>
  </si>
  <si>
    <t>211.058</t>
  </si>
  <si>
    <t>211.080</t>
  </si>
  <si>
    <t>Sieć  technologiczna wody</t>
  </si>
  <si>
    <t>211.081</t>
  </si>
  <si>
    <t>Sieć technologiczna gazu</t>
  </si>
  <si>
    <t>211.082</t>
  </si>
  <si>
    <t>211.083</t>
  </si>
  <si>
    <t>211.084</t>
  </si>
  <si>
    <t>211.085</t>
  </si>
  <si>
    <t>Sieć technologiczna osadu</t>
  </si>
  <si>
    <t>211.086</t>
  </si>
  <si>
    <t>211.100</t>
  </si>
  <si>
    <t>211.150</t>
  </si>
  <si>
    <t>211.165</t>
  </si>
  <si>
    <t>211.180</t>
  </si>
  <si>
    <t>211.200</t>
  </si>
  <si>
    <t>211.250</t>
  </si>
  <si>
    <t>211.801</t>
  </si>
  <si>
    <t xml:space="preserve">Linia zasilania wewnętrznego </t>
  </si>
  <si>
    <t>211.802</t>
  </si>
  <si>
    <t>211.803</t>
  </si>
  <si>
    <t>Instalacja ochrony katodowej rurociągów</t>
  </si>
  <si>
    <t>211.900</t>
  </si>
  <si>
    <t>220.001</t>
  </si>
  <si>
    <t>220.002</t>
  </si>
  <si>
    <t>291.001</t>
  </si>
  <si>
    <t>Komora techniczna sucha</t>
  </si>
  <si>
    <t>291.002</t>
  </si>
  <si>
    <t>Komora techniczna mokra</t>
  </si>
  <si>
    <t>291.003</t>
  </si>
  <si>
    <t>Komora przelewowa</t>
  </si>
  <si>
    <t>291.004</t>
  </si>
  <si>
    <t>291.005</t>
  </si>
  <si>
    <t xml:space="preserve">Studzienka wodomierzowa </t>
  </si>
  <si>
    <t>291.006</t>
  </si>
  <si>
    <t>291.007</t>
  </si>
  <si>
    <t>Komin wolnostojący</t>
  </si>
  <si>
    <t>291.008</t>
  </si>
  <si>
    <t>310.001</t>
  </si>
  <si>
    <t>Kocioł niskotemperaturowy</t>
  </si>
  <si>
    <t>440.101</t>
  </si>
  <si>
    <t>Pompa wody</t>
  </si>
  <si>
    <t>440.102</t>
  </si>
  <si>
    <t>440.301</t>
  </si>
  <si>
    <t>Pompa osadu</t>
  </si>
  <si>
    <t>440.302</t>
  </si>
  <si>
    <t>440.901</t>
  </si>
  <si>
    <t>Pompa inna</t>
  </si>
  <si>
    <t>440.902</t>
  </si>
  <si>
    <t>441.010</t>
  </si>
  <si>
    <t>Pompa głębinowa</t>
  </si>
  <si>
    <t>441.101</t>
  </si>
  <si>
    <t>Pompa wody mała</t>
  </si>
  <si>
    <t>441.111</t>
  </si>
  <si>
    <t>Pompa wody duża</t>
  </si>
  <si>
    <t>441.201</t>
  </si>
  <si>
    <t>Pompa ścieków mała</t>
  </si>
  <si>
    <t>441.211</t>
  </si>
  <si>
    <t>Pompa ścieków duża</t>
  </si>
  <si>
    <t>441.301</t>
  </si>
  <si>
    <t>441.801</t>
  </si>
  <si>
    <t>Pompa próżniowa</t>
  </si>
  <si>
    <t>441.901</t>
  </si>
  <si>
    <t>442.201</t>
  </si>
  <si>
    <t>Pompa ścieków</t>
  </si>
  <si>
    <t>442.301</t>
  </si>
  <si>
    <t>442.901</t>
  </si>
  <si>
    <t>443.901</t>
  </si>
  <si>
    <t>444.001</t>
  </si>
  <si>
    <t>Sprężarka</t>
  </si>
  <si>
    <t>445.001</t>
  </si>
  <si>
    <t>449.001</t>
  </si>
  <si>
    <t>449.901</t>
  </si>
  <si>
    <t>Pompa ślimakowa</t>
  </si>
  <si>
    <t>449.902</t>
  </si>
  <si>
    <t>Pompa membranowa</t>
  </si>
  <si>
    <t>449.903</t>
  </si>
  <si>
    <t>Pompa perystaltyczna</t>
  </si>
  <si>
    <t>469.001</t>
  </si>
  <si>
    <t>Wymiennik ciepła</t>
  </si>
  <si>
    <t>600.001</t>
  </si>
  <si>
    <t>Zbiornik technologiczny</t>
  </si>
  <si>
    <t>601.001</t>
  </si>
  <si>
    <t>603.001</t>
  </si>
  <si>
    <t>604.001</t>
  </si>
  <si>
    <t>610.001</t>
  </si>
  <si>
    <t>Rozdzielnica główna</t>
  </si>
  <si>
    <t>610.002</t>
  </si>
  <si>
    <t xml:space="preserve">Instalacja zasilania i sterowania przepompowni </t>
  </si>
  <si>
    <t>610.003</t>
  </si>
  <si>
    <t xml:space="preserve">Instalacja zasilania i sterowania pompowni </t>
  </si>
  <si>
    <t>610.004</t>
  </si>
  <si>
    <t>Instalacja zasilania i sterowania hydroforni</t>
  </si>
  <si>
    <t>610.005</t>
  </si>
  <si>
    <t>Instalacja zasilania i sterowania komory</t>
  </si>
  <si>
    <t>610.006</t>
  </si>
  <si>
    <t>Instalacja zasilania i sterowania zdroju ulicznego</t>
  </si>
  <si>
    <t>610.007</t>
  </si>
  <si>
    <t>Rozdzielnica</t>
  </si>
  <si>
    <t>611.001</t>
  </si>
  <si>
    <t>Falownik</t>
  </si>
  <si>
    <t>611.002</t>
  </si>
  <si>
    <t>Filtr falownikowy</t>
  </si>
  <si>
    <t>611.003</t>
  </si>
  <si>
    <t>Bateria kondensatorów</t>
  </si>
  <si>
    <t>611.004</t>
  </si>
  <si>
    <t>Bateria akumulatorów</t>
  </si>
  <si>
    <t>612.001</t>
  </si>
  <si>
    <t>Układ rozliczeniowo- pomiarowy</t>
  </si>
  <si>
    <t>630.001</t>
  </si>
  <si>
    <t>646.001</t>
  </si>
  <si>
    <t>652.001</t>
  </si>
  <si>
    <t>Agregat grzewczo-wentylacyjny</t>
  </si>
  <si>
    <t>652.002</t>
  </si>
  <si>
    <t>652.003</t>
  </si>
  <si>
    <t>Osuszacz powietrza</t>
  </si>
  <si>
    <t>653.001</t>
  </si>
  <si>
    <t>654.001</t>
  </si>
  <si>
    <t>654.002</t>
  </si>
  <si>
    <t>654.003</t>
  </si>
  <si>
    <t>Zawór regulacyjny</t>
  </si>
  <si>
    <t>654.004</t>
  </si>
  <si>
    <t>Zawór odcinający</t>
  </si>
  <si>
    <t>654.005</t>
  </si>
  <si>
    <t>654.006</t>
  </si>
  <si>
    <t>654.007</t>
  </si>
  <si>
    <t>Klapa zwrotna</t>
  </si>
  <si>
    <t>654.008</t>
  </si>
  <si>
    <t>Mieszacz statyczny</t>
  </si>
  <si>
    <t>654.100</t>
  </si>
  <si>
    <t>654.101</t>
  </si>
  <si>
    <t>Filtr otwarty</t>
  </si>
  <si>
    <t>654.102</t>
  </si>
  <si>
    <t>Filtr ciśnieniowy</t>
  </si>
  <si>
    <t>654.103</t>
  </si>
  <si>
    <t>Aerator kaskadowy</t>
  </si>
  <si>
    <t>654.104</t>
  </si>
  <si>
    <t>Aerator</t>
  </si>
  <si>
    <t>Instalacja technologiczna wody nośnej</t>
  </si>
  <si>
    <t>655.001</t>
  </si>
  <si>
    <t>Adsorber</t>
  </si>
  <si>
    <t>655.002</t>
  </si>
  <si>
    <t>Odsiarczalnia</t>
  </si>
  <si>
    <t>655.003</t>
  </si>
  <si>
    <t>658.001</t>
  </si>
  <si>
    <t>658.002</t>
  </si>
  <si>
    <t>658.003</t>
  </si>
  <si>
    <t>658.004</t>
  </si>
  <si>
    <t>658.005</t>
  </si>
  <si>
    <t>658.007</t>
  </si>
  <si>
    <t>658.201</t>
  </si>
  <si>
    <t>658.202</t>
  </si>
  <si>
    <t>658.203</t>
  </si>
  <si>
    <t>658.204</t>
  </si>
  <si>
    <t>658.205</t>
  </si>
  <si>
    <t>Filtr cieczy</t>
  </si>
  <si>
    <t>658.206</t>
  </si>
  <si>
    <t>Prasa filtracyjna taśmowa</t>
  </si>
  <si>
    <t>658.207</t>
  </si>
  <si>
    <t>Zagęszczarka taśmowa</t>
  </si>
  <si>
    <t>658.208</t>
  </si>
  <si>
    <t>Wirówka dekantacyjna</t>
  </si>
  <si>
    <t>658.209</t>
  </si>
  <si>
    <t>664.002</t>
  </si>
  <si>
    <t>Kombinacja</t>
  </si>
  <si>
    <t>211.851.Instalacja AKPiA</t>
  </si>
  <si>
    <t>211.852.Sieć AKPiA</t>
  </si>
  <si>
    <t>491.001.Urządzenie komunikacyjne</t>
  </si>
  <si>
    <t>491.002.Zestaw komputerowy</t>
  </si>
  <si>
    <t>492.001.Układ sterowania</t>
  </si>
  <si>
    <t>492.002.Panel operatorski</t>
  </si>
  <si>
    <t>492.003.Sterownik</t>
  </si>
  <si>
    <t>664.001.Urządzenie pomiarowe</t>
  </si>
  <si>
    <t>WNP.001.Program wizualizacji</t>
  </si>
  <si>
    <t>WNP.002.Aplikacja wizualizacyjna</t>
  </si>
  <si>
    <t>WNP.003.Oprogramowanie sterownika</t>
  </si>
  <si>
    <t>654.001.Przepustnica</t>
  </si>
  <si>
    <t>654.002.Zasuwa</t>
  </si>
  <si>
    <t>654.003.Zawór regulacyjny</t>
  </si>
  <si>
    <t>654.004.Zawór odcinający</t>
  </si>
  <si>
    <t>654.005.Zawór zwrotny</t>
  </si>
  <si>
    <t>654.006.Zawór antyskażeniowy</t>
  </si>
  <si>
    <t>654.007.Klapa zwrotna</t>
  </si>
  <si>
    <t>654.008.Mieszacz statyczny</t>
  </si>
  <si>
    <t>658.001.Przepustnica</t>
  </si>
  <si>
    <t>658.002.Zasuwa</t>
  </si>
  <si>
    <t>658.003.Zawór regulacyjny</t>
  </si>
  <si>
    <t>658.004.Zawór odcinający</t>
  </si>
  <si>
    <t>658.005.Zawór zwrotny</t>
  </si>
  <si>
    <t>658.007.Klapa zwrotna</t>
  </si>
  <si>
    <t xml:space="preserve">211.801.Linia zasilania wewnętrznego </t>
  </si>
  <si>
    <t>211.802.Instalacja elektryczna</t>
  </si>
  <si>
    <t>211.803.Instalacja ochrony katodowej rurociągów</t>
  </si>
  <si>
    <t>610.001.Rozdzielnica główna</t>
  </si>
  <si>
    <t xml:space="preserve">610.002.Instalacja zasilania i sterowania przepompowni </t>
  </si>
  <si>
    <t xml:space="preserve">610.003.Instalacja zasilania i sterowania pompowni </t>
  </si>
  <si>
    <t>610.004.Instalacja zasilania i sterowania hydroforni</t>
  </si>
  <si>
    <t>610.005.Instalacja zasilania i sterowania komory</t>
  </si>
  <si>
    <t>610.006.Instalacja zasilania i sterowania zdroju ulicznego</t>
  </si>
  <si>
    <t>610.007.Rozdzielnica</t>
  </si>
  <si>
    <t>611.001.Falownik</t>
  </si>
  <si>
    <t>611.002.Filtr falownikowy</t>
  </si>
  <si>
    <t>611.003.Bateria kondensatorów</t>
  </si>
  <si>
    <t>611.004.Bateria akumulatorów</t>
  </si>
  <si>
    <t>612.001.Układ rozliczeniowo- pomiarowy</t>
  </si>
  <si>
    <t>612.002.Rozłącznik 110 kV</t>
  </si>
  <si>
    <t>612.003.Wyłącznik 110 kV</t>
  </si>
  <si>
    <t>630.001.Transformator</t>
  </si>
  <si>
    <t>211.007.Przyłącze studni głębinowej</t>
  </si>
  <si>
    <t>211.900.Kanalizacja teletechniczna</t>
  </si>
  <si>
    <t>220.001.Droga</t>
  </si>
  <si>
    <t>220.002.Plac</t>
  </si>
  <si>
    <t>291.001.Komora techniczna sucha</t>
  </si>
  <si>
    <t>291.002.Komora techniczna mokra</t>
  </si>
  <si>
    <t>291.003.Komora przelewowa</t>
  </si>
  <si>
    <t>291.004.Komora rozdziału</t>
  </si>
  <si>
    <t xml:space="preserve">291.005.Studzienka wodomierzowa </t>
  </si>
  <si>
    <t>291.006.Ogrodzenie</t>
  </si>
  <si>
    <t>291.007.Komin wolnostojący</t>
  </si>
  <si>
    <t>291.008.Chodnik</t>
  </si>
  <si>
    <t>441.010.Pompa głębinowa</t>
  </si>
  <si>
    <t>443.901.Pompa inna</t>
  </si>
  <si>
    <t>449.901.Pompa ślimakowa</t>
  </si>
  <si>
    <t>449.902.Pompa membranowa</t>
  </si>
  <si>
    <t>449.903.Pompa perystaltyczna</t>
  </si>
  <si>
    <t>211.058.Instalacja wentylacyjna</t>
  </si>
  <si>
    <t>211.250.Przyłącze kanalizacyjne</t>
  </si>
  <si>
    <t>211.150.Przyłącze wodociągowe</t>
  </si>
  <si>
    <t>211.165.Przyłącze hydrantowe</t>
  </si>
  <si>
    <t>211.180.Przyłącze zdroju ulicznego</t>
  </si>
  <si>
    <t>310.001.Kocioł niskotemperaturowy</t>
  </si>
  <si>
    <t>444.001.Sprężarka</t>
  </si>
  <si>
    <t>445.001.Dmuchawa</t>
  </si>
  <si>
    <t>469.001.Wymiennik ciepła</t>
  </si>
  <si>
    <t>646.001.Suwnica</t>
  </si>
  <si>
    <t>652.001.Agregat grzewczo-wentylacyjny</t>
  </si>
  <si>
    <t>652.002.Centrala wentylacyjna</t>
  </si>
  <si>
    <t>652.003.Osuszacz powietrza</t>
  </si>
  <si>
    <t>653.001.Klimatyzator</t>
  </si>
  <si>
    <t>654.100.Mieszadło</t>
  </si>
  <si>
    <t>654.101.Filtr otwarty</t>
  </si>
  <si>
    <t>654.102.Filtr ciśnieniowy</t>
  </si>
  <si>
    <t>654.103.Aerator kaskadowy</t>
  </si>
  <si>
    <t>654.104.Aerator</t>
  </si>
  <si>
    <t>655.001.Adsorber</t>
  </si>
  <si>
    <t>655.002.Odsiarczalnia</t>
  </si>
  <si>
    <t>655.003.Biofiltr</t>
  </si>
  <si>
    <t>658.201.Krata</t>
  </si>
  <si>
    <t>658.202.Prasopłuczka skratek</t>
  </si>
  <si>
    <t>658.203.Przenośnik ślimakowy</t>
  </si>
  <si>
    <t>658.204.Stacja polimeru</t>
  </si>
  <si>
    <t>658.205.Filtr cieczy</t>
  </si>
  <si>
    <t>658.206.Prasa filtracyjna taśmowa</t>
  </si>
  <si>
    <t>658.207.Zagęszczarka taśmowa</t>
  </si>
  <si>
    <t>658.208.Wirówka dekantacyjna</t>
  </si>
  <si>
    <t>658.209.Mieszadło</t>
  </si>
  <si>
    <t>664.002.Stacja poboru próbek</t>
  </si>
  <si>
    <t>211.050.Instalacja technologiczna wody</t>
  </si>
  <si>
    <t>211.051.Instalacja technologiczna gazu</t>
  </si>
  <si>
    <t>211.052.Instalacja technologiczna piasku i kożucha</t>
  </si>
  <si>
    <t>211.053.Instalacja technologiczna piasku i skratek</t>
  </si>
  <si>
    <t>211.054.Instalacja technologiczna koagulantu</t>
  </si>
  <si>
    <t>211.055.Instalacja technologiczna ścieków</t>
  </si>
  <si>
    <t>211.056.Instalacja technologiczna osadu</t>
  </si>
  <si>
    <t>211.057.Instalacja kotłowni</t>
  </si>
  <si>
    <t xml:space="preserve">211.010.Sieć technologiczna osadów </t>
  </si>
  <si>
    <t>211.080.Sieć  technologiczna wody</t>
  </si>
  <si>
    <t>211.081.Sieć technologiczna gazu</t>
  </si>
  <si>
    <t>211.082.Sieć technologiczna ścieków</t>
  </si>
  <si>
    <t>211.083.Sieć technologiczna koagulantu</t>
  </si>
  <si>
    <t>211.084.Sieć technologiczna kożucha</t>
  </si>
  <si>
    <t>211.085.Sieć technologiczna osadu</t>
  </si>
  <si>
    <t>211.086.Sieć cieplna</t>
  </si>
  <si>
    <t>211.006.Przyłącze studni lewarowej</t>
  </si>
  <si>
    <t xml:space="preserve">103.001.Budynek usługowy </t>
  </si>
  <si>
    <t xml:space="preserve">105.001.Budynek biurowy </t>
  </si>
  <si>
    <t xml:space="preserve">109.001.Budynek pomocniczy </t>
  </si>
  <si>
    <t xml:space="preserve">110.001.Budynek mieszkalny </t>
  </si>
  <si>
    <t>210.801.Linia zasilania zewnętrznego</t>
  </si>
  <si>
    <t>210.802.Słupy odgałęźne 110 kV</t>
  </si>
  <si>
    <t>210.300.Przewód tłoczny</t>
  </si>
  <si>
    <t>104.001.Zbiornik podziemny</t>
  </si>
  <si>
    <t>104.002.Zbiornik naziemny</t>
  </si>
  <si>
    <t>104.003.Bioreaktor</t>
  </si>
  <si>
    <t>104.004.Osadnik wstępny</t>
  </si>
  <si>
    <t>104.005.Osadnik wtórny</t>
  </si>
  <si>
    <t>104.006.Piaskownik</t>
  </si>
  <si>
    <t>211.003.Kolektor lewarowy</t>
  </si>
  <si>
    <t>211.004.Studnia zbiorcza systemu lewarowego</t>
  </si>
  <si>
    <t>211.005.Studnia promienista</t>
  </si>
  <si>
    <t>211.001.Studnia głębinowa</t>
  </si>
  <si>
    <t>211.002.Studnia lewarowa</t>
  </si>
  <si>
    <t>101.001.Budynek przemysłowy</t>
  </si>
  <si>
    <t>PE</t>
  </si>
  <si>
    <t>Stal</t>
  </si>
  <si>
    <t>Stal 3LPE</t>
  </si>
  <si>
    <t>Żeliwo sferoidalne</t>
  </si>
  <si>
    <t>Żeliwo szare</t>
  </si>
  <si>
    <t>Beton</t>
  </si>
  <si>
    <t>Murowany</t>
  </si>
  <si>
    <t>Słownik_Aq</t>
  </si>
  <si>
    <t>Brak nazwy komponentu</t>
  </si>
  <si>
    <t>Typ komponentów</t>
  </si>
  <si>
    <t>Tabela materiałowa</t>
  </si>
  <si>
    <t>Krok 1</t>
  </si>
  <si>
    <t>Nieokreślony</t>
  </si>
  <si>
    <t>Przesył magistralny</t>
  </si>
  <si>
    <t>Przesył rozdzielczy</t>
  </si>
  <si>
    <t>Przesył tranzytowy</t>
  </si>
  <si>
    <t>300/ 450</t>
  </si>
  <si>
    <t>400/ 600</t>
  </si>
  <si>
    <t>500/ 750</t>
  </si>
  <si>
    <t>600/ 900</t>
  </si>
  <si>
    <t>700/1050</t>
  </si>
  <si>
    <t>700/1250</t>
  </si>
  <si>
    <t>800/1200</t>
  </si>
  <si>
    <t>900/1350</t>
  </si>
  <si>
    <t>1000/1500</t>
  </si>
  <si>
    <t>1200/1800</t>
  </si>
  <si>
    <t>1400/2100</t>
  </si>
  <si>
    <t>1600/2400</t>
  </si>
  <si>
    <t>inna</t>
  </si>
  <si>
    <t>azot</t>
  </si>
  <si>
    <t>biogaz</t>
  </si>
  <si>
    <t>chemia technologiczna:</t>
  </si>
  <si>
    <t>gaz ziemny</t>
  </si>
  <si>
    <t>olej</t>
  </si>
  <si>
    <t>osad</t>
  </si>
  <si>
    <t>ozon</t>
  </si>
  <si>
    <t>powietrze</t>
  </si>
  <si>
    <t>ścieki</t>
  </si>
  <si>
    <t>woda</t>
  </si>
  <si>
    <t>tlen</t>
  </si>
  <si>
    <t>ręczny</t>
  </si>
  <si>
    <t>elektryczny</t>
  </si>
  <si>
    <t>pneumatyczny</t>
  </si>
  <si>
    <t>Kostka betonowa</t>
  </si>
  <si>
    <t>Droga polna utwardzana kamieniami</t>
  </si>
  <si>
    <t>Grunt/działki/pola uprawne</t>
  </si>
  <si>
    <t>Kostka "resbruk"</t>
  </si>
  <si>
    <t>Kostka granitowa</t>
  </si>
  <si>
    <t>Nieumocniona</t>
  </si>
  <si>
    <t>Płyta chodnikowa</t>
  </si>
  <si>
    <t>Płyty betonowe</t>
  </si>
  <si>
    <t>Umocniona</t>
  </si>
  <si>
    <t>Zieleniec</t>
  </si>
  <si>
    <t>Arkusz_TM</t>
  </si>
  <si>
    <t>000.000.Brak nazwy komponentu</t>
  </si>
  <si>
    <t>000.000</t>
  </si>
  <si>
    <t>001.</t>
  </si>
  <si>
    <t>002.</t>
  </si>
  <si>
    <t>003.</t>
  </si>
  <si>
    <t>004.</t>
  </si>
  <si>
    <t>005.</t>
  </si>
  <si>
    <t>006.</t>
  </si>
  <si>
    <t>007.</t>
  </si>
  <si>
    <t>008.</t>
  </si>
  <si>
    <t>009.</t>
  </si>
  <si>
    <t>010.</t>
  </si>
  <si>
    <t>011.</t>
  </si>
  <si>
    <t>012.</t>
  </si>
  <si>
    <t>013.</t>
  </si>
  <si>
    <t>014.</t>
  </si>
  <si>
    <t>015.</t>
  </si>
  <si>
    <t>016.</t>
  </si>
  <si>
    <t>017.</t>
  </si>
  <si>
    <t>018.</t>
  </si>
  <si>
    <t>020.</t>
  </si>
  <si>
    <t>021.</t>
  </si>
  <si>
    <t>022.</t>
  </si>
  <si>
    <t>023.</t>
  </si>
  <si>
    <t>024.</t>
  </si>
  <si>
    <t>025.</t>
  </si>
  <si>
    <t>026.</t>
  </si>
  <si>
    <t>027.</t>
  </si>
  <si>
    <t>028.</t>
  </si>
  <si>
    <t>029.</t>
  </si>
  <si>
    <t>030.</t>
  </si>
  <si>
    <t>031.</t>
  </si>
  <si>
    <t>032.</t>
  </si>
  <si>
    <t>033.</t>
  </si>
  <si>
    <t>034.</t>
  </si>
  <si>
    <t>035.</t>
  </si>
  <si>
    <t>036.</t>
  </si>
  <si>
    <t>038.</t>
  </si>
  <si>
    <t>039.</t>
  </si>
  <si>
    <t>037.</t>
  </si>
  <si>
    <t>040.</t>
  </si>
  <si>
    <t>041.</t>
  </si>
  <si>
    <t>042.</t>
  </si>
  <si>
    <t>043.</t>
  </si>
  <si>
    <t>044.</t>
  </si>
  <si>
    <t>045.</t>
  </si>
  <si>
    <t>046.</t>
  </si>
  <si>
    <t>047.</t>
  </si>
  <si>
    <t>048.</t>
  </si>
  <si>
    <t>049.</t>
  </si>
  <si>
    <t>050.</t>
  </si>
  <si>
    <t>053.</t>
  </si>
  <si>
    <t>055.</t>
  </si>
  <si>
    <t>056.</t>
  </si>
  <si>
    <t>057.</t>
  </si>
  <si>
    <t>058.</t>
  </si>
  <si>
    <t>059.</t>
  </si>
  <si>
    <t>060.</t>
  </si>
  <si>
    <t>061.</t>
  </si>
  <si>
    <t>062.</t>
  </si>
  <si>
    <t>063.</t>
  </si>
  <si>
    <t>064.</t>
  </si>
  <si>
    <t>065.</t>
  </si>
  <si>
    <t>066.</t>
  </si>
  <si>
    <t>067.</t>
  </si>
  <si>
    <t>069.</t>
  </si>
  <si>
    <t>071.</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</si>
  <si>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</si>
  <si>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</si>
  <si>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</si>
  <si>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</si>
  <si>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</si>
  <si>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</si>
  <si>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</si>
  <si>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</si>
  <si>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</si>
  <si>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</si>
  <si>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</si>
  <si>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</si>
  <si>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</si>
  <si>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</si>
  <si>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</si>
  <si>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</si>
  <si>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</si>
  <si>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</si>
  <si>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</si>
  <si>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</si>
  <si>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</si>
  <si>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</si>
  <si>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</si>
  <si>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</si>
  <si>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</si>
  <si>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</si>
  <si>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</si>
  <si>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</si>
  <si>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</si>
  <si>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</si>
  <si>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</si>
  <si>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</si>
  <si>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</si>
  <si>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</si>
  <si>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</si>
  <si>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</si>
  <si>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</si>
  <si>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</si>
  <si>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</si>
  <si>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</si>
  <si>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</si>
  <si>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</si>
  <si>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</si>
  <si>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</si>
  <si>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</si>
  <si>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</si>
  <si>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</si>
  <si>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</si>
  <si>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</si>
  <si>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</si>
  <si>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</si>
  <si>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</si>
  <si>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</si>
  <si>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</si>
  <si>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</si>
  <si>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</si>
  <si>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</si>
  <si>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</si>
  <si>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</si>
  <si>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</si>
  <si>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</si>
  <si>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</si>
  <si>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</si>
  <si>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</si>
  <si>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</si>
  <si>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</si>
  <si>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</si>
  <si>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</si>
  <si>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</si>
  <si>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</si>
  <si>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</si>
  <si>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</si>
  <si>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</si>
  <si>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</si>
  <si>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</si>
  <si>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</si>
  <si>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</si>
  <si>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</si>
  <si>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</si>
  <si>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</si>
  <si>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</si>
  <si>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</si>
  <si>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</si>
  <si>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</si>
  <si>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</si>
  <si>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</si>
  <si>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</si>
  <si>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</si>
  <si>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</si>
  <si>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</si>
  <si>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</si>
  <si>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</si>
  <si>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</si>
  <si>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</si>
  <si>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</si>
  <si>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</si>
  <si>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</si>
  <si>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</si>
  <si>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</si>
  <si>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</si>
  <si>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</si>
  <si>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</si>
  <si>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</si>
  <si>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</si>
  <si>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</si>
  <si>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</si>
  <si>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</si>
  <si>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</si>
  <si>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</si>
  <si>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</si>
  <si>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</si>
  <si>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</si>
  <si>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</si>
  <si>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</si>
  <si>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</si>
  <si>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</si>
  <si>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</si>
  <si>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</si>
  <si>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</si>
  <si>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</si>
  <si>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</si>
  <si>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</si>
  <si>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</si>
  <si>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</si>
  <si>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</si>
  <si>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</si>
  <si>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</si>
  <si>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</si>
  <si>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</si>
  <si>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</si>
  <si>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</si>
  <si>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</si>
  <si>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</si>
  <si>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</si>
  <si>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</si>
  <si>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</si>
  <si>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</si>
  <si>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</si>
  <si>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216.</t>
  </si>
  <si>
    <t>217.</t>
  </si>
  <si>
    <t>218.</t>
  </si>
  <si>
    <t>219.</t>
  </si>
  <si>
    <t>220.</t>
  </si>
  <si>
    <t>221.</t>
  </si>
  <si>
    <t>222.</t>
  </si>
  <si>
    <t>223.</t>
  </si>
  <si>
    <t>224.</t>
  </si>
  <si>
    <t>225.</t>
  </si>
  <si>
    <t>226.</t>
  </si>
  <si>
    <t>227.</t>
  </si>
  <si>
    <t>228.</t>
  </si>
  <si>
    <t>229.</t>
  </si>
  <si>
    <t>231.</t>
  </si>
  <si>
    <t>232.</t>
  </si>
  <si>
    <t>234.</t>
  </si>
  <si>
    <t>235.</t>
  </si>
  <si>
    <t>236.</t>
  </si>
  <si>
    <t>238.</t>
  </si>
  <si>
    <t>Ruszt napowietrzający</t>
  </si>
  <si>
    <t>Zastawka kanałowa</t>
  </si>
  <si>
    <t>Żurawik</t>
  </si>
  <si>
    <t>Wentylator</t>
  </si>
  <si>
    <t>Kontener</t>
  </si>
  <si>
    <t>Separator piasku</t>
  </si>
  <si>
    <t>Zgarniacz</t>
  </si>
  <si>
    <t>Zagęszczacz grawitacyjny</t>
  </si>
  <si>
    <t>Proponowana nazwa komponentu</t>
  </si>
  <si>
    <t>11483,8 m3</t>
  </si>
  <si>
    <t>11483,8 m4</t>
  </si>
  <si>
    <t>558 m3</t>
  </si>
  <si>
    <t>1046 m3</t>
  </si>
  <si>
    <t>1455 m3</t>
  </si>
  <si>
    <t>118,7 m3</t>
  </si>
  <si>
    <t>40,20 m3</t>
  </si>
  <si>
    <t>2120 m3</t>
  </si>
  <si>
    <t>507,3 m3</t>
  </si>
  <si>
    <t>1600 m3</t>
  </si>
  <si>
    <t>925m3</t>
  </si>
  <si>
    <t>243,5 m3</t>
  </si>
  <si>
    <t>356,1 m3</t>
  </si>
  <si>
    <t>Rozdrabniacz</t>
  </si>
  <si>
    <t>Materiał_2</t>
  </si>
  <si>
    <t>Ekonomiczny okres użyteczności_2</t>
  </si>
  <si>
    <t>KŚT_Aq_2</t>
  </si>
  <si>
    <t>Wiata</t>
  </si>
  <si>
    <t>Wciągnik</t>
  </si>
  <si>
    <t>Wózek do kontenera</t>
  </si>
  <si>
    <t>768.001</t>
  </si>
  <si>
    <t>658.008</t>
  </si>
  <si>
    <t>658.008.Zastawka kanałowa</t>
  </si>
  <si>
    <t>Urządzenie dźwigowe przepompowni</t>
  </si>
  <si>
    <t>System sygnalizacji alarmu pożarowego</t>
  </si>
  <si>
    <t>System sygnalizacji włamania i kontroli dostępu</t>
  </si>
  <si>
    <t>System telewizji dozorowej</t>
  </si>
  <si>
    <t>Instalacja alarmowa</t>
  </si>
  <si>
    <t>Zestaw dozujący reagenta</t>
  </si>
  <si>
    <t>Agregat prądotwórczy</t>
  </si>
  <si>
    <t>Instalacja telefoniczna</t>
  </si>
  <si>
    <t>Instalacja teletechniczna</t>
  </si>
  <si>
    <t>658.210</t>
  </si>
  <si>
    <t>646.002</t>
  </si>
  <si>
    <t>646.003</t>
  </si>
  <si>
    <t>646.004</t>
  </si>
  <si>
    <t>681.001</t>
  </si>
  <si>
    <t>624.003</t>
  </si>
  <si>
    <t>624.001</t>
  </si>
  <si>
    <t>446.001</t>
  </si>
  <si>
    <t>624.002</t>
  </si>
  <si>
    <t>624.004</t>
  </si>
  <si>
    <t>658.012</t>
  </si>
  <si>
    <t>658.009</t>
  </si>
  <si>
    <t>658.011</t>
  </si>
  <si>
    <t>654.011</t>
  </si>
  <si>
    <t>658.010</t>
  </si>
  <si>
    <t>109.002</t>
  </si>
  <si>
    <t>104.007</t>
  </si>
  <si>
    <t>654.010</t>
  </si>
  <si>
    <t>343.001</t>
  </si>
  <si>
    <t>211.901</t>
  </si>
  <si>
    <t>211.902</t>
  </si>
  <si>
    <t>681.001.Kontener</t>
  </si>
  <si>
    <t>768.001.Wózek do kontenera</t>
  </si>
  <si>
    <t>109.002.Wiata</t>
  </si>
  <si>
    <t>104.007.Zagęszczacz grawitacyjny</t>
  </si>
  <si>
    <t>658.210.Ruszt napowietrzający</t>
  </si>
  <si>
    <t>646.002.Wciągnik</t>
  </si>
  <si>
    <t>646.003.Urządzenie dźwigowe przepompowni</t>
  </si>
  <si>
    <t>646.004.Żurawik</t>
  </si>
  <si>
    <t>446.001.Wentylator</t>
  </si>
  <si>
    <t>658.012.Separator piasku</t>
  </si>
  <si>
    <t>658.009.Rozdrabniacz</t>
  </si>
  <si>
    <t>658.011.Zestaw dozujący reagenta</t>
  </si>
  <si>
    <t>654.011.Zestaw dozujący reagenta</t>
  </si>
  <si>
    <t>658.010.Zgarniacz</t>
  </si>
  <si>
    <t>654.010.Zgarniacz</t>
  </si>
  <si>
    <t>343.001.Agregat prądotwórczy</t>
  </si>
  <si>
    <t>624.003.System sygnalizacji alarmu pożarowego</t>
  </si>
  <si>
    <t>624.001.System sygnalizacji włamania i kontroli dostępu</t>
  </si>
  <si>
    <t>624.002.System telewizji dozorowej</t>
  </si>
  <si>
    <t>624.004.Instalacja alarmowa</t>
  </si>
  <si>
    <t>211.901.Instalacja telefoniczna</t>
  </si>
  <si>
    <t>211.902.Instalacja teletechniczna</t>
  </si>
  <si>
    <t>Pompownia części pływających</t>
  </si>
  <si>
    <t>PE80</t>
  </si>
  <si>
    <t>PE100</t>
  </si>
  <si>
    <t>PE100RC</t>
  </si>
  <si>
    <t>PE100RC (z płaszczem PP)</t>
  </si>
  <si>
    <t>PE100RC (z płaszczem PE)</t>
  </si>
  <si>
    <t>Żywice poliestrowe (technologia odśrodkowa)</t>
  </si>
  <si>
    <t>Żywice poliestrowe (technologia nawojowa)</t>
  </si>
  <si>
    <t>Azbesto-cement</t>
  </si>
  <si>
    <t>Żelbet</t>
  </si>
  <si>
    <t>Polimerobeton</t>
  </si>
  <si>
    <t>Kamionka jednostronnie glazurowana</t>
  </si>
  <si>
    <t>Kamionka obustronnie glazurowana</t>
  </si>
  <si>
    <t>Kamionka glazur*0014</t>
  </si>
  <si>
    <t>PVC</t>
  </si>
  <si>
    <t>PVC*0025</t>
  </si>
  <si>
    <t>Aluminium</t>
  </si>
  <si>
    <t>Ołów</t>
  </si>
  <si>
    <t>Polipropylen</t>
  </si>
  <si>
    <t>Natrysk poliuretanem</t>
  </si>
  <si>
    <t>Natrysk polimocznikiem</t>
  </si>
  <si>
    <t>Cementowanie</t>
  </si>
  <si>
    <t>PCC</t>
  </si>
  <si>
    <t>Rękaw filcowy</t>
  </si>
  <si>
    <t>Rękaw z włókna szklanego</t>
  </si>
  <si>
    <t>Aluminium*0047</t>
  </si>
  <si>
    <t>Azbestowo-cementowe*0002</t>
  </si>
  <si>
    <t>PP*0024</t>
  </si>
  <si>
    <t>PN</t>
  </si>
  <si>
    <t>SN [kN/m2]</t>
  </si>
  <si>
    <t>SDR</t>
  </si>
  <si>
    <t>Grubość ścianki</t>
  </si>
  <si>
    <t>FN [kN/m]</t>
  </si>
  <si>
    <t>X</t>
  </si>
  <si>
    <t>wymagane</t>
  </si>
  <si>
    <t>opcjonalnie</t>
  </si>
  <si>
    <t>wymagane dla rur wodociągowych</t>
  </si>
  <si>
    <t>wymagane dla rur kanalizacyjnych</t>
  </si>
  <si>
    <t>Rodzaj przekroju</t>
  </si>
  <si>
    <t>Beczkowy</t>
  </si>
  <si>
    <t>Dzwonowy</t>
  </si>
  <si>
    <t>Gruszkowy</t>
  </si>
  <si>
    <t>Jajowy</t>
  </si>
  <si>
    <t>Jajowy normalny</t>
  </si>
  <si>
    <t>Jajowy podwyższony</t>
  </si>
  <si>
    <t>Kaskada</t>
  </si>
  <si>
    <t>Kołowy</t>
  </si>
  <si>
    <t>Koryto w jaju</t>
  </si>
  <si>
    <t>Koryto w kole</t>
  </si>
  <si>
    <t>Kwadratowy</t>
  </si>
  <si>
    <t>Paraboliczny spłaszczony</t>
  </si>
  <si>
    <t>Półkołowy z kinetą</t>
  </si>
  <si>
    <t>Prostokątny</t>
  </si>
  <si>
    <t>Trapezowy</t>
  </si>
  <si>
    <t>Trójkątny</t>
  </si>
  <si>
    <t>xxxxx</t>
  </si>
  <si>
    <t>PE80*0048</t>
  </si>
  <si>
    <t>PE100*0049</t>
  </si>
  <si>
    <t>PE100RC*0050</t>
  </si>
  <si>
    <t>PE100RC (z płaszczem PP)*0051</t>
  </si>
  <si>
    <t>PE100RC (z płaszczem PE)*0052</t>
  </si>
  <si>
    <t>Stal 3LPE*0053</t>
  </si>
  <si>
    <t>Żeliwo szare*0054</t>
  </si>
  <si>
    <t>Żywice polies. (t. odśrodkowa)*0055</t>
  </si>
  <si>
    <t>Żywice polies. (t. nawojowwa))*0056</t>
  </si>
  <si>
    <t>Żelbet*0057</t>
  </si>
  <si>
    <t>PRC*0058</t>
  </si>
  <si>
    <t>Cegła klinkierowa*0059</t>
  </si>
  <si>
    <t>Ołów*0060</t>
  </si>
  <si>
    <t>Rękaw filcowy*0061</t>
  </si>
  <si>
    <t>Rękaw z włókna szklanego*0062</t>
  </si>
  <si>
    <t>Natrysk poliuretanem*0063</t>
  </si>
  <si>
    <t>Natrysk polimocznikiem*0064</t>
  </si>
  <si>
    <t>Cementowanie*0065</t>
  </si>
  <si>
    <t>PCC*0066</t>
  </si>
  <si>
    <t>Gmina Dolsk*0024</t>
  </si>
  <si>
    <t>Gmina Komorniki*0023</t>
  </si>
  <si>
    <t>Gmina Książ Wielkopolski*0025</t>
  </si>
  <si>
    <t>Gmina Śrem*0026</t>
  </si>
  <si>
    <t>Nr zadania PI 15-24</t>
  </si>
  <si>
    <t>Nazwa zadania w PI 15-24</t>
  </si>
  <si>
    <t>1-03-03-001-0</t>
  </si>
  <si>
    <t>Ujęcie Mosina - studnie zastępcze</t>
  </si>
  <si>
    <t>1-03-07-001-0</t>
  </si>
  <si>
    <t>Ujęcie Mosina  prace modernizacyjne</t>
  </si>
  <si>
    <t>1-03-15-185-0</t>
  </si>
  <si>
    <t>SUW Mosina - zawracanie wód popłucznych</t>
  </si>
  <si>
    <t>1-05-03-006-0</t>
  </si>
  <si>
    <t>Ujęcie Dębina - studnie zastępcze</t>
  </si>
  <si>
    <t>1-05-03-008-1</t>
  </si>
  <si>
    <t>Ujęcie Dębina - odbudowa i modernizacja stawów infiltracyjnych</t>
  </si>
  <si>
    <t>1-05-09-009-1</t>
  </si>
  <si>
    <t>Poznań - Marlewo - zabezpieczenie terenów wodonośnych</t>
  </si>
  <si>
    <t>1-05-11-011-0</t>
  </si>
  <si>
    <t xml:space="preserve">Ujęcie Dębina -Modernizacja i budowa nowych komór na rurociągach lewarowych_x000D_
</t>
  </si>
  <si>
    <t>1-05-14-218-0</t>
  </si>
  <si>
    <t xml:space="preserve">Ujęcie Dębina - kabel energetyczny </t>
  </si>
  <si>
    <t>1-10-14-044-0</t>
  </si>
  <si>
    <t>Ujęcie Promienko - zasilanie energetyczne</t>
  </si>
  <si>
    <t>2-03-03-109-0</t>
  </si>
  <si>
    <t>Aglomeracja Mosina – Puszczykowo: modernizacja Stacji Uzdatniania Wody Mosina Etap II.</t>
  </si>
  <si>
    <t>2-04-08-012-0</t>
  </si>
  <si>
    <t>SUW - modernizacja stacji na terenie gminy Murowanej Gośliny</t>
  </si>
  <si>
    <t>2-05-03-111-0</t>
  </si>
  <si>
    <t>SUW Wiśniowa - modernizacja stacji</t>
  </si>
  <si>
    <t>2-05-11-017-1</t>
  </si>
  <si>
    <t>SUW Wiśniowa - lampa UV + pompownia wody czystej II stopnia</t>
  </si>
  <si>
    <t>2-07-03-119-0</t>
  </si>
  <si>
    <t>SUW Gruszczyn - modernizacja stacji</t>
  </si>
  <si>
    <t>2-11-11-016-0</t>
  </si>
  <si>
    <t>Kórnik - lokalne stacje w Gminie</t>
  </si>
  <si>
    <t>2-20-15-162-0</t>
  </si>
  <si>
    <t>SUW Skoki - zbiornik i pompownia</t>
  </si>
  <si>
    <t>3-01-12-063-0</t>
  </si>
  <si>
    <t>Czerwonak - sieć wodociągowa w Koziegłowach</t>
  </si>
  <si>
    <t>3-01-14-004-1</t>
  </si>
  <si>
    <t>Czerwonak - sieć wodociągowa w rejonie ulicy Lecha.</t>
  </si>
  <si>
    <t>3-01-14-023-1</t>
  </si>
  <si>
    <t>Czerwonak - sieć wodociągowa w ul. Taczaka w Koziegłowach.</t>
  </si>
  <si>
    <t>3-02-06-019-0</t>
  </si>
  <si>
    <t>Luboń - wymiana sieci wodociągowej w ul.Nad Strumykiem i Puszkina</t>
  </si>
  <si>
    <t>3-02-11-096-0</t>
  </si>
  <si>
    <t>Luboń - sieć wodociągowa w ul. Lipowa</t>
  </si>
  <si>
    <t>3-02-12-048-0</t>
  </si>
  <si>
    <t>Luboń - sieć wodociągowa w ul. Żabikowskiej</t>
  </si>
  <si>
    <t>3-02-13-016-0</t>
  </si>
  <si>
    <t xml:space="preserve">Luboń - sieć wodociągowa w ul. Paderewskiego </t>
  </si>
  <si>
    <t>3-02-13-017-0</t>
  </si>
  <si>
    <t xml:space="preserve">Luboń - sieć wodociągowa  w ul. Rivoliego </t>
  </si>
  <si>
    <t>3-02-14-165-1</t>
  </si>
  <si>
    <t xml:space="preserve">Luboń - sieć wodociągowa w ul. Wojska Polskiego </t>
  </si>
  <si>
    <t>3-02-14-166-1</t>
  </si>
  <si>
    <t>3-02-14-198-1</t>
  </si>
  <si>
    <t>Luboń - sieć wodociągowa w ul. Narcyzowej i Frezjowej</t>
  </si>
  <si>
    <t>3-02-15-044-1</t>
  </si>
  <si>
    <t>Luboń - sieć wodociągowa w ul. Liliowej</t>
  </si>
  <si>
    <t>3-02-15-075-1</t>
  </si>
  <si>
    <t xml:space="preserve">Luboń - sieć wodociągowa w ul. bocznej od 3 Maja </t>
  </si>
  <si>
    <t>3-02-15-167-1</t>
  </si>
  <si>
    <t>Luboń - sieć wodociągowa w ul. Studziennej i Janowej Dolinie</t>
  </si>
  <si>
    <t>3-02-15-168-1</t>
  </si>
  <si>
    <t>Luboń - sieć wodociągowa w ul. Wschodniej (w stronę ul. Okrzei)</t>
  </si>
  <si>
    <t>3-02-15-169-1</t>
  </si>
  <si>
    <t>Luboń - sieć wodociągowa w ul. Granicznej  (w str. ul. Cmentarnej)</t>
  </si>
  <si>
    <t>3-02-15-170-1</t>
  </si>
  <si>
    <t>Luboń - sieć wodociągowa  w ul. Poznańskiej wraz z ul. boczną i w ul. Polnej</t>
  </si>
  <si>
    <t>3-02-15-171-1</t>
  </si>
  <si>
    <t>Luboń - sieć wodociągowa w ul. Wirowskiej</t>
  </si>
  <si>
    <t>3-02-15-172-1</t>
  </si>
  <si>
    <t>Luboń - sieć wodociągowa w ul. Wiejskiej</t>
  </si>
  <si>
    <t>3-02-15-173-1</t>
  </si>
  <si>
    <t>Luboń - sieć wodociągowa w ul. Rydla  (do dz. nr 106/5)</t>
  </si>
  <si>
    <t>3-02-15-174-1</t>
  </si>
  <si>
    <t xml:space="preserve">Luboń - sieć wodociągowa w ul. Jęczmiennej </t>
  </si>
  <si>
    <t>3-02-15-175-1</t>
  </si>
  <si>
    <t>Luboń - sieć wodociągowa w ul. Podlaskiej , Małopolskiej i Świętokrzyskiej</t>
  </si>
  <si>
    <t>3-02-15-176-1</t>
  </si>
  <si>
    <t>Luboń - sieć wodociągowa w ul. Kujawskiej</t>
  </si>
  <si>
    <t>3-02-15-206-1</t>
  </si>
  <si>
    <t>Luboń - sieć wodociągowa w ul. Leśmiana</t>
  </si>
  <si>
    <t>3-02-15-220-1</t>
  </si>
  <si>
    <t>Luboń - sieć wodociagowa w ul. Ogrodowej od ul. Łącznej do ul. Kalinowej</t>
  </si>
  <si>
    <t>3-02-15-221-1</t>
  </si>
  <si>
    <t>Luboń - sieć wodociagowa w ul. Dębowej</t>
  </si>
  <si>
    <t>3-03-03-301-1</t>
  </si>
  <si>
    <t>Magistrala wodociągowa od zbiorników Pożegowo do węzła 13</t>
  </si>
  <si>
    <t>3-03-04-011-1</t>
  </si>
  <si>
    <t>Mosina - sieć wodociągowa w ul. Powstańców Wielkopolskich i Orzeszkowej oraz 25 Stycznia</t>
  </si>
  <si>
    <t>3-03-04-012-1</t>
  </si>
  <si>
    <t>Mosina - sieć wodociągowa w Szosie Poznańskiej</t>
  </si>
  <si>
    <t>3-03-11-062-1</t>
  </si>
  <si>
    <t>Mosina - sieć wodociągowa w ul. Czereśniowej i ul. bocznej od Czereśniowej w Dymaczewie Starym</t>
  </si>
  <si>
    <t>3-03-11-066-1</t>
  </si>
  <si>
    <t>Mosina - sieć wodociągowa w ul. Platanowej i Gajowej</t>
  </si>
  <si>
    <t>3-03-11-067-1</t>
  </si>
  <si>
    <t xml:space="preserve">Mosina - sieć wodociągowa w ul. Piaskowej w Krośnie </t>
  </si>
  <si>
    <t>3-03-11-094-1</t>
  </si>
  <si>
    <t>Mosina - sieć wodociągowa w rejonie ul. Konopnickiej i Orzeszkowej</t>
  </si>
  <si>
    <t>3-03-11-099-1</t>
  </si>
  <si>
    <t>Mosina -  sieć wodociągowa w rejonie ul.Pogodnej w Dymaczewie Nowym</t>
  </si>
  <si>
    <t>3-03-11-105-1</t>
  </si>
  <si>
    <t>Mosina - sieć wodociagowa w ul. Jesienna, Wiosenna, Źwirowa w Krośnie</t>
  </si>
  <si>
    <t>3-03-11-115-1</t>
  </si>
  <si>
    <t xml:space="preserve">Mosina - sieć wodociągowa w ul. Wodnej i bocznej </t>
  </si>
  <si>
    <t>3-03-12-054-1</t>
  </si>
  <si>
    <t>Mosina - sieć wodociągowa w Babkach i Daszewicach</t>
  </si>
  <si>
    <t>3-03-12-056-1</t>
  </si>
  <si>
    <t>Mosina - sieć wodociągowa w Borkowicach</t>
  </si>
  <si>
    <t>3-03-13-018-0</t>
  </si>
  <si>
    <t xml:space="preserve">Mosina -  sieć wodociągowa w ul. Sowinieckiej i Żeromskiego </t>
  </si>
  <si>
    <t>3-03-14-007-1</t>
  </si>
  <si>
    <t>Mosina - sieć wodociagowa w rej. ul. Żeromskiego - Nałkowskiej</t>
  </si>
  <si>
    <t>3-03-14-116-1</t>
  </si>
  <si>
    <t>Mosina - sieć wodociągowa w rejonie ul. Krótkiej  w Nowinkach</t>
  </si>
  <si>
    <t>3-03-14-167-1</t>
  </si>
  <si>
    <t>Mosina - sieć wodociągowa w Baranowie</t>
  </si>
  <si>
    <t>3-03-14-185-1</t>
  </si>
  <si>
    <t>Mosina - sieć wodociągowa w ul. Bukowej</t>
  </si>
  <si>
    <t>3-03-14-190-0</t>
  </si>
  <si>
    <t>Mosina - magistrala wodociągowa w Czapurach</t>
  </si>
  <si>
    <t>3-03-15-163-1</t>
  </si>
  <si>
    <t>Mosina - sieć wodociągowa do Głuszyny II etap</t>
  </si>
  <si>
    <t>3-03-15-164-1</t>
  </si>
  <si>
    <t>Mosina - sieć wodociągowa w ul. Krętej - Czapury</t>
  </si>
  <si>
    <t>3-04-06-001-1</t>
  </si>
  <si>
    <t>Murowana Goślina - magistrala wodociągowa DN 500 mm z PSW wraz z rozbudową zbiorników na Morasku</t>
  </si>
  <si>
    <t>3-04-13-050-0</t>
  </si>
  <si>
    <t>Murowana Goślina - sieć wodociągowa w Łopuchowie</t>
  </si>
  <si>
    <t>3-04-13-051-0</t>
  </si>
  <si>
    <t>Murowana Goślina - sieć wodociągowa w Kamińsku i Pławnie</t>
  </si>
  <si>
    <t>3-04-13-052-1</t>
  </si>
  <si>
    <t>Murowana Goślina - sieć wodociągowa w ulicy Mostowej i Placu Powstańców Wlkp.</t>
  </si>
  <si>
    <t>3-04-13-088-0</t>
  </si>
  <si>
    <t>Murowana Goślina - sieć wodociągowa w ul. Jodłowej, Górka, Starczanowska i Na Stoku</t>
  </si>
  <si>
    <t>3-04-14-014-1</t>
  </si>
  <si>
    <t>Murowana Goślina - sieć wodociągowa w ulicach: Żytnia, Pszenna, Owsiana, Zbożowa, Rolna, Żniwna w Mściszewie</t>
  </si>
  <si>
    <t>3-04-14-015-1</t>
  </si>
  <si>
    <t>Murowana Goślina - sieć wodociągowa w ulicach Motylewskiego i Radomskiego w Murowanej Goślinie.</t>
  </si>
  <si>
    <t>3-04-14-173-0</t>
  </si>
  <si>
    <t>Murowana Goślina - sieć wodociągowa w ulicy Dolnej w Rakowni.</t>
  </si>
  <si>
    <t>3-04-15-116-1</t>
  </si>
  <si>
    <t>Murowana Goślina - sieć wodociągowa w Rakowni</t>
  </si>
  <si>
    <t>3-04-15-117-1</t>
  </si>
  <si>
    <t>Murowana Goślina - sieć wodociągowa w ulicy Radzimskiej w Mściszewie</t>
  </si>
  <si>
    <t>3-04-15-118-1</t>
  </si>
  <si>
    <t>Murowana Goślina - wodociąg w ulicach Piaskowa i Żwirowa w Złotoryjsku</t>
  </si>
  <si>
    <t>3-04-15-152-1</t>
  </si>
  <si>
    <t>Murowana Goślina - sieć wodociągowa do Starczanowa</t>
  </si>
  <si>
    <t>3-05-03-304-1</t>
  </si>
  <si>
    <t>Stabilizacja wody w magistralach wodociągowych PSW</t>
  </si>
  <si>
    <t>3-05-03-305-1</t>
  </si>
  <si>
    <t>Punkty regulacyjno - pomiarowe na magistralach wodociągowych PSW i wymiana zasuw na przepustnice</t>
  </si>
  <si>
    <t>3-05-03-307-1</t>
  </si>
  <si>
    <t>Aglomeracja Poznań: kanalizacja sanitarna i wodociąg w rejonie Naramowic</t>
  </si>
  <si>
    <t>3-05-03-326-0</t>
  </si>
  <si>
    <t>Aglomeracja Poznań: wymiana uzbrojenia wod-kan wraz z przyłączami w ul. Winogrady w Poznaniu</t>
  </si>
  <si>
    <t>3-05-06-020-0</t>
  </si>
  <si>
    <t>Poznań - sieć wodociągowa w rejonie ul. Janikowskiej</t>
  </si>
  <si>
    <t>3-05-11-007-0</t>
  </si>
  <si>
    <t>Przyłącza wodociągowe</t>
  </si>
  <si>
    <t>3-05-11-021-0</t>
  </si>
  <si>
    <t>Poznań - sieć wodociągowa w ul. Słonecznej</t>
  </si>
  <si>
    <t>3-05-11-022-1</t>
  </si>
  <si>
    <t>Poznań - sieć wodociągowa w ul. Głuszyna</t>
  </si>
  <si>
    <t>3-05-11-024-1</t>
  </si>
  <si>
    <t>Poznań - ul. Dolna Wilda - Saperska</t>
  </si>
  <si>
    <t>3-05-11-027-0</t>
  </si>
  <si>
    <t xml:space="preserve">Wymiany wodociągów - awaryjne </t>
  </si>
  <si>
    <t>3-05-11-030-1</t>
  </si>
  <si>
    <t>Poznań - zbiorniki Morasko</t>
  </si>
  <si>
    <t>3-05-11-056-1</t>
  </si>
  <si>
    <t>Poznań - wodociąg ul.Wilków Morskich</t>
  </si>
  <si>
    <t>3-05-11-069-1</t>
  </si>
  <si>
    <t>Poznań - sieć wodociągowa w ulicy bocznej od ul. Naramowickiej 184.</t>
  </si>
  <si>
    <t>3-05-11-070-1</t>
  </si>
  <si>
    <t>Poznań - sieć wodociągowa w Al. Solidarności</t>
  </si>
  <si>
    <t>3-05-11-072-1</t>
  </si>
  <si>
    <t>Poznań - sieć wodociągowa w ul. Pszczyńskiej</t>
  </si>
  <si>
    <t>3-05-11-087-0</t>
  </si>
  <si>
    <t>Poznań - sieć wodociągowa na os. Piastowskim nr 2-36</t>
  </si>
  <si>
    <t>3-05-11-088-0</t>
  </si>
  <si>
    <t>Poznań - sieć wodociągowa w ul. Fredry (na odcinku od. Al. Niepodległości do ul. Mielżyńskiego - Okrąglak)</t>
  </si>
  <si>
    <t>3-05-11-095-1</t>
  </si>
  <si>
    <t xml:space="preserve">Poznań - uzbrojenie wod. - kan. dla potrzeb ITPOK </t>
  </si>
  <si>
    <t>3-05-11-101-1</t>
  </si>
  <si>
    <t>Poznań - sieć wodociągowa w ul. Polanowskiej</t>
  </si>
  <si>
    <t>3-05-11-114-1</t>
  </si>
  <si>
    <t xml:space="preserve">Poznań - sieć wodociągowa w ul. Beskidzkiej </t>
  </si>
  <si>
    <t>3-05-12-001-1</t>
  </si>
  <si>
    <t>Poznań - sieć wodociągowa w ul. Pogodnej</t>
  </si>
  <si>
    <t>3-05-12-013-1</t>
  </si>
  <si>
    <t>Poznań - sieć wodociągowa w ul. Lubelskiej</t>
  </si>
  <si>
    <t>3-05-12-027-0</t>
  </si>
  <si>
    <t>Poznań- modernizacja sieci wod-kan w rejonie Węzła Dębiec</t>
  </si>
  <si>
    <t>3-05-12-033-0</t>
  </si>
  <si>
    <t>Poznań- modernizacja sieci wod-kan w rejonie Wiaduktu Górczyńskiego</t>
  </si>
  <si>
    <t>3-05-12-036-0</t>
  </si>
  <si>
    <t>Poznań - sieć wodociągowa w ul. Opieńskiego</t>
  </si>
  <si>
    <t>3-05-12-038-0</t>
  </si>
  <si>
    <t>Poznań - magistrala wodociągowa w ul. Chociszewskiego</t>
  </si>
  <si>
    <t>3-05-12-040-0</t>
  </si>
  <si>
    <t>Poznań - magistrala wodociągowa w ul. Bukowskiej</t>
  </si>
  <si>
    <t>3-05-12-045-0</t>
  </si>
  <si>
    <t>Poznań - sieć wodociągowa w ul. Sieradzkiej, Przepiórczej, Giżyckiej, Gęsiej i Kaczej</t>
  </si>
  <si>
    <t>3-05-12-052-0</t>
  </si>
  <si>
    <t>Poznań - magistrala wodociągowa w ul. Włościańskiej</t>
  </si>
  <si>
    <t>3-05-12-058-0</t>
  </si>
  <si>
    <t>Poznań - magistrala wodociągowa w ul. Umultowskiej</t>
  </si>
  <si>
    <t>3-05-12-060-0</t>
  </si>
  <si>
    <t>Poznań - komora w ul. Sarbinowskiej</t>
  </si>
  <si>
    <t>3-05-12-061-0</t>
  </si>
  <si>
    <t>Poznań - magistrala wodociągowa w ul. Grochowskiej</t>
  </si>
  <si>
    <t>3-05-12-090-1</t>
  </si>
  <si>
    <t>Poznań - sieć wodociągowa w ul. Obrzeże</t>
  </si>
  <si>
    <t>3-05-12-105-1</t>
  </si>
  <si>
    <t>Poznań - sieć wodociągowa w ul. Rzepińskiej i Cmentarnej.</t>
  </si>
  <si>
    <t>3-05-12-108-0</t>
  </si>
  <si>
    <t>Poznań - sieć wodociągowa w ul. Orląt</t>
  </si>
  <si>
    <t>3-05-13-019-0</t>
  </si>
  <si>
    <t>Poznań - sieć wodociągowa w rejonie ul. Bobrzańskiej</t>
  </si>
  <si>
    <t>3-05-13-020-0</t>
  </si>
  <si>
    <t>Poznań - sieć wodociągowa na os. Czecha nr 59-65</t>
  </si>
  <si>
    <t>3-05-13-022-1</t>
  </si>
  <si>
    <t>Poznań - sieć wodociągowa w ul. Rdestowej</t>
  </si>
  <si>
    <t>3-05-13-025-0</t>
  </si>
  <si>
    <t>Poznań - komora wodociągowa w Alejach Solidarności</t>
  </si>
  <si>
    <t>3-05-13-030-1</t>
  </si>
  <si>
    <t>Poznań - sieć wodociagowa w ul. Podmokłej</t>
  </si>
  <si>
    <t>3-05-13-033-0</t>
  </si>
  <si>
    <t>Poznań - sieć wodociągowa w ul. Deszczowej</t>
  </si>
  <si>
    <t>3-05-13-034-0</t>
  </si>
  <si>
    <t>Poznań - sieć wodociągowa w ul. Głogowskiej</t>
  </si>
  <si>
    <t>3-05-13-036-0</t>
  </si>
  <si>
    <t>Poznań - sieć wodociągowa w ul. Podlaskiej</t>
  </si>
  <si>
    <t>3-05-13-040-1</t>
  </si>
  <si>
    <t>Poznań - sieć wodociągowa w ul. Hulewiczów, Obornicka, Drwęskiego</t>
  </si>
  <si>
    <t>3-05-13-042-1</t>
  </si>
  <si>
    <t>Poznań - sieć wodociągowa dla posesji: Wenedów 6A i 8A</t>
  </si>
  <si>
    <t>3-05-13-043-1</t>
  </si>
  <si>
    <t>Poznań - sieć wodociągowa w ul. Tymiankowej</t>
  </si>
  <si>
    <t>3-05-13-055-0</t>
  </si>
  <si>
    <t>Poznań - sieć wodociągowa w ul. Warszawskiej</t>
  </si>
  <si>
    <t>3-05-13-070-1</t>
  </si>
  <si>
    <t>Poznań - sieć wodociągowa dla posesji przy ul. Jasna Rola 55a-b</t>
  </si>
  <si>
    <t>3-05-13-084-1</t>
  </si>
  <si>
    <t>Poznań - sieć wodociągowa w rejonie ul. Uroczej.</t>
  </si>
  <si>
    <t>3-05-13-085-0</t>
  </si>
  <si>
    <t>Poznań - sieć wodociągowa w rejonie ul. Sarmackiej</t>
  </si>
  <si>
    <t>3-05-13-100-1</t>
  </si>
  <si>
    <t>Poznań - sieć wodociągowa w ul. Gołężyckiej</t>
  </si>
  <si>
    <t>3-05-13-108-1</t>
  </si>
  <si>
    <t>Poznań - sieć wodociągowa w rejonie ulic Bożydara i Bożywoja</t>
  </si>
  <si>
    <t>3-05-13-151-0</t>
  </si>
  <si>
    <t>Poznań - komora wodomierzowa w rejonie ulicy Darzyborskiej</t>
  </si>
  <si>
    <t>3-05-13-166-1</t>
  </si>
  <si>
    <t>Poznań - sieć wodociągowa w ul. Juranda</t>
  </si>
  <si>
    <t>3-05-13-167-1</t>
  </si>
  <si>
    <t>Poznań - sieć wodociągowa w ul. Łopianowej.</t>
  </si>
  <si>
    <t>3-05-13-169-1</t>
  </si>
  <si>
    <t>Poznań - sieć wodociągowa w ul. Koprowej.</t>
  </si>
  <si>
    <t>3-05-13-170-1</t>
  </si>
  <si>
    <t>Poznań - sieć wodociągowa w ul. Szczawiowej.</t>
  </si>
  <si>
    <t>3-05-13-171-1</t>
  </si>
  <si>
    <t>Poznań - sieć wodociągowa w ul. Bursztynowej.</t>
  </si>
  <si>
    <t>3-05-13-172-1</t>
  </si>
  <si>
    <t>Poznań - sieć wodociągowa w ul. Daktylowej</t>
  </si>
  <si>
    <t>3-05-13-176-1</t>
  </si>
  <si>
    <t>Poznań - sieć wodociągowa w ul. Wichrowej</t>
  </si>
  <si>
    <t>3-05-13-181-1</t>
  </si>
  <si>
    <t>Poznań - sieć wodociągowa w ul. Wietrznej.</t>
  </si>
  <si>
    <t>3-05-13-184-1</t>
  </si>
  <si>
    <t>Poznań - sieć wodociągowa w ul. Nad Różanym Potokiem</t>
  </si>
  <si>
    <t>3-05-14-028-1</t>
  </si>
  <si>
    <t>Poznań - sieć wodociągowa w ul. Opoczyńskiej</t>
  </si>
  <si>
    <t>3-05-14-040-0</t>
  </si>
  <si>
    <t>Poznań - sieć wodociagowa w ul. Garbary</t>
  </si>
  <si>
    <t>3-05-14-041-0</t>
  </si>
  <si>
    <t>Poznań - sieć wodociągowa w ul. Głównej</t>
  </si>
  <si>
    <t>3-05-14-042-1</t>
  </si>
  <si>
    <t>Poznań - sieć wodociągowa w ul. Obornickiej</t>
  </si>
  <si>
    <t>3-05-14-051-1</t>
  </si>
  <si>
    <t>Poznań - sieć wodociągowa w rejonie ul. Kotowo i Sąsiedzkiej.</t>
  </si>
  <si>
    <t>3-05-14-057-0</t>
  </si>
  <si>
    <t>Poznań i gminy - hydranty</t>
  </si>
  <si>
    <t>3-05-14-058-0</t>
  </si>
  <si>
    <t xml:space="preserve">Poznań - kładka technologiczna magistrali </t>
  </si>
  <si>
    <t>3-05-14-059-0</t>
  </si>
  <si>
    <t>Poznań-magistrala wodociągowa: przejścia nad ciekami, wycinka drzew</t>
  </si>
  <si>
    <t>3-05-14-060-0</t>
  </si>
  <si>
    <t>Poznań-magistrala wodociągowa: komory</t>
  </si>
  <si>
    <t>3-05-14-073-0</t>
  </si>
  <si>
    <t>Poznań - likwidacja odbiorców ryczałtowych.</t>
  </si>
  <si>
    <t>3-05-14-075-0</t>
  </si>
  <si>
    <t xml:space="preserve">Poznań - sieć wodociągowa w ul. Czeremchowej </t>
  </si>
  <si>
    <t>3-05-14-085-1</t>
  </si>
  <si>
    <t>Poznań - sieć wodociągowa w ul. Pelplińskiej</t>
  </si>
  <si>
    <t>3-05-14-090-1</t>
  </si>
  <si>
    <t>Poznań - sieć wodociagowa na terenie Świerczewa</t>
  </si>
  <si>
    <t>3-05-14-117-0</t>
  </si>
  <si>
    <t>Poznań - sieć wodociągowa w ul. Głogowej</t>
  </si>
  <si>
    <t>3-05-14-118-1</t>
  </si>
  <si>
    <t>Poznań - sieć wodociągowa w ul. A. Karpińskiej</t>
  </si>
  <si>
    <t>3-05-14-138-1</t>
  </si>
  <si>
    <t>Poznań - sieć wodociągowa w rejonie ul. Jana Pawła II i Ronda Śródka</t>
  </si>
  <si>
    <t>3-05-14-144-1</t>
  </si>
  <si>
    <t>Poznań - sieć wodociągowa w ulicy bocznej od ul.Droga Dębińska</t>
  </si>
  <si>
    <t>3-05-14-155-1</t>
  </si>
  <si>
    <t>Poznań - sieć wodociągowa w ul. PGR Wielkie</t>
  </si>
  <si>
    <t>3-05-14-157-0</t>
  </si>
  <si>
    <t>Poznań - sieć wodociągowa w ul. Św. Marcina</t>
  </si>
  <si>
    <t>3-05-14-159-0</t>
  </si>
  <si>
    <t>Poznań - sieć wodociągowa w ul. Dąbrowskiego - etap I</t>
  </si>
  <si>
    <t>3-05-14-170-0</t>
  </si>
  <si>
    <t>Poznań - sieć wodociągowa w ulicy Bałtyckiej</t>
  </si>
  <si>
    <t>3-05-14-180-1</t>
  </si>
  <si>
    <t>Poznań-sieć wodociągowa w rejonie ul. Piołunowej i ul. Radojewo</t>
  </si>
  <si>
    <t>3-05-14-181-1</t>
  </si>
  <si>
    <t>Poznań-sieć wodociągowa w rejonie ul. Miętowej, ul. Nadwarciańskiej, ul. Rubież</t>
  </si>
  <si>
    <t>3-05-14-184-1</t>
  </si>
  <si>
    <t>Poznań - sieć wodociągowa w ul. Morasko, ul. Śnieżnej i ul. Mateckiego</t>
  </si>
  <si>
    <t>3-05-14-192-0</t>
  </si>
  <si>
    <t>Poznań - sieć wodociągowa w ul. Zielonej</t>
  </si>
  <si>
    <t>3-05-14-202-0</t>
  </si>
  <si>
    <t>Poznań - sieć wodociągowa w ul. Kolejowej</t>
  </si>
  <si>
    <t>3-05-14-209-1</t>
  </si>
  <si>
    <t>Poznań - sieć wodociągowa w ul. Krośniewickiej</t>
  </si>
  <si>
    <t>3-05-14-210-1</t>
  </si>
  <si>
    <t>Poznań - sieć wodociągowa w ul.: Kobylepole, Darzyńska, Darzyborska</t>
  </si>
  <si>
    <t>3-05-14-222-0</t>
  </si>
  <si>
    <t>Poznań - sieć wodociagowa w ul. Aleja Wielkopolska - strona północna</t>
  </si>
  <si>
    <t>3-05-14-224-0</t>
  </si>
  <si>
    <t>Poznań - sieć wodociągowa w ul. Aleja Wielkopolska - strona południowa</t>
  </si>
  <si>
    <t>3-05-14-252-0</t>
  </si>
  <si>
    <t>Poznań - sieć wodociągowa w ul. Ewangelickiej</t>
  </si>
  <si>
    <t>3-05-15-020-0</t>
  </si>
  <si>
    <t>Poznań - sieć wodociągowa w ul. Wrocławskiej</t>
  </si>
  <si>
    <t>3-05-15-055-0</t>
  </si>
  <si>
    <t>Poznań - sieć wodociągowa w ul. Szelągowskiej</t>
  </si>
  <si>
    <t>3-05-15-057-0</t>
  </si>
  <si>
    <t>Poznań - sieć wodociągowa w ul. Czarna Rola</t>
  </si>
  <si>
    <t>3-05-15-058-0</t>
  </si>
  <si>
    <t>Poznań i gminy - magistrala wschodnia i komory wodociągowe</t>
  </si>
  <si>
    <t>3-05-15-059-0</t>
  </si>
  <si>
    <t>Poznań - sieć wodociągowa w ul. Kraszewskiego</t>
  </si>
  <si>
    <t>3-05-15-063-0</t>
  </si>
  <si>
    <t>Poznań - sieć wodociągowa wul. Dąbrowskiego - etap II</t>
  </si>
  <si>
    <t>3-05-15-065-0</t>
  </si>
  <si>
    <t>Poznań - sieć wodociągowa w ul. Wierzbięcice i 28 Czerwca 1956</t>
  </si>
  <si>
    <t>3-05-15-073-0</t>
  </si>
  <si>
    <t>Poznań - sieć wodociągowa w ulicy Ługańskiej i Ostrowskiej</t>
  </si>
  <si>
    <t>3-05-15-074-1</t>
  </si>
  <si>
    <t>Poznań - sieć wodociągowa w ul.Starowiejskiej i ul. Zagonowej</t>
  </si>
  <si>
    <t>3-05-15-100-1</t>
  </si>
  <si>
    <t>Poznań - sieć wodociągowa w ul. Okolewo</t>
  </si>
  <si>
    <t>3-05-15-102-1</t>
  </si>
  <si>
    <t>Poznań - sieć wodociągowa w ul.Huby Moraskie</t>
  </si>
  <si>
    <t>3-05-15-103-1</t>
  </si>
  <si>
    <t>Poznań - sieć wodociągowa w ul. Kowalewickiej nr 8-10</t>
  </si>
  <si>
    <t>3-05-15-104-1</t>
  </si>
  <si>
    <t>Poznań - sieć wodociągowa w rejonie ul. Ceglanej</t>
  </si>
  <si>
    <t>3-05-15-105-1</t>
  </si>
  <si>
    <t>Poznań - sieć wodociągowa w ul. Chryzantemowej</t>
  </si>
  <si>
    <t>3-05-15-106-1</t>
  </si>
  <si>
    <t>Poznań - sieć wodociągowa w ul. Owczej i Lubniewickiej</t>
  </si>
  <si>
    <t>3-05-15-126-1</t>
  </si>
  <si>
    <t>Poznań - sieć wodociągowa w ul. Trebińskiej</t>
  </si>
  <si>
    <t>3-05-15-196-1</t>
  </si>
  <si>
    <t>Poznań - sieć wodociągowa w ul. bocznej od ul. Pokrzywno</t>
  </si>
  <si>
    <t>3-05-15-201-1</t>
  </si>
  <si>
    <t>Poznań - sieć wodociągowa w ulicach Piwnej i Reknickiej.</t>
  </si>
  <si>
    <t>3-07-03-348-0</t>
  </si>
  <si>
    <t>Swarzędz - wodociąg w Placu Niezłomnych</t>
  </si>
  <si>
    <t>3-07-12-028-1</t>
  </si>
  <si>
    <t>Swarzędz- sieć wodociągowa w ul. Rabowickiej</t>
  </si>
  <si>
    <t>3-07-12-043-0</t>
  </si>
  <si>
    <t>Swarzędz - sieć wodociągowa w ul. Grudzińskiego, Grunwaldzkiej, Wąskiej i Osiedlowej</t>
  </si>
  <si>
    <t>3-07-12-050-0</t>
  </si>
  <si>
    <t>Swarzędz - sieć wodociągowa w ul. Pogodnej</t>
  </si>
  <si>
    <t>3-07-12-055-0</t>
  </si>
  <si>
    <t>Swarzędz - sieć wodociągowa w ul. Krótkiej</t>
  </si>
  <si>
    <t>3-07-12-059-0</t>
  </si>
  <si>
    <t>Swarzędz - sieć wod-kan w ul. Zamkowej</t>
  </si>
  <si>
    <t>3-07-13-054-0</t>
  </si>
  <si>
    <t>Swarzędz - sieć wodociągowa w ul. Nowy Świat.</t>
  </si>
  <si>
    <t>3-07-13-068-1</t>
  </si>
  <si>
    <t>Swarzędz - sieć wodociągowa w ul. Planetarnej</t>
  </si>
  <si>
    <t>3-07-13-073-0</t>
  </si>
  <si>
    <t>Swarzędz - sieć wodociągowa w ulicach: Topolowa, Konarskiego, Leśna na terenie Nowej Wsi.</t>
  </si>
  <si>
    <t>3-07-13-074-0</t>
  </si>
  <si>
    <t>Swarzędz - sieć wodociągowa na skrzyżowaniu ulic: Polna, Średzka, Rabowicka.</t>
  </si>
  <si>
    <t>3-07-13-116-0</t>
  </si>
  <si>
    <t>Swarzędz - sieć wodociągowa na terenie os.Czwartaków, Dąbrowszczaków i Kościuszkowców (ETAP I)</t>
  </si>
  <si>
    <t>3-07-13-121-1</t>
  </si>
  <si>
    <t>Swarzędz - sieć wodociągowa w Janikowie.</t>
  </si>
  <si>
    <t>3-07-13-141-0</t>
  </si>
  <si>
    <t>Swarzędz - sieć wodociągowa na os.Czwartaków, Kościuszkowców, Dąbrowszczaków (ETAP II i III)</t>
  </si>
  <si>
    <t>3-07-14-003-1</t>
  </si>
  <si>
    <t>Swarzędz - sieć wodociągowa w ulicy Staniewskiego.</t>
  </si>
  <si>
    <t>3-07-14-068-0</t>
  </si>
  <si>
    <t>Swarzędz - sieć wodociągowa w ulicy Spornej.</t>
  </si>
  <si>
    <t>3-07-14-079-0</t>
  </si>
  <si>
    <t>Swarzędz - sieć wodociągowa w ul. Poznańskiej.</t>
  </si>
  <si>
    <t>3-07-14-216-1</t>
  </si>
  <si>
    <t>Swarzędz - sieć wodociagowa w ulicach Cmentarnej, Malwowej, Krokusowej, Szafirowej Żonkilowej w Jasiniu.</t>
  </si>
  <si>
    <t>3-07-14-217-1</t>
  </si>
  <si>
    <t>Swarzędz - wodociąg w ulicy Łozinowej w Garbach</t>
  </si>
  <si>
    <t>3-07-15-051-1</t>
  </si>
  <si>
    <t>Swarzędz - sieć wodociągowa w ulicach; Bolesława, Leszka, Jadwigi, Władysława w Jasiniu.</t>
  </si>
  <si>
    <t>3-07-15-076-1</t>
  </si>
  <si>
    <t>Swarzędz - sieć wodociągowa w ul.Szumana</t>
  </si>
  <si>
    <t>3-09-11-001-1</t>
  </si>
  <si>
    <t>Puszczykowo - sieć wodociągowa w ul. Cichej</t>
  </si>
  <si>
    <t>3-09-12-008-1</t>
  </si>
  <si>
    <t>Puszczykowo - sieć wodociągowa w ul. Miętowej w Puszczykowie</t>
  </si>
  <si>
    <t>3-09-12-009-1</t>
  </si>
  <si>
    <t>Puszczykowo - sieci wodociągowa w ul. Rumiankowej</t>
  </si>
  <si>
    <t>3-09-12-081-1</t>
  </si>
  <si>
    <t xml:space="preserve">Puszczykowo - sieć wodociągowa w ul. Fiołkowej między ul. Kosynierów Miłosławskich i ul. Kraszewskiego </t>
  </si>
  <si>
    <t>3-09-13-002-1</t>
  </si>
  <si>
    <t>Puszczykowo - sieć wodociągowa w ul. Andersonów</t>
  </si>
  <si>
    <t>3-09-14-016-1</t>
  </si>
  <si>
    <t>Puszczykowo - ścieć wodociągowa w ul. Makowej</t>
  </si>
  <si>
    <t>3-11-06-011-1</t>
  </si>
  <si>
    <t>Kórnik - przewody wodociągowe drugiego rzędu i magistrala wodociągowa zasilająca gminę z magistrali wschodniej</t>
  </si>
  <si>
    <t>3-11-09-030-1</t>
  </si>
  <si>
    <t>Aglomeracja Kórnik: przewody wodociągowe w Żernikach i Skrzynkach</t>
  </si>
  <si>
    <t>3-11-14-050-1</t>
  </si>
  <si>
    <t>Kórnik - sieć wodociągowa w ul. Kasztanowej w Błażejewku.</t>
  </si>
  <si>
    <t>3-11-14-062-1</t>
  </si>
  <si>
    <t>Kórnik - sieć wodociągowa dla rejonu osiedla Drapałka w Borówcu</t>
  </si>
  <si>
    <t>3-11-14-113-1</t>
  </si>
  <si>
    <t>Kórnik - sieć wodociągowa w ul. Wiśniowej w Borówcu</t>
  </si>
  <si>
    <t>3-11-14-120-1</t>
  </si>
  <si>
    <t>Kórnik - sieć wodociągowa w ul. Piaskowej w Kamionkach</t>
  </si>
  <si>
    <t>3-11-14-226-1</t>
  </si>
  <si>
    <t>Kórnik - sieć wodociągowa w ul. Cedrowej, Jaśminowej i Platanowej w Kamionkach</t>
  </si>
  <si>
    <t>3-11-14-251-1</t>
  </si>
  <si>
    <t>Kórnik - sieć wodociągowa w rejonie ul. Skowronkowej i Nad Wodą w Szczytnikach</t>
  </si>
  <si>
    <t>3-11-15-016-1</t>
  </si>
  <si>
    <t>Kórnik - sieć wodociągowa w ul. Zacisze w Błażejewie</t>
  </si>
  <si>
    <t>3-11-15-018-1</t>
  </si>
  <si>
    <t>Kórnik - sieć wodociągowa w ul. Wesołej w Szczytnikach</t>
  </si>
  <si>
    <t>3-11-15-047-1</t>
  </si>
  <si>
    <t>Kórnik - sieć wodociągowa w ul. Buczynowej i Lisa Witalisa w Borówcu</t>
  </si>
  <si>
    <t>3-11-15-079-1</t>
  </si>
  <si>
    <t>Kórnik - sieć wodociągowa na os. Międzylesie w Czołowie</t>
  </si>
  <si>
    <t>3-11-15-080-1</t>
  </si>
  <si>
    <t>Kórnik - sieć wodociągowa w rejonie ul. Mieczewskiej nr 63-65 w Kamionkach</t>
  </si>
  <si>
    <t>3-11-15-081-1</t>
  </si>
  <si>
    <t>Kórnik - sieć wodociągowa na osiedlach: Brzozowym, Topolowym i Zielone Wzgórze w Mościenicy</t>
  </si>
  <si>
    <t>3-16-11-126-1</t>
  </si>
  <si>
    <t>Suchy Las - sieć wodociągowa w ul. Czereśniowej w Golęczewie</t>
  </si>
  <si>
    <t>3-16-12-014-1</t>
  </si>
  <si>
    <t>Suchy Las - sieć wodociągowa w rejonie działek 3/2 i 97 przy ul. Zjednoczenia w Biedrusku</t>
  </si>
  <si>
    <t>3-16-12-066-0</t>
  </si>
  <si>
    <t>Suchy Las - pompownia wody w Golęczewie</t>
  </si>
  <si>
    <t>3-16-13-156-1</t>
  </si>
  <si>
    <t>Suchy Las -  sieć wodociągowa pomiędzy ul. Leśną i ul. Dębową</t>
  </si>
  <si>
    <t>3-16-13-158-1</t>
  </si>
  <si>
    <t>Suchy Las - sieć wodociągowa w ul. Spacerowej, ul. Pagórkowej w Złotnikach</t>
  </si>
  <si>
    <t>3-16-13-160-1</t>
  </si>
  <si>
    <t>Suchy Las - sieć wodociągowa w ul. Fortecznej</t>
  </si>
  <si>
    <t>3-16-13-161-1</t>
  </si>
  <si>
    <t>Suchy Las - sieć wodociągowa w ul. Lazurowej w Golęczewie</t>
  </si>
  <si>
    <t>3-16-13-162-1</t>
  </si>
  <si>
    <t>Suchy Las - sieć wodociągowa w ul. Słonecznej w Zielątkowie</t>
  </si>
  <si>
    <t>3-16-13-163-1</t>
  </si>
  <si>
    <t>Suchy Las - sieć wodociągowa w ul. Wspólnej w Zielątkowie</t>
  </si>
  <si>
    <t>3-16-13-189-0</t>
  </si>
  <si>
    <t>Suchy Las - sieć wodociągowa w ul. Szkółkarskiej</t>
  </si>
  <si>
    <t>3-16-14-063-1</t>
  </si>
  <si>
    <t>Suchy Las - magistrala wodociągowa ze Złotnik do Złotkowa, Golęczewa, Zielątkowa i Chludowa</t>
  </si>
  <si>
    <t>3-16-14-070-1</t>
  </si>
  <si>
    <t>Suchy Las - sieć wodociągowa w ulicy bocznej od ul. Łagiewnickiej w Chludowie.</t>
  </si>
  <si>
    <t>3-16-15-205-1</t>
  </si>
  <si>
    <t xml:space="preserve">Suchy Las - sieć wodociągowa w rejonie ul. Obornickiej </t>
  </si>
  <si>
    <t>3-22-14-018-1</t>
  </si>
  <si>
    <t>Brodnica - sieć wodociagowa do trzech działek w Żabnie</t>
  </si>
  <si>
    <t>3-22-15-019-1</t>
  </si>
  <si>
    <t>Brodnica - sieć wodociągowa w miejscowości Esterpole</t>
  </si>
  <si>
    <t>4-01-12-032-0</t>
  </si>
  <si>
    <t>COŚ - zagospodarowanie terenu - I etap</t>
  </si>
  <si>
    <t>4-01-13-037-0</t>
  </si>
  <si>
    <t>Szlachęcin - modernizacja  oczyszczalni ścieków</t>
  </si>
  <si>
    <t>4-01-14-094-1</t>
  </si>
  <si>
    <t xml:space="preserve">OŚ Szlachęcin - instalacja pompy ciepła i układ kofermentacji </t>
  </si>
  <si>
    <t>4-03-03-826-0</t>
  </si>
  <si>
    <t>Aglomeracja Mosina-Puszczykowo: Modernizacja oczyszczalni ścieków w Mosinie</t>
  </si>
  <si>
    <t>4-05-03-804-1</t>
  </si>
  <si>
    <t>Badanie wpływu oczyszczalni na otoczenie</t>
  </si>
  <si>
    <t>4-05-03-810-1</t>
  </si>
  <si>
    <t>Aglomeracja Poznań: Hermetyzacja obiektów na Centralnej Oczyszczalni Ścieków w Koziegłowach</t>
  </si>
  <si>
    <t>4-05-03-822-0</t>
  </si>
  <si>
    <t>COŚ - modernizacja budynku socjalno - administracyjnego</t>
  </si>
  <si>
    <t>4-05-06-025-1</t>
  </si>
  <si>
    <t xml:space="preserve">Aglomeracja Poznań: dezintegracja osadu nadmiernego na Centralnej Oczyszczalni Ścieków w Koziegłowach </t>
  </si>
  <si>
    <t>4-05-11-051-0</t>
  </si>
  <si>
    <t>COŚ - Stacja odwadniania osadów</t>
  </si>
  <si>
    <t>4-05-11-055-0</t>
  </si>
  <si>
    <t xml:space="preserve">COŚ - modernizacja instalacji oczyszczania powietrza </t>
  </si>
  <si>
    <t>4-05-12-034-0</t>
  </si>
  <si>
    <t>COŚ - wał p. powodziowy</t>
  </si>
  <si>
    <t>4-05-12-037-0</t>
  </si>
  <si>
    <t>COŚ - modernizacja wentylacji zagęszczaczy ob.20.1 i 20.2 i utylizacji powietrza</t>
  </si>
  <si>
    <t>4-05-12-039-0</t>
  </si>
  <si>
    <t>COŚ - modernizacja układu płukania i odzysku piasku i skratek oraz budowa punktu przyjmowania odpadów wraz z doprowadzeniem wody technologicznej.</t>
  </si>
  <si>
    <t>4-05-12-046-0</t>
  </si>
  <si>
    <t xml:space="preserve">Wzrost produkcji energii "zielonej" na terenie COŚ. Budowa instalacji do przyjęcia osadów pofiltracyjnych SUW Mosina. </t>
  </si>
  <si>
    <t>4-05-12-047-0</t>
  </si>
  <si>
    <t>Ograniczenie emisji odorów z obiektów LOŚ</t>
  </si>
  <si>
    <t>4-05-12-049-0</t>
  </si>
  <si>
    <t>Wzrost produkcji energii "zielonej" na terenie LOŚ</t>
  </si>
  <si>
    <t>4-05-12-051-0</t>
  </si>
  <si>
    <t>Wykonanie sterowania nadrzędnego procesami technologicznymi w części biologicznej LOŚ</t>
  </si>
  <si>
    <t>4-05-13-038-0</t>
  </si>
  <si>
    <t>COŚ - modernizacja rurociągów recyrkulacji zewnętrznej w pompowniach osadu recyrkulowanego</t>
  </si>
  <si>
    <t>4-05-13-039-0</t>
  </si>
  <si>
    <t>LOŚ - modernizacja rurociągów spustu osadu z WKF</t>
  </si>
  <si>
    <t>4-05-14-043-0</t>
  </si>
  <si>
    <t>COŚ - Modernizacja Głównego Punktu Zasilania.</t>
  </si>
  <si>
    <t>4-05-14-046-1</t>
  </si>
  <si>
    <t>COŚ - Instalacja fotowoltaiczna o mocy 1,5 MWp.</t>
  </si>
  <si>
    <t>4-05-14-148-1</t>
  </si>
  <si>
    <t>COŚ - budowa turbiny ORC</t>
  </si>
  <si>
    <t>4-05-14-193-0</t>
  </si>
  <si>
    <t>COŚ - modernizacja piaskowników.</t>
  </si>
  <si>
    <t>4-05-14-203-1</t>
  </si>
  <si>
    <t>COŚ - modernizacja kotłowni.</t>
  </si>
  <si>
    <t>4-05-15-045-1</t>
  </si>
  <si>
    <t>COŚ - wykonanie systemu sygnalizacji pożaru w obiektach na terenie Centralnej Oczyszczalni Ścieków.</t>
  </si>
  <si>
    <t>4-05-15-078-0</t>
  </si>
  <si>
    <t>LOŚ - modernizacja systemu recyrkulacji osadu obiekt 27 maszynownia ZKF.</t>
  </si>
  <si>
    <t>4-11-04-038-0</t>
  </si>
  <si>
    <t>Aglomeracja Kórnik: modernizacja OŚ Borówiec</t>
  </si>
  <si>
    <t>5-01-11-041-0</t>
  </si>
  <si>
    <t>Czerwonak - kol. Koziegłowski</t>
  </si>
  <si>
    <t>5-01-11-060-0</t>
  </si>
  <si>
    <t xml:space="preserve">Czerwonak - Przepompownia w Owińskach </t>
  </si>
  <si>
    <t>5-01-12-029-0</t>
  </si>
  <si>
    <t>Czerwonak- kanalizacja sanitarna w Promnicach</t>
  </si>
  <si>
    <t>5-01-12-093-1</t>
  </si>
  <si>
    <t>Czerwonak - kanalizacja sanitarna dla planowanego osiedla mieszkaniowego w rejonie ulicy Stawowej i Tatarakowej w Owińskach.</t>
  </si>
  <si>
    <t>5-01-13-044-0</t>
  </si>
  <si>
    <t>Czerwonak - kanalizacja sanitarna od komory K26 do komory K-39 przy ul. Gdyńskiej</t>
  </si>
  <si>
    <t>5-01-14-005-1</t>
  </si>
  <si>
    <t>Czerwonak - kanalizacja sanitarna w rejonie ulicy Lecha.</t>
  </si>
  <si>
    <t>5-01-14-006-1</t>
  </si>
  <si>
    <t>Czerwonak - kanalizacja sanitarna w ul. Wojska Polskiego w Bolechowie Osiedlu</t>
  </si>
  <si>
    <t>5-01-14-048-1</t>
  </si>
  <si>
    <t>Czerwonak - kanalizacja sanitarna dla terenu projektowanej zabudowy jednorodzinnej w Bolechowie Osiedlu.</t>
  </si>
  <si>
    <t>5-01-14-124-1</t>
  </si>
  <si>
    <t>Czerwonak - kanalizacja sanitarna w ulicy Rolnej</t>
  </si>
  <si>
    <t>5-01-15-193-1</t>
  </si>
  <si>
    <t>Czerwonak - kanalizacja sanitarna w ul. Taczaka i Leśnej w Koziegłowach</t>
  </si>
  <si>
    <t>5-01-15-195-1</t>
  </si>
  <si>
    <t>Czerwonak - kanalizacja sanitarna w ulicach osiedlowych na terenie Bolechówka oraz Potaszy</t>
  </si>
  <si>
    <t>5-02-07-003-1</t>
  </si>
  <si>
    <t>Aglomeracja Poznań: budowa kolektora Wirskiego i kanałów w zlewni wraz z przyłączami w Luboniu</t>
  </si>
  <si>
    <t>5-02-13-047-0</t>
  </si>
  <si>
    <t>Luboń - kanalizacja sanitarna w ulicach: Osiedlowej, Żabikowskiej i Źródlanej</t>
  </si>
  <si>
    <t>5-02-13-105-1</t>
  </si>
  <si>
    <t>Luboń - kanalizacja sanitarna w ul. Armii Poznań "Kolonia PZNF"</t>
  </si>
  <si>
    <t>5-02-13-109-1</t>
  </si>
  <si>
    <t>Luboń - kanalizacja sanitarna w ulicach: Cmentarna, Graniczna, Zielona , Jodłowa i Poniatowskiego</t>
  </si>
  <si>
    <t>5-02-13-164-1</t>
  </si>
  <si>
    <t xml:space="preserve">Luboń - kanalizacja sanitarna w ul. Armii Poznań </t>
  </si>
  <si>
    <t>5-02-14-002-1</t>
  </si>
  <si>
    <t>K10/FS5 Luboń - kanalizacja sanitarna w ul. 1 Maja i ul. Sobieskiego</t>
  </si>
  <si>
    <t>5-02-14-107-1</t>
  </si>
  <si>
    <t>Luboń - kanalizacja sanitarna w ul. Traugutta</t>
  </si>
  <si>
    <t>5-02-14-196-1</t>
  </si>
  <si>
    <t>Luboń - kanalizacja sanitarna w ul. Dojazdowej.</t>
  </si>
  <si>
    <t>5-02-15-030-1</t>
  </si>
  <si>
    <t>Luboń - kanalizacja sanitarna ul. Armii Poznań nr 1 - 5</t>
  </si>
  <si>
    <t>5-02-15-031-1</t>
  </si>
  <si>
    <t>Lunoń - kanalizacja sanitarna w ul. Armii Poznań nr 31-33, nr 52 - 56a</t>
  </si>
  <si>
    <t>5-02-15-034-1</t>
  </si>
  <si>
    <t>Luboń - kanalizacja sanitarna w ul. Armii Poznań nr 129 - 131</t>
  </si>
  <si>
    <t>5-02-15-038-1</t>
  </si>
  <si>
    <t>Luboń - kanalizacja sanitarna w ul. Kołłątaja nr 33- 37</t>
  </si>
  <si>
    <t>5-02-15-039-1</t>
  </si>
  <si>
    <t>Luboń - kanalizacja sanitaran w ul. bocznej od Jana Panka</t>
  </si>
  <si>
    <t>5-02-15-070-1</t>
  </si>
  <si>
    <t>Luboń - kanalizacja sanitarna w ul. Wschodniej</t>
  </si>
  <si>
    <t>5-02-15-071-1</t>
  </si>
  <si>
    <t>Luboń - kanalizacja sanitarna w ul. Jęczmiennej</t>
  </si>
  <si>
    <t>5-02-15-072-1</t>
  </si>
  <si>
    <t>Luboń - kanalizacja sanitarna w ul. Leśmiana</t>
  </si>
  <si>
    <t>5-02-15-177-1</t>
  </si>
  <si>
    <t>Luboń - kanalizacja sanitarna w ul. Studziennei, Wczasowej , Janowej Dolinie i Solskiego</t>
  </si>
  <si>
    <t>5-02-15-178-1</t>
  </si>
  <si>
    <t>Luboń - kanalizacja sanitarna w ul. Poznanskiej wraz z boczna i w ul. Polnej</t>
  </si>
  <si>
    <t>5-02-15-179-1</t>
  </si>
  <si>
    <t xml:space="preserve">Luboń - kanalizacja sanitarna w ul. Frezjowej </t>
  </si>
  <si>
    <t>5-02-15-180-1</t>
  </si>
  <si>
    <t>Luboń - kanalizacja sanitarna w ul. Kujawskiej</t>
  </si>
  <si>
    <t>5-02-15-181-1</t>
  </si>
  <si>
    <t>Luboń - kanalizacja sanitarna w ulicy bocznej od 3 Maja</t>
  </si>
  <si>
    <t>5-02-15-182-1</t>
  </si>
  <si>
    <t>Luboń - kanalizacja sanitarna w ul. Podlaskiej, Małopolskiej i Świętokrzyskiej</t>
  </si>
  <si>
    <t>5-02-15-183-1</t>
  </si>
  <si>
    <t>Luboń - kanalizacja sanitarna w ul. Puszkina 65</t>
  </si>
  <si>
    <t>5-02-15-222-1</t>
  </si>
  <si>
    <t>Luboń - kanalizacja sanitarna w ul. Olszynowej</t>
  </si>
  <si>
    <t>5-02-15-223-1</t>
  </si>
  <si>
    <t>Luboń - kanalizacja sanitarna w ul. Szymanowskiego</t>
  </si>
  <si>
    <t>5-02-15-224-1</t>
  </si>
  <si>
    <t>Luboń - kanalizacja sanitarna w ul. Staszica</t>
  </si>
  <si>
    <t>5-02-15-226-1</t>
  </si>
  <si>
    <t>Luboń - kanalizacja sanitarna w ul. Bocznej od ul. Poniatowskiego ( do dz. 24/2 i 21)</t>
  </si>
  <si>
    <t>5-03-08-028-1</t>
  </si>
  <si>
    <t>Aglomeracja Kórnik - budowa kanalizacji sanitarnej wraz z przyłączami w miejscowości Daszewice Gmina Mosina.</t>
  </si>
  <si>
    <t>5-03-09-013-1</t>
  </si>
  <si>
    <t>Aglomeracja Mosina – Puszczykowo: budowa kanalizacji sanitarnej z przyłączami w miejscowości Krosinko</t>
  </si>
  <si>
    <t>5-03-13-111-1</t>
  </si>
  <si>
    <t>Mosina -  kanalizacja sanitarna w Baranowie</t>
  </si>
  <si>
    <t>5-03-13-130-1</t>
  </si>
  <si>
    <t>Mosina - kanalizacja sanitarna w części wsi Baranowo, przełożenie wodociągu DN 100 mm</t>
  </si>
  <si>
    <t>5-03-13-131-1</t>
  </si>
  <si>
    <t>Mosina - kanalizacja sanitarna dla części wsi Sowinki</t>
  </si>
  <si>
    <t>5-03-13-137-1</t>
  </si>
  <si>
    <t>Mosina - kanalizacja sanitarna w Żabinku</t>
  </si>
  <si>
    <t>5-03-13-138-1</t>
  </si>
  <si>
    <t>Mosina - kanalizacja sanitarna dla terenów części wsi Krosno</t>
  </si>
  <si>
    <t>5-03-13-140-1</t>
  </si>
  <si>
    <t xml:space="preserve">Mosina - kanalizacja sanitarna na terenie wsi: Czapury, Wiórek, Babki i ul. Starołęckiej w Poznaniu_x000D_
</t>
  </si>
  <si>
    <t>5-03-13-142-1</t>
  </si>
  <si>
    <t>Mosina - kanalizacja sanitarnej w Krajkowie</t>
  </si>
  <si>
    <t>5-03-13-144-1</t>
  </si>
  <si>
    <t>Mosina -  kanalizacja sanitarna w Baranówku</t>
  </si>
  <si>
    <t>5-03-13-183-1</t>
  </si>
  <si>
    <t>Mosina - kanalizacja sanitarna w Rogalinie</t>
  </si>
  <si>
    <t>5-03-14-001-1</t>
  </si>
  <si>
    <t>Mosina - kanalizacja sanitarna w rejonie Świerkowej i Sosnowej w Rogalinku</t>
  </si>
  <si>
    <t>5-03-14-008-1</t>
  </si>
  <si>
    <t>Mosina - kanalizacja sanitarna w rej. ul. Żeromskiego - Nałkowskiej</t>
  </si>
  <si>
    <t>5-03-15-010-1</t>
  </si>
  <si>
    <t>Mosina - kanalizacja sanitarna w ul. Fredry</t>
  </si>
  <si>
    <t>5-03-15-166-1</t>
  </si>
  <si>
    <t>Mosina - kanalizacja sanitarna w rej. ul. Orzeszkowej i Konopnickiej</t>
  </si>
  <si>
    <t>5-04-03-653-1</t>
  </si>
  <si>
    <t xml:space="preserve">Murowana Goślina - kolektor sanitarny wzdłuż Trojanki </t>
  </si>
  <si>
    <t>5-04-11-032-1</t>
  </si>
  <si>
    <t>Murowana Goślina - przepompownia Raduszyn</t>
  </si>
  <si>
    <t>5-04-13-098-1</t>
  </si>
  <si>
    <t>Murowana Goślina - kanalizacja sanitarna w ulicy Młyńskiej</t>
  </si>
  <si>
    <t>5-04-13-099-1</t>
  </si>
  <si>
    <t>Murowana Goślina - kanalizacja sanitarna w ulicy Spokojnej i Podgórnej.</t>
  </si>
  <si>
    <t>5-04-14-024-1</t>
  </si>
  <si>
    <t>Murowana Goślina - kanalizacja sanitarna w ul. Nadwarciańskiej w Mściszewie.</t>
  </si>
  <si>
    <t>5-04-14-025-1</t>
  </si>
  <si>
    <t>Murowana Goślina - kanalizacja sanitarna w ul. Kolejowej</t>
  </si>
  <si>
    <t>5-04-14-026-1</t>
  </si>
  <si>
    <t>Murowana Goślina - kanalizacja sanitarna w Białężynie.</t>
  </si>
  <si>
    <t>5-04-15-188-1</t>
  </si>
  <si>
    <t>Murowana Goślina - kanalizacja sanitarna na terenie Nieszawy.</t>
  </si>
  <si>
    <t>5-04-15-189-1</t>
  </si>
  <si>
    <t>Murowana Goślina - kanalizacja sanitarna w Kątach.</t>
  </si>
  <si>
    <t>5-05-03-500-1</t>
  </si>
  <si>
    <t>Poznań i aglomeracja – lokalne przepompownie ścieków – transmisja danych</t>
  </si>
  <si>
    <t>5-05-03-506-0</t>
  </si>
  <si>
    <t>Modyfikacja komory ulgi przed COŚ</t>
  </si>
  <si>
    <t>5-05-03-612-1</t>
  </si>
  <si>
    <t>Poznań - kanały sanitarne na terenie Podolan wraz z odcinkami wodociągów</t>
  </si>
  <si>
    <t>5-05-03-616-1</t>
  </si>
  <si>
    <t>Aglomeracja Poznań: budowa kanalizacji sanitarnej wraz z przyłączami w ul. Starołęckiej i Głuszynie m.Poznań</t>
  </si>
  <si>
    <t>5-05-03-618-1</t>
  </si>
  <si>
    <t>Aglomeracja Poznań: budowa infrastruktury wod-kan wraz z przyłączami w Szczepankowie etap I m.Poznań</t>
  </si>
  <si>
    <t>5-05-03-626-0</t>
  </si>
  <si>
    <t>Aglomeracja Poznań: kanalizacja sanitarna wraz z przyłączami -korekta połączeń Sołacz Poznań</t>
  </si>
  <si>
    <t>5-05-03-628-1</t>
  </si>
  <si>
    <t>Poznań - kanalizacja sanitarna dla osiedla Kiekrz</t>
  </si>
  <si>
    <t>5-05-03-661-1</t>
  </si>
  <si>
    <t>Aglomeracaj Poznań: Budowa kolektora Junikowskiego – II nitka odcinek od ul. Dolna Wilda do 28 Czerwca 1956 r. (włączenie rurociągu tłocznego z Lubonia)</t>
  </si>
  <si>
    <t>5-05-03-665-1</t>
  </si>
  <si>
    <t>Aglomeracja Poznań: Kanalizacja sanitarna wraz z przyłączami w osiedlu Księdza Skorupki</t>
  </si>
  <si>
    <t>5-05-03-666-1</t>
  </si>
  <si>
    <t>Aglomeracaja Poznań: Budowa kanalizacji sanitarnej na os. Fabianowo w Poznaniu</t>
  </si>
  <si>
    <t>5-05-05-038-1</t>
  </si>
  <si>
    <t>Aglomeracja Poznań: budowa kolektora Prawobrzeżnego II na odcinku od ul. Głównej do skrzyżowania ul.Milczańskiej i Bolesława Krzywoustego w Poznaniu</t>
  </si>
  <si>
    <t>5-05-06-012-1</t>
  </si>
  <si>
    <t>Aglomeracja Poznań: Budowa kanalizacji sanitarnej w Szczepankowie  - etap II</t>
  </si>
  <si>
    <t>5-05-06-013-0</t>
  </si>
  <si>
    <t>Poznan - model matematyczny sieci kanalizacyjnej i rozbudowa punktów pomiarowych na PSK</t>
  </si>
  <si>
    <t>5-05-06-017-0</t>
  </si>
  <si>
    <t>Poznań - kolektor ogólnospławny "A"</t>
  </si>
  <si>
    <t>5-05-06-028-1</t>
  </si>
  <si>
    <t>Poznań kanalizacja os. Rudnicze</t>
  </si>
  <si>
    <t>5-05-07-005-1</t>
  </si>
  <si>
    <t>Aglomeracja Poznań: Budowa kanalizacji sanitarnej na terenie Marlewa i Minikowa w Poznaniu</t>
  </si>
  <si>
    <t>5-05-07-006-0</t>
  </si>
  <si>
    <t>Poznań - wymiana kolektora Swarzędzkiego.</t>
  </si>
  <si>
    <t>5-05-07-015-1</t>
  </si>
  <si>
    <t>Poznań - kolektor sanitarny w ul. Pułaskiego_x000D_
przełączenie kolektora ogólnospławnego w ul. Pułaskiego do kolektora ogólnospławnego A w rejonie ul. Niskiej</t>
  </si>
  <si>
    <t>5-05-07-024-1</t>
  </si>
  <si>
    <t>Aglomeracja Poznań: przebudowa kanalizacji w rejonie Ostrowa Tumskiego i  Śródka</t>
  </si>
  <si>
    <t>5-05-07-025-1</t>
  </si>
  <si>
    <t>Poznań - kolektor Sucholeski</t>
  </si>
  <si>
    <t>5-05-07-026-1</t>
  </si>
  <si>
    <t>Poznan - kolektor ogólnospławny w Al. Niepodległości</t>
  </si>
  <si>
    <t>5-05-07-027-1</t>
  </si>
  <si>
    <t>Aglomeracja Poznań: budowa przepompowni ścieków „Hetmańska” wraz z rurociągami tłocznymi w Poznaniu</t>
  </si>
  <si>
    <t>5-05-07-028-0</t>
  </si>
  <si>
    <t>Pompownie sieciowe i komory zasuw prace modernizacyjne</t>
  </si>
  <si>
    <t>5-05-07-029-0</t>
  </si>
  <si>
    <t>Modernizacja burzowców</t>
  </si>
  <si>
    <t>5-05-07-031-1</t>
  </si>
  <si>
    <t>Poznań - kanalizacja sanitarna na terenie Umultowa i Moraska</t>
  </si>
  <si>
    <t>5-05-07-033-0</t>
  </si>
  <si>
    <t>Poznań - kolektor sanitarny Junikowski na odcinku od ul. Samotnej do ul. Głogowskiej</t>
  </si>
  <si>
    <t>5-05-09-005-1</t>
  </si>
  <si>
    <t>Poznań - kolektor sanitarny Nowy Strzeszyński w ul. Koszalińskiej</t>
  </si>
  <si>
    <t>5-05-10-032-1</t>
  </si>
  <si>
    <t>Aglomeracja Poznań: kanalizacja sanitarna i wodociąg na Starołęce etap II</t>
  </si>
  <si>
    <t>5-05-10-033-1</t>
  </si>
  <si>
    <t>Aglomeracja Poznań: Budowa kanalizacji sanitarnej w ul. Łysogórskiej w Poznaniu</t>
  </si>
  <si>
    <t>5-05-11-035-1</t>
  </si>
  <si>
    <t>Aglomeracja Poznań: Budowa kanalizacji sanitarnej na terenie Starołęki-etap IIIa</t>
  </si>
  <si>
    <t>5-05-11-038-0</t>
  </si>
  <si>
    <t>Aglomeracja Poznań: Przepompownia ścieków Garbary</t>
  </si>
  <si>
    <t>5-05-11-042-0</t>
  </si>
  <si>
    <t>Aglomeracja Poznań: Modernizacja Poznańskiego Sytemu Kanalizacyjnego (PSK)</t>
  </si>
  <si>
    <t>5-05-11-043-0</t>
  </si>
  <si>
    <t>Przyłącza kanalizacyjne</t>
  </si>
  <si>
    <t>5-05-11-045-0</t>
  </si>
  <si>
    <t xml:space="preserve">Poznań - Roosevelta </t>
  </si>
  <si>
    <t>5-05-11-046-1</t>
  </si>
  <si>
    <t>Aglomeracja Kórnik: Budowa kanalizacji sanitarnej w Głuszynie Piotrowo i Sypniewie</t>
  </si>
  <si>
    <t>5-05-11-057-1</t>
  </si>
  <si>
    <t>Poznań - kanalizacja sanitarna rejonie ul.Glebowej</t>
  </si>
  <si>
    <t>5-05-11-058-1</t>
  </si>
  <si>
    <t>Poznań - kanalizacja sanitarna Szczepankowo etap III</t>
  </si>
  <si>
    <t>5-05-11-073-1</t>
  </si>
  <si>
    <t>Poznań - kanalizacja sanitarna w ulicach Gęsiej, Kaczej i Giżyckiej</t>
  </si>
  <si>
    <t>5-05-11-074-1</t>
  </si>
  <si>
    <t>Poznań - kanalizacja sanitarna w ul. Pszczyńskiej</t>
  </si>
  <si>
    <t>5-05-11-082-0</t>
  </si>
  <si>
    <t>Poznań - kanalizacja ogólnospławna w ul. Hetmańskiej (od ul. Reymonta do ul. Kasprzaka)</t>
  </si>
  <si>
    <t>5-05-12-020-1</t>
  </si>
  <si>
    <t>Aglomeracja Poznań: kanalizacja sanitarna w ul. Wolbromskiej</t>
  </si>
  <si>
    <t>5-05-12-031-0</t>
  </si>
  <si>
    <t>Poznań - komora przelewowa Królowej Jadwigi</t>
  </si>
  <si>
    <t>5-05-12-069-1</t>
  </si>
  <si>
    <t>Poznań - sieć sanitarna do posesji przy ul. Obornicka 290</t>
  </si>
  <si>
    <t>5-05-12-070-1</t>
  </si>
  <si>
    <t xml:space="preserve">Poznan - sieć sanitarna w ul. Naramowickiej od nr 22 do 32 </t>
  </si>
  <si>
    <t>5-05-12-091-1</t>
  </si>
  <si>
    <t>Poznań - kanalizacja sanitarna w ul. Obrzeże</t>
  </si>
  <si>
    <t>5-05-12-106-1</t>
  </si>
  <si>
    <t>Poznań - kanalizacja sanitarna w ul. Rzepińskiej i Cmentarnej.</t>
  </si>
  <si>
    <t>5-05-12-110-1</t>
  </si>
  <si>
    <t>Poznań - kanalizacja sanitarna w rejonie ul. Sławińskiej, Lubniewickiej, Złotowskiej, Owczej i Rozedowej</t>
  </si>
  <si>
    <t>5-05-12-111-1</t>
  </si>
  <si>
    <t>Poznań - kanalizacja sanitarna na terenie osiedla Kiekrz</t>
  </si>
  <si>
    <t>5-05-12-112-0</t>
  </si>
  <si>
    <t>Poznań - kolektor Junikowski – ul. Dolna Wilda</t>
  </si>
  <si>
    <t>5-05-13-001-1</t>
  </si>
  <si>
    <t>Poznań - kanalizacja sanitarna w ul. Sarmackiej</t>
  </si>
  <si>
    <t>5-05-13-006-1</t>
  </si>
  <si>
    <t xml:space="preserve">Poznań - kanalizacja sanitarna w ul. Nowosądeckiej </t>
  </si>
  <si>
    <t>5-05-13-007-1</t>
  </si>
  <si>
    <t>Poznań - kanalizacja sanitarna w ulicy Sandomierskiej, Niżańskiej i Garaszewo w Poznaniu</t>
  </si>
  <si>
    <t>5-05-13-008-1</t>
  </si>
  <si>
    <t xml:space="preserve">Poznań - kanalizacja sanitarna w ul. Przedborskiej </t>
  </si>
  <si>
    <t>5-05-13-009-1</t>
  </si>
  <si>
    <t>Poznań - kanalizacja sanitarna w ul. Lipnickiej</t>
  </si>
  <si>
    <t>5-05-13-010-1</t>
  </si>
  <si>
    <t>Poznań - kanalizacja sanitarna w ul. Opoczyńskiej</t>
  </si>
  <si>
    <t>5-05-13-011-1</t>
  </si>
  <si>
    <t>Poznań - kanalizacja sanitarna w rejonie ul. Sarmackiej</t>
  </si>
  <si>
    <t>5-05-13-026-0</t>
  </si>
  <si>
    <t>Poznań - kanalizacja ogólnospławna w ul. Ewangelickiej</t>
  </si>
  <si>
    <t>5-05-13-027-0</t>
  </si>
  <si>
    <t xml:space="preserve">Poznań - kanalizacja sanitarna na os. Zwycięstwa 18 </t>
  </si>
  <si>
    <t>5-05-13-028-0</t>
  </si>
  <si>
    <t>Poznań - kanalizacja sanitarna w ul. Prośnickiej i Żywocickiej.</t>
  </si>
  <si>
    <t>5-05-13-031-1</t>
  </si>
  <si>
    <t>Poznań - kanalizacja sanitarna w ul. Podmokłej</t>
  </si>
  <si>
    <t>5-05-13-032-1</t>
  </si>
  <si>
    <t>Poznań - kanalizacja sanitarna w ul. Pomarańczowej</t>
  </si>
  <si>
    <t>5-05-13-035-0</t>
  </si>
  <si>
    <t>Poznań - modernizacja głowicy górnej syfonu przy ul. Karpiej</t>
  </si>
  <si>
    <t>5-05-13-048-1</t>
  </si>
  <si>
    <t xml:space="preserve">Poznań - kanalizacja sanitarna w ul. 28 Czerwca 1956 roku </t>
  </si>
  <si>
    <t>5-05-13-049-1</t>
  </si>
  <si>
    <t>Poznań - kanalizacja sanitarna w ulicach: Bnińska, Miłosławska, Zdrojowa i Zaniemyska.</t>
  </si>
  <si>
    <t>5-05-13-069-0</t>
  </si>
  <si>
    <t>Poznań - kanalizacja sanitarna na terenie Strzeszyna Starego</t>
  </si>
  <si>
    <t>5-05-13-071-1</t>
  </si>
  <si>
    <t>Poznań - kanalizacja sanitarna dla posesji przy ul. Jasna Rola 55a-b</t>
  </si>
  <si>
    <t>5-05-13-089-0</t>
  </si>
  <si>
    <t>Poznań - kolektor Górnej Strefy</t>
  </si>
  <si>
    <t>5-05-13-095-1</t>
  </si>
  <si>
    <t>Poznań - kanalizacja sanitarna na os. Pawła Strzeleckiego oraz w ul. Głuszyna i Ożarowskiej</t>
  </si>
  <si>
    <t>5-05-13-104-1</t>
  </si>
  <si>
    <t>Poznań - kanalizacja sanitarna w rejonie ulicy Dziadoszańskiej.</t>
  </si>
  <si>
    <t>5-05-13-134-1</t>
  </si>
  <si>
    <t>Poznań - kanalizacja sanitarna w zlewni istniejącego Kolektora Umultowskiego</t>
  </si>
  <si>
    <t>5-05-13-135-1</t>
  </si>
  <si>
    <t>Poznań - kanalizacja sanitarna w zlewni programowanego Kolektora Moraskiego</t>
  </si>
  <si>
    <t>5-05-13-136-1</t>
  </si>
  <si>
    <t>Budowa urządzeń wodno-kanalizacyjnych</t>
  </si>
  <si>
    <t>5-05-13-149-1</t>
  </si>
  <si>
    <t>Poznań - kanalizacja sanitarna na terenie os.Szczepankowo - ETAP IV</t>
  </si>
  <si>
    <t>5-05-13-150-1</t>
  </si>
  <si>
    <t>Poznań - kanalizacja sanitarna w ulicy Ostrowskiej i sąsiednich oraz na terenie osiedli Krzesiny i Krzesinki</t>
  </si>
  <si>
    <t>5-05-13-185-1</t>
  </si>
  <si>
    <t>Poznań - kanalizacja sanitarna w ul. Nad Różanym Potokiem</t>
  </si>
  <si>
    <t>5-05-14-030-0</t>
  </si>
  <si>
    <t>Poznań - sieć kanalizacyjna na terenie Śródmieścia</t>
  </si>
  <si>
    <t>5-05-14-052-0</t>
  </si>
  <si>
    <t xml:space="preserve">Poznań - kanalizacja sanitarna w ul. Czeremchowej </t>
  </si>
  <si>
    <t>5-05-14-061-0</t>
  </si>
  <si>
    <t>Poznań - kanalizacja sanitarna w ul. Świt</t>
  </si>
  <si>
    <t>5-05-14-076-0</t>
  </si>
  <si>
    <t>Poznań - kanalizacja sanitarna na terenie Dębca i Świerczewa</t>
  </si>
  <si>
    <t>5-05-14-086-1</t>
  </si>
  <si>
    <t>Poznań - kanalizacja sanitarna w ul. Pelplińskiej i ul. Starogardzkiej</t>
  </si>
  <si>
    <t>5-05-14-108-1</t>
  </si>
  <si>
    <t>Poznań - kanalizacja sanitarna w ul. Obornickiej 336-360 i w ul. Mateckiego</t>
  </si>
  <si>
    <t>5-05-14-109-1</t>
  </si>
  <si>
    <t>Poznań - kanalizacja sanitarna w ul. Obornickiej 300-328</t>
  </si>
  <si>
    <t>5-05-14-122-1</t>
  </si>
  <si>
    <t>Poznań - kanalizacja sanitarna w ulicach: Bałtycka, Rozewska, Helska.</t>
  </si>
  <si>
    <t>5-05-14-123-1</t>
  </si>
  <si>
    <t>Poznań - kanalizacja sanitarna w ul. PGR Wielkie</t>
  </si>
  <si>
    <t>5-05-14-131-1</t>
  </si>
  <si>
    <t>Poznań-kanalizacja sanitarna w okolicy ul. Sióstr Misjonarek, ul. Okolewo, ul. Morasko, ul. Deszczowej</t>
  </si>
  <si>
    <t>5-05-14-139-0</t>
  </si>
  <si>
    <t>Poznań - kanalizacja sanitarna w rejonie ul. Jana Pawła II i ul. Baraniaka</t>
  </si>
  <si>
    <t>5-05-14-149-1</t>
  </si>
  <si>
    <t>Poznań - kanalizacja sanitarna w ul. Tczewskiej</t>
  </si>
  <si>
    <t>5-05-14-153-1</t>
  </si>
  <si>
    <t>Poznań - kanalizacja sanitarna w ul. J. H. Dąbrowskiego 497-515</t>
  </si>
  <si>
    <t>5-05-14-154-1</t>
  </si>
  <si>
    <t>Poznań - kanalizacja sanitarna w ul. Piargowej</t>
  </si>
  <si>
    <t>5-05-14-158-0</t>
  </si>
  <si>
    <t>Poznań - kanalizacja ogólnospławna w ul. Św. Marcina</t>
  </si>
  <si>
    <t>5-05-14-160-0</t>
  </si>
  <si>
    <t>Poznań - sieć kanalizacyjna w ul. Dąbrowskiego - etap I</t>
  </si>
  <si>
    <t>5-05-14-168-0</t>
  </si>
  <si>
    <t>Poznań - kanalizacja sanitarna w ul. Opolskiej i Wiązowskiej</t>
  </si>
  <si>
    <t>5-05-14-169-0</t>
  </si>
  <si>
    <t>Poznań - kanalizacja sanitarna w ul. Szubińskiej</t>
  </si>
  <si>
    <t>5-05-14-188-1</t>
  </si>
  <si>
    <t>Poznań-kanalizacja sanitarna w ul. Bronowej</t>
  </si>
  <si>
    <t>5-05-14-189-1</t>
  </si>
  <si>
    <t>Poznań-kanalizacja sanitarna w ul. Śnieżnej i ul. Chmurnej</t>
  </si>
  <si>
    <t>5-05-14-191-1</t>
  </si>
  <si>
    <t>Poznań-kanalizacja sanitarna w ul. Nad Różanym Potokiem</t>
  </si>
  <si>
    <t>5-05-14-194-1</t>
  </si>
  <si>
    <t>Poznań- przepompownia ścieków w ul. Słonecznikowej</t>
  </si>
  <si>
    <t>5-05-14-212-1</t>
  </si>
  <si>
    <t>Poznań - kanalizacja sanitarna w ulicach: Kobylepole, Darzyńska, Darzyborska.</t>
  </si>
  <si>
    <t>5-05-14-213-1</t>
  </si>
  <si>
    <t>Poznań - kanalizacja sanitarna w ul. Morasko</t>
  </si>
  <si>
    <t>5-05-14-231-1</t>
  </si>
  <si>
    <t>Poznań - kanalizacja sanitarna w ul.Podleśnej i Górskiej.</t>
  </si>
  <si>
    <t>5-05-14-233-1</t>
  </si>
  <si>
    <t>Poznań - kanalizacja sanitarna w ulicy Krośniewickiej.</t>
  </si>
  <si>
    <t>5-05-14-234-1</t>
  </si>
  <si>
    <t>Poznań - kanalizacja sanitarna w ul.Radziwoja, Sędziwoja, Browarnej, Mogileńskiej i Mińskiej</t>
  </si>
  <si>
    <t>5-05-14-239-1</t>
  </si>
  <si>
    <t>Poznań - kanalizacja sanitarna w ul.Sypniewo nr 8</t>
  </si>
  <si>
    <t>5-05-14-253-1</t>
  </si>
  <si>
    <t>Poznań - kanalizacja sanitarna w ul. Wyrzyska i Łobżenicka</t>
  </si>
  <si>
    <t>5-05-14-255-1</t>
  </si>
  <si>
    <t>Poznań - kanalizacja sanitarna na terenie os.Zieliniec II</t>
  </si>
  <si>
    <t>5-05-15-009-1</t>
  </si>
  <si>
    <t>Poznań - kanalizacja sanitarna w ul. Hulewiczów</t>
  </si>
  <si>
    <t>5-05-15-011-1</t>
  </si>
  <si>
    <t>Poznań - kanalizacja sanitarna w ul. Dolnej</t>
  </si>
  <si>
    <t>5-05-15-014-0</t>
  </si>
  <si>
    <t>Poznań - sieć kanalizacyjna w ul. Kraszewskiego</t>
  </si>
  <si>
    <t>5-05-15-021-1</t>
  </si>
  <si>
    <t>Poznań- kanalizacja sanitarna w ul. Dworskiej</t>
  </si>
  <si>
    <t>5-05-15-028-1</t>
  </si>
  <si>
    <t>Poznań - kanalizacja sanitarna w ul. Zemborzyckiej</t>
  </si>
  <si>
    <t>5-05-15-029-1</t>
  </si>
  <si>
    <t>Poznań-kanalizacja sanitarna w ul. Dolnej 68 A i ul. Miętowej 56</t>
  </si>
  <si>
    <t>5-05-15-032-1</t>
  </si>
  <si>
    <t>Poznań - kanalizacja sanitarna w ul. Łopianowej 26-26 b</t>
  </si>
  <si>
    <t>5-05-15-050-0</t>
  </si>
  <si>
    <t>Poznań - sieć kanalizacyjna w ul. Kolejowej</t>
  </si>
  <si>
    <t>5-05-15-052-1</t>
  </si>
  <si>
    <t>Realizacja podłączeń do sieci kanalizacyjnej</t>
  </si>
  <si>
    <t>5-05-15-056-1</t>
  </si>
  <si>
    <t>Poznań - kanalizacja sanitarna w ulicach: Główna i Studzienna.</t>
  </si>
  <si>
    <t>5-05-15-060-0</t>
  </si>
  <si>
    <t>Poznań - kanalizacja sanitarna w ul. Czarna Rola</t>
  </si>
  <si>
    <t>5-05-15-062-0</t>
  </si>
  <si>
    <t>Poznań - sieć kanalizacyjan w ul. Dąbrowskiego - etap II</t>
  </si>
  <si>
    <t>5-05-15-064-0</t>
  </si>
  <si>
    <t>Poznań - sieć kanalizacyjna w ul. Wierzbięcice i 28 Czerwca 1956</t>
  </si>
  <si>
    <t>5-05-15-068-1</t>
  </si>
  <si>
    <t>Poznań-kanalizacja sanitarna na terenie os.Kameralnego przy ul.Glebowej.</t>
  </si>
  <si>
    <t>5-05-15-069-1</t>
  </si>
  <si>
    <t>Poznań-kanalizacja sanitarna w ul.Średzkiej.</t>
  </si>
  <si>
    <t>5-05-15-093-1</t>
  </si>
  <si>
    <t xml:space="preserve">Poznań - kanalizacja sanitarna w ul. bocznej od ul. Opoczyńskiej </t>
  </si>
  <si>
    <t>5-05-15-108-1</t>
  </si>
  <si>
    <t>Poznań - kanalizacja sanitarna w ul. Chryzantemowej</t>
  </si>
  <si>
    <t>5-05-15-109-1</t>
  </si>
  <si>
    <t>Poznań - kanalizacja sanitarna w rejonie ul. Leśnych Skrzatów i Bukowskiej 248-254</t>
  </si>
  <si>
    <t>5-05-15-110-1</t>
  </si>
  <si>
    <t>Poznań - kanalizacja sanitarna w ul. Ptasiej</t>
  </si>
  <si>
    <t>5-05-15-111-1</t>
  </si>
  <si>
    <t>Poznań - kanalizacja sanitarna w ul. Ku Dębinie</t>
  </si>
  <si>
    <t>5-05-15-112-1</t>
  </si>
  <si>
    <t>Poznań - kanalizacja sanitarna w ul. Dolna Wilda i ul. bocznej od Armii Poznań w Luboniu</t>
  </si>
  <si>
    <t>5-05-15-113-1</t>
  </si>
  <si>
    <t>Poznań - kanalizacja sanitarna w ul. Abpa W. Dymka nr 186-196</t>
  </si>
  <si>
    <t>5-05-15-114-1</t>
  </si>
  <si>
    <t>Poznań - kanalizacja sanitarna w ul. Obodrzyckiej (Sarbinowska 4 i Obodrzycka 63)</t>
  </si>
  <si>
    <t>5-05-15-115-1</t>
  </si>
  <si>
    <t>Poznań - kanalizacja sanitarna w ul. Huby Moraskie, ul. Szklarniowa, ul. Hodowlana</t>
  </si>
  <si>
    <t>5-05-15-127-1</t>
  </si>
  <si>
    <t>Poznań - kanalizacja sanitarna w ul. Treblińskiej</t>
  </si>
  <si>
    <t>5-05-15-151-1</t>
  </si>
  <si>
    <t>Poznań - kanalizacja sanitarna w  ul. Naramowickiej 144, ul. Karpiej</t>
  </si>
  <si>
    <t>5-05-15-184-1</t>
  </si>
  <si>
    <t>Poznań - kanalizacja sanitarna w ul. Jaśkowiaka i ul. Cielichowskich</t>
  </si>
  <si>
    <t>5-05-15-187-1</t>
  </si>
  <si>
    <t>Poznań - kanalizacja sanitarna objęta "Koncepcją programowo-przestrzenną skanalizowania pd-zach. części Poznania wraz z częścią m. Luboń oraz gminy Dopiewo"</t>
  </si>
  <si>
    <t>5-05-15-197-1</t>
  </si>
  <si>
    <t xml:space="preserve">Poznań - kanalizacja sanitarna w rejonie ul. Janikowskiej </t>
  </si>
  <si>
    <t>5-05-15-198-1</t>
  </si>
  <si>
    <t>Poznań - kanalizacja sanitarna w ul. Santockiej i Sianowskiej</t>
  </si>
  <si>
    <t>5-05-15-199-1</t>
  </si>
  <si>
    <t>Poznań - kanalizacja sanitarna w ul. Opolskiej, Leszczyńskiej i Świerczewskiej</t>
  </si>
  <si>
    <t>5-05-15-200-1</t>
  </si>
  <si>
    <t>Poznań - kanalizacja sanitarna w rejonie ul. Stobnickiej</t>
  </si>
  <si>
    <t>5-05-15-202-0</t>
  </si>
  <si>
    <t>Poznań - kanalizacja sanitarna w ulicy Stalowej.</t>
  </si>
  <si>
    <t>5-05-15-203-1</t>
  </si>
  <si>
    <t xml:space="preserve">Poznań - kanalizacja sanitarna w ul. Sielawy </t>
  </si>
  <si>
    <t>5-05-15-217-0</t>
  </si>
  <si>
    <t>Poznań - kanalizacja sanitarna w ulicy Starachowickiej i Arkońskiej.</t>
  </si>
  <si>
    <t>5-07-12-030-0</t>
  </si>
  <si>
    <t>Swarzędz- przepompownia w Zalasewie</t>
  </si>
  <si>
    <t>5-07-13-117-0</t>
  </si>
  <si>
    <t>Swarzędz - kanalizacja sanitarna na os.Czwartaków, Dąbrowszczaków i Kościuszkowców (ETAP I)</t>
  </si>
  <si>
    <t>5-07-13-118-1</t>
  </si>
  <si>
    <t>Swarzędz - kanalizacja sanitarna w ulicach: Pszenna, Sołecka, Włodarska, Rutkowskiego, Kmieca, Wójtowska, Chabrowa, Gromadzka, Leszka, Mieszka, Kazimierza, Ziemowita i Tulipanowa w Jasinie</t>
  </si>
  <si>
    <t>5-07-13-143-0</t>
  </si>
  <si>
    <t>Swarzędz - kanalizacja sanitarna na os.Czwartaków, Dąbrowszczaków, Kościuszkowców (ETAP II i III)</t>
  </si>
  <si>
    <t>5-07-13-147-0</t>
  </si>
  <si>
    <t>Swarzędz - sieć wodociągowa i kanalizacja sanitarna w obrębie cieku Mielcuch (ETAP I)</t>
  </si>
  <si>
    <t>5-07-13-148-0</t>
  </si>
  <si>
    <t>Swarzędz - sieć wodociągowa i kanalizacja sanitarna w obrębie cieku Mielcuch (ETAP II)</t>
  </si>
  <si>
    <t>5-07-13-175-1</t>
  </si>
  <si>
    <t>Swarzędz - kanalizacja sanitarna w ul. Łowęcińskiej i Wrzesińskiej w m. Jasin</t>
  </si>
  <si>
    <t>5-07-14-078-0</t>
  </si>
  <si>
    <t>Swarzędz - kanalizacja sanitarna w ul. Poznańskiej.</t>
  </si>
  <si>
    <t>5-07-14-219-1</t>
  </si>
  <si>
    <t>Swarzędz - kanalizacja sanitarna w ulicach: Cmentarna, Słowackiego, Cybińska.</t>
  </si>
  <si>
    <t>5-07-15-053-1</t>
  </si>
  <si>
    <t>Swarzędz - kanalizacja w ulicy Poznańskiej w Jasiniu.</t>
  </si>
  <si>
    <t>5-07-15-129-1</t>
  </si>
  <si>
    <t>Swarzędz - kanalizacja sanitarna w ulicy Polnej</t>
  </si>
  <si>
    <t>5-07-15-186-0</t>
  </si>
  <si>
    <t>Swarzędz - kolektor sanitarny Swarzędzki w ul. Poznańskiej</t>
  </si>
  <si>
    <t>5-09-12-010-1</t>
  </si>
  <si>
    <t>Puszczykowo - kanalizacja sanitarna w ul. Rumiankowej</t>
  </si>
  <si>
    <t>5-09-12-085-1</t>
  </si>
  <si>
    <t xml:space="preserve">Puszczykowo - kanalizacja sanitarna w ul. Fiołkowej między ulicami Kosynierów Miłosławskich i Kraszeskiego </t>
  </si>
  <si>
    <t>5-09-14-017-1</t>
  </si>
  <si>
    <t>_x000D_
Puszczykowo - kanalizacja sanitarna w ul. Makowej</t>
  </si>
  <si>
    <t>5-09-15-122-1</t>
  </si>
  <si>
    <t>Puszczykowo - kanalizacja sanitarna w ul. bocznej od Gołębiej</t>
  </si>
  <si>
    <t>5-09-15-137-1</t>
  </si>
  <si>
    <t>Puszczykowo - kanalizacja sanitarna w ul. Morenowej nr 12 (dz. 394/10)</t>
  </si>
  <si>
    <t>5-11-03-630-1</t>
  </si>
  <si>
    <t>Aglomeracja Kórnik:  budowa kanalizacji sanitarnej z przyłączami w Borówcu, etap I (ul. Szkolna i Poznańska)</t>
  </si>
  <si>
    <t>5-11-08-029-1</t>
  </si>
  <si>
    <t>Aglomeracja Kórnik - budowa kolektorów tranzytowych sanitarnych wraz z przyłączami w Kamionkach</t>
  </si>
  <si>
    <t>5-11-09-012-1</t>
  </si>
  <si>
    <t>Aglomeracja Kórnik: budowa kanalizacji sanitarnej z przyłączami w Borówcu etap II (ul. Główna i boczne)</t>
  </si>
  <si>
    <t>5-11-13-173-1</t>
  </si>
  <si>
    <t>Kórnik - kanalizacja sanitarna w rejonie ul. Zwierzynieckiej w Bninie</t>
  </si>
  <si>
    <t>5-11-13-174-1</t>
  </si>
  <si>
    <t>Kórnik - kanalizacja sanitarna w rejonie ul. Katowickiej i Czereśniowej w Dziećmierowie</t>
  </si>
  <si>
    <t>5-11-14-121-1</t>
  </si>
  <si>
    <t>Kórnik - kanalizacja sanitarna dla m. Błażejewo</t>
  </si>
  <si>
    <t>5-11-14-129-1</t>
  </si>
  <si>
    <t>Kórnik - kanalizacja sanitarna dla m. Biernatki</t>
  </si>
  <si>
    <t>5-11-14-130-1</t>
  </si>
  <si>
    <t>Kórnik - kanalizacja sanitarna dla m. Skrzynki</t>
  </si>
  <si>
    <t>5-11-14-147-1</t>
  </si>
  <si>
    <t>Kórnik - rurociąg tłoczny z przepompowni głównej w Kórniku do oczyszczalni ścieków w Borówcu</t>
  </si>
  <si>
    <t>5-11-15-146-1</t>
  </si>
  <si>
    <t>Kórnik - kanalizacja sanitarna dla m. Koninko</t>
  </si>
  <si>
    <t>5-11-15-147-1</t>
  </si>
  <si>
    <t>Kórnik - kanalizacja sanitarna dla m. Szczytniki</t>
  </si>
  <si>
    <t>5-11-15-148-1</t>
  </si>
  <si>
    <t>Kórnik - kanalizacja sanitarna dla m. Robakowo</t>
  </si>
  <si>
    <t>5-11-15-149-1</t>
  </si>
  <si>
    <t>Kórnik - kanalizacja sanitarna dla m. Dachowa</t>
  </si>
  <si>
    <t>5-11-15-150-1</t>
  </si>
  <si>
    <t>Kórnik - kanalizacja sanitarna dla m. Gądki</t>
  </si>
  <si>
    <t>5-13-08-019-1</t>
  </si>
  <si>
    <t>Kleszczewo - kanalizacja sanitarna dla Tulec</t>
  </si>
  <si>
    <t>5-16-09-017-1</t>
  </si>
  <si>
    <t>Aglomeracja Poznań: Przepompownia ścieków w Suchym Lesie</t>
  </si>
  <si>
    <t>5-16-13-155-1</t>
  </si>
  <si>
    <t>Suchy Las - kanalizacja sanitarna w ul. Leśnej, ul. Sprzecznej</t>
  </si>
  <si>
    <t>5-16-13-159-1</t>
  </si>
  <si>
    <t>Suchy Las - kanalizacja sanitarna w ul. Nektarowej</t>
  </si>
  <si>
    <t>5-16-15-007-1</t>
  </si>
  <si>
    <t>Suchy Las - kanalizacja sanitarna w Golęczewie</t>
  </si>
  <si>
    <t>5-16-15-008-1</t>
  </si>
  <si>
    <t>Suchy Las - kanalizacja sanitarna w Zielątkowie</t>
  </si>
  <si>
    <t>5-21-15-204-1</t>
  </si>
  <si>
    <t>Dopiewo - kanalizacja sanitarna w ul. Malwowej</t>
  </si>
  <si>
    <t>5-22-13-139-1</t>
  </si>
  <si>
    <t>Brodnica - kanalizacja sanitarna dla wsi Żabno</t>
  </si>
  <si>
    <t>6-03-09-018-0</t>
  </si>
  <si>
    <t>Mosina - ujęcie wody, linie kablowo-napowietrzne</t>
  </si>
  <si>
    <t>6-03-14-054-1</t>
  </si>
  <si>
    <t>Mosina - Baza Serwisu na SUW Mosina</t>
  </si>
  <si>
    <t>6-05-06-026-0</t>
  </si>
  <si>
    <t>Poznań - kanalizacja teletechniczna Hetmańska-Garbary</t>
  </si>
  <si>
    <t>6-05-08-015-1</t>
  </si>
  <si>
    <t>Poznań - zasilanie w energię elektryczną obiektów SUW Wiśniowa</t>
  </si>
  <si>
    <t>6-05-12-019-1</t>
  </si>
  <si>
    <t>SUW Wiśniowa - budowa Centrum Monitorowania Obiektów Oddalonych</t>
  </si>
  <si>
    <t>6-05-12-022-1</t>
  </si>
  <si>
    <t>PSK - integracja systemów GIS i SCADA</t>
  </si>
  <si>
    <t>6-05-12-023-1</t>
  </si>
  <si>
    <t>Rozbudowa systemu GIS - etap I</t>
  </si>
  <si>
    <t>6-05-12-024-1</t>
  </si>
  <si>
    <t>Centralny system zarządzania woda</t>
  </si>
  <si>
    <t>6-05-12-025-1</t>
  </si>
  <si>
    <t>Centralny system zarządzania ścieki</t>
  </si>
  <si>
    <t>6-05-13-157-1</t>
  </si>
  <si>
    <t>SUW Wiśniowa - instalacja fotowoltaiki</t>
  </si>
  <si>
    <t>6-05-14-053-0</t>
  </si>
  <si>
    <t>Poznań - warsztat mechaniczny na SUW Wiśniowa</t>
  </si>
  <si>
    <t>6-05-15-015-0</t>
  </si>
  <si>
    <t>SUW Wiśniowa - przebudowa budynku Pompowni Wody Czystej - centralna dyspozytornia</t>
  </si>
  <si>
    <t>6-05-15-023-0</t>
  </si>
  <si>
    <t>Poznań - zbiorniki Morasko - budynek wartowni</t>
  </si>
  <si>
    <t>6-05-15-212-1</t>
  </si>
  <si>
    <t>Zdroje wodne dla szkół</t>
  </si>
  <si>
    <t>6-05-15-219-0</t>
  </si>
  <si>
    <t>SUW Wiśniowa - warsztaty</t>
  </si>
  <si>
    <t>7-05-03-900-1</t>
  </si>
  <si>
    <t>Badania rozwojowe</t>
  </si>
  <si>
    <t>7-05-07-011-1</t>
  </si>
  <si>
    <t xml:space="preserve">Koncepcje programowo - przestrzenne </t>
  </si>
  <si>
    <t>7-05-07-012-1</t>
  </si>
  <si>
    <t>FS1 - Prace przygotowawcze dla wniosków Funduszu Spójności</t>
  </si>
  <si>
    <t>7-05-07-030-1</t>
  </si>
  <si>
    <t>FS1 - rezerwa</t>
  </si>
  <si>
    <t>7-05-09-022-1</t>
  </si>
  <si>
    <t>FS1 - Usługa Inżyniera Kontraktu dla K-27</t>
  </si>
  <si>
    <t>7-05-09-023-1</t>
  </si>
  <si>
    <t>FS1 - Usługa Inżyniera Kontraktu dla RED/YELLOW FIDIC K-28</t>
  </si>
  <si>
    <t>7-05-09-024-1</t>
  </si>
  <si>
    <t>FS2 - Usługa Inżyniera Kontraktu</t>
  </si>
  <si>
    <t>7-05-10-035-1</t>
  </si>
  <si>
    <t>FS1 - Pomoc techniczna</t>
  </si>
  <si>
    <t>7-05-10-038-1</t>
  </si>
  <si>
    <t>FS2 - Pomoc techniczna</t>
  </si>
  <si>
    <t>7-05-11-008-1</t>
  </si>
  <si>
    <t>FS1 - Raport końcowy</t>
  </si>
  <si>
    <t>7-05-11-009-1</t>
  </si>
  <si>
    <t>FS1 - Asset management</t>
  </si>
  <si>
    <t>7-05-12-072-1</t>
  </si>
  <si>
    <t>FS3 - Usługa Inżyniera Kontraktu</t>
  </si>
  <si>
    <t>7-05-12-073-1</t>
  </si>
  <si>
    <t>FS3 - Wykup gruntów</t>
  </si>
  <si>
    <t>7-05-12-074-1</t>
  </si>
  <si>
    <t>FS3 - Pomoc techniczna</t>
  </si>
  <si>
    <t>7-05-12-076-1</t>
  </si>
  <si>
    <t>FS3 - Kancelaria Prawna</t>
  </si>
  <si>
    <t>7-05-12-078-1</t>
  </si>
  <si>
    <t>FS3 - rezerwa 10%</t>
  </si>
  <si>
    <t>7-05-13-061-1</t>
  </si>
  <si>
    <t>FS4 - Rezerwa 5%</t>
  </si>
  <si>
    <t>7-05-13-062-1</t>
  </si>
  <si>
    <t>FS4 - Pomoc techniczna</t>
  </si>
  <si>
    <t>7-05-13-063-1</t>
  </si>
  <si>
    <t>FS4 - Usługa Inżyniera Kontraktu</t>
  </si>
  <si>
    <t>7-05-13-064-1</t>
  </si>
  <si>
    <t>FS4 - Wykup gruntów</t>
  </si>
  <si>
    <t>7-05-14-032-1</t>
  </si>
  <si>
    <t>FS2 - Rezerwa 5%</t>
  </si>
  <si>
    <t>7-05-14-034-1</t>
  </si>
  <si>
    <t>FS5 - Jednostka Realizująca Projekt</t>
  </si>
  <si>
    <t>7-05-14-035-1</t>
  </si>
  <si>
    <t>FS5 - Pomoc Techniczna</t>
  </si>
  <si>
    <t>7-05-14-038-1</t>
  </si>
  <si>
    <t>FS5 - Kancelaria Prawna</t>
  </si>
  <si>
    <t>7-05-14-039-1</t>
  </si>
  <si>
    <t>FS5 - Rezerwa 5 %</t>
  </si>
  <si>
    <t>7-05-15-099-1</t>
  </si>
  <si>
    <t>Koncepcja polityki zarządzania energią w Spółce Aquanet SA</t>
  </si>
  <si>
    <t>8-05-14-143-2</t>
  </si>
  <si>
    <t>Wdrożenie systemu cyfrowej archiwizacji dokumentów</t>
  </si>
  <si>
    <t>9-05-04-600-1</t>
  </si>
  <si>
    <t>Zakupy inwestycyjne</t>
  </si>
  <si>
    <t>9-05-13-066-1</t>
  </si>
  <si>
    <t>Zakup pojazdów dwufunkcyjnych do czyszczenia kanalizacji</t>
  </si>
  <si>
    <t>9-05-14-142-1</t>
  </si>
  <si>
    <t xml:space="preserve">Zakup pojazdów specjalistycznych </t>
  </si>
  <si>
    <t>9-05-15-211-1</t>
  </si>
  <si>
    <t>Leasing samochodów osobowych i dostawczych</t>
  </si>
  <si>
    <r>
      <t xml:space="preserve">Lp.
</t>
    </r>
    <r>
      <rPr>
        <b/>
        <sz val="8"/>
        <color rgb="FFFF0000"/>
        <rFont val="Arial Narrow"/>
        <family val="2"/>
        <charset val="238"/>
      </rPr>
      <t>[1]</t>
    </r>
  </si>
  <si>
    <r>
      <t xml:space="preserve">Nazwa komponentu
</t>
    </r>
    <r>
      <rPr>
        <b/>
        <sz val="8"/>
        <color rgb="FFFF0000"/>
        <rFont val="Arial Narrow"/>
        <family val="2"/>
        <charset val="238"/>
      </rPr>
      <t>[3]</t>
    </r>
  </si>
  <si>
    <r>
      <t xml:space="preserve">JM
(sł SAP)
</t>
    </r>
    <r>
      <rPr>
        <b/>
        <sz val="8"/>
        <color rgb="FFFF0000"/>
        <rFont val="Arial Narrow"/>
        <family val="2"/>
        <charset val="238"/>
      </rPr>
      <t>[7]</t>
    </r>
  </si>
  <si>
    <r>
      <t xml:space="preserve">Opis lokalizacji
</t>
    </r>
    <r>
      <rPr>
        <b/>
        <sz val="8"/>
        <color rgb="FFFF0000"/>
        <rFont val="Arial Narrow"/>
        <family val="2"/>
        <charset val="238"/>
      </rPr>
      <t>[4]</t>
    </r>
  </si>
  <si>
    <r>
      <t xml:space="preserve">Klasyfikacja (sł)
</t>
    </r>
    <r>
      <rPr>
        <b/>
        <sz val="8"/>
        <color rgb="FFFF0000"/>
        <rFont val="Arial Narrow"/>
        <family val="2"/>
        <charset val="238"/>
      </rPr>
      <t>[5]</t>
    </r>
  </si>
  <si>
    <r>
      <t xml:space="preserve">Typ (sł)
</t>
    </r>
    <r>
      <rPr>
        <b/>
        <sz val="8"/>
        <color rgb="FFFF0000"/>
        <rFont val="Arial Narrow"/>
        <family val="2"/>
        <charset val="238"/>
      </rPr>
      <t>[6]</t>
    </r>
  </si>
  <si>
    <r>
      <t xml:space="preserve">Długość (dla linowych) [mb] 
Ilość (dla nie linowych) [szt]
</t>
    </r>
    <r>
      <rPr>
        <b/>
        <sz val="8"/>
        <color rgb="FFFF0000"/>
        <rFont val="Arial Narrow"/>
        <family val="2"/>
        <charset val="238"/>
      </rPr>
      <t>[8]</t>
    </r>
  </si>
  <si>
    <r>
      <t xml:space="preserve">Materiał (sł) 
</t>
    </r>
    <r>
      <rPr>
        <b/>
        <sz val="8"/>
        <color rgb="FFFF0000"/>
        <rFont val="Arial Narrow"/>
        <family val="2"/>
        <charset val="238"/>
      </rPr>
      <t>[10]</t>
    </r>
  </si>
  <si>
    <r>
      <t xml:space="preserve">Koszty kwalifikowane (Kk) udział FS [zł]
</t>
    </r>
    <r>
      <rPr>
        <b/>
        <sz val="8"/>
        <color rgb="FFFF0000"/>
        <rFont val="Arial Narrow"/>
        <family val="2"/>
        <charset val="238"/>
      </rPr>
      <t>[11]</t>
    </r>
  </si>
  <si>
    <r>
      <t xml:space="preserve">Koszty kwalifikowane (Kk) środki własne [zł]
</t>
    </r>
    <r>
      <rPr>
        <b/>
        <sz val="8"/>
        <color rgb="FFFF0000"/>
        <rFont val="Arial Narrow"/>
        <family val="2"/>
        <charset val="238"/>
      </rPr>
      <t>[12]</t>
    </r>
  </si>
  <si>
    <r>
      <t xml:space="preserve">Koszty niekwalifikowane (Knkw) [zł]
</t>
    </r>
    <r>
      <rPr>
        <b/>
        <sz val="8"/>
        <color rgb="FFFF0000"/>
        <rFont val="Arial Narrow"/>
        <family val="2"/>
        <charset val="238"/>
      </rPr>
      <t>[13]</t>
    </r>
  </si>
  <si>
    <r>
      <t xml:space="preserve">Koszty pozaprojektowe (Kpp) [zł]
</t>
    </r>
    <r>
      <rPr>
        <b/>
        <sz val="8"/>
        <color rgb="FFFF0000"/>
        <rFont val="Arial Narrow"/>
        <family val="2"/>
        <charset val="238"/>
      </rPr>
      <t>[14]</t>
    </r>
  </si>
  <si>
    <r>
      <t xml:space="preserve">Wartość nakładów razem
</t>
    </r>
    <r>
      <rPr>
        <b/>
        <sz val="8"/>
        <color rgb="FFFF0000"/>
        <rFont val="Arial Narrow"/>
        <family val="2"/>
        <charset val="238"/>
      </rPr>
      <t>[15]</t>
    </r>
  </si>
  <si>
    <r>
      <t xml:space="preserve">Wykonawca (NIP) 
</t>
    </r>
    <r>
      <rPr>
        <b/>
        <sz val="8"/>
        <color rgb="FFFF0000"/>
        <rFont val="Arial Narrow"/>
        <family val="2"/>
        <charset val="238"/>
      </rPr>
      <t>[16]</t>
    </r>
  </si>
  <si>
    <r>
      <t xml:space="preserve">Miejsce użytkowania (sł)
</t>
    </r>
    <r>
      <rPr>
        <b/>
        <sz val="8"/>
        <color rgb="FFFF0000"/>
        <rFont val="Arial Narrow"/>
        <family val="2"/>
        <charset val="238"/>
      </rPr>
      <t>[17]</t>
    </r>
  </si>
  <si>
    <r>
      <t xml:space="preserve">MPK (sł)
</t>
    </r>
    <r>
      <rPr>
        <b/>
        <sz val="8"/>
        <color rgb="FFFF0000"/>
        <rFont val="Arial Narrow"/>
        <family val="2"/>
        <charset val="238"/>
      </rPr>
      <t>[18]</t>
    </r>
  </si>
  <si>
    <r>
      <t xml:space="preserve">Lokalizacja gm (sł)
</t>
    </r>
    <r>
      <rPr>
        <b/>
        <sz val="8"/>
        <color rgb="FFFF0000"/>
        <rFont val="Arial Narrow"/>
        <family val="2"/>
        <charset val="238"/>
      </rPr>
      <t>[19]</t>
    </r>
  </si>
  <si>
    <r>
      <t xml:space="preserve">Lokalizacja ulica
</t>
    </r>
    <r>
      <rPr>
        <b/>
        <sz val="8"/>
        <color rgb="FFFF0000"/>
        <rFont val="Arial Narrow"/>
        <family val="2"/>
        <charset val="238"/>
      </rPr>
      <t>[20]</t>
    </r>
  </si>
  <si>
    <r>
      <t xml:space="preserve">Symbol układu klasyfik. KST
</t>
    </r>
    <r>
      <rPr>
        <b/>
        <sz val="8"/>
        <color rgb="FFFF0000"/>
        <rFont val="Arial Narrow"/>
        <family val="2"/>
        <charset val="238"/>
      </rPr>
      <t>[22]</t>
    </r>
  </si>
  <si>
    <r>
      <t xml:space="preserve">Ekonomiczny okres użytkowania
</t>
    </r>
    <r>
      <rPr>
        <b/>
        <sz val="8"/>
        <color rgb="FFFF0000"/>
        <rFont val="Arial Narrow"/>
        <family val="2"/>
        <charset val="238"/>
      </rPr>
      <t>[23]</t>
    </r>
  </si>
  <si>
    <r>
      <t xml:space="preserve">Nr Inwentarzowy
</t>
    </r>
    <r>
      <rPr>
        <b/>
        <sz val="8"/>
        <color rgb="FFFF0000"/>
        <rFont val="Arial Narrow"/>
        <family val="2"/>
        <charset val="238"/>
      </rPr>
      <t>[24]</t>
    </r>
  </si>
  <si>
    <r>
      <t xml:space="preserve">Oznaczenie (typ nadany przez producenta)
</t>
    </r>
    <r>
      <rPr>
        <b/>
        <sz val="8"/>
        <color rgb="FFFF0000"/>
        <rFont val="Arial Narrow"/>
        <family val="2"/>
        <charset val="238"/>
      </rPr>
      <t>[25]</t>
    </r>
  </si>
  <si>
    <r>
      <t xml:space="preserve">Objaśnienie
</t>
    </r>
    <r>
      <rPr>
        <b/>
        <sz val="8"/>
        <color rgb="FFFF0000"/>
        <rFont val="Arial Narrow"/>
        <family val="2"/>
        <charset val="238"/>
      </rPr>
      <t>[26]</t>
    </r>
  </si>
  <si>
    <r>
      <t xml:space="preserve">Numer technologiczny
</t>
    </r>
    <r>
      <rPr>
        <b/>
        <sz val="8"/>
        <color rgb="FFFF0000"/>
        <rFont val="Arial Narrow"/>
        <family val="2"/>
        <charset val="238"/>
      </rPr>
      <t>[27]</t>
    </r>
  </si>
  <si>
    <r>
      <t xml:space="preserve">Techniczny okres użytkowania 
</t>
    </r>
    <r>
      <rPr>
        <b/>
        <sz val="8"/>
        <color rgb="FFFF0000"/>
        <rFont val="Arial Narrow"/>
        <family val="2"/>
        <charset val="238"/>
      </rPr>
      <t>[28]</t>
    </r>
  </si>
  <si>
    <r>
      <t xml:space="preserve">Lokalizacja miejscowość
</t>
    </r>
    <r>
      <rPr>
        <sz val="8"/>
        <color rgb="FFFF0000"/>
        <rFont val="Arial Narrow"/>
        <family val="2"/>
        <charset val="238"/>
      </rPr>
      <t>[29]</t>
    </r>
  </si>
  <si>
    <r>
      <t xml:space="preserve">Lokalizacja nr posesji
</t>
    </r>
    <r>
      <rPr>
        <sz val="8"/>
        <color rgb="FFFF0000"/>
        <rFont val="Arial Narrow"/>
        <family val="2"/>
        <charset val="238"/>
      </rPr>
      <t>[30]</t>
    </r>
  </si>
  <si>
    <r>
      <t xml:space="preserve">Odniesienie do dokumentacji projektowej (powykonawczej)
</t>
    </r>
    <r>
      <rPr>
        <b/>
        <sz val="8"/>
        <color rgb="FFFF0000"/>
        <rFont val="Arial Narrow"/>
        <family val="2"/>
        <charset val="238"/>
      </rPr>
      <t>[32]</t>
    </r>
  </si>
  <si>
    <r>
      <t xml:space="preserve">Kubatura
</t>
    </r>
    <r>
      <rPr>
        <b/>
        <sz val="8"/>
        <color rgb="FFFF0000"/>
        <rFont val="Arial Narrow"/>
        <family val="2"/>
        <charset val="238"/>
      </rPr>
      <t>[33]</t>
    </r>
  </si>
  <si>
    <r>
      <t xml:space="preserve">Powierzchnia użytkowa
</t>
    </r>
    <r>
      <rPr>
        <b/>
        <sz val="8"/>
        <color rgb="FFFF0000"/>
        <rFont val="Arial Narrow"/>
        <family val="2"/>
        <charset val="238"/>
      </rPr>
      <t>[34]</t>
    </r>
  </si>
  <si>
    <r>
      <t xml:space="preserve">Powierzchnia całkowita
</t>
    </r>
    <r>
      <rPr>
        <b/>
        <sz val="8"/>
        <color rgb="FFFF0000"/>
        <rFont val="Arial Narrow"/>
        <family val="2"/>
        <charset val="238"/>
      </rPr>
      <t>[35]</t>
    </r>
  </si>
  <si>
    <r>
      <t xml:space="preserve">Powierzchnia zabudowy
</t>
    </r>
    <r>
      <rPr>
        <b/>
        <sz val="8"/>
        <color rgb="FFFF0000"/>
        <rFont val="Arial Narrow"/>
        <family val="2"/>
        <charset val="238"/>
      </rPr>
      <t>[36]</t>
    </r>
  </si>
  <si>
    <r>
      <t xml:space="preserve">Medium (sł)
</t>
    </r>
    <r>
      <rPr>
        <b/>
        <sz val="8"/>
        <color rgb="FFFF0000"/>
        <rFont val="Arial Narrow"/>
        <family val="2"/>
        <charset val="238"/>
      </rPr>
      <t>[37]</t>
    </r>
  </si>
  <si>
    <r>
      <t xml:space="preserve">Ciśnienie
</t>
    </r>
    <r>
      <rPr>
        <b/>
        <sz val="8"/>
        <color rgb="FFFF0000"/>
        <rFont val="Arial Narrow"/>
        <family val="2"/>
        <charset val="238"/>
      </rPr>
      <t>[38]</t>
    </r>
  </si>
  <si>
    <r>
      <t xml:space="preserve">Moc nominalna
</t>
    </r>
    <r>
      <rPr>
        <b/>
        <sz val="8"/>
        <color rgb="FFFF0000"/>
        <rFont val="Arial Narrow"/>
        <family val="2"/>
        <charset val="238"/>
      </rPr>
      <t>[40]</t>
    </r>
  </si>
  <si>
    <r>
      <t xml:space="preserve">Wydajność nominalna
</t>
    </r>
    <r>
      <rPr>
        <b/>
        <sz val="8"/>
        <color rgb="FFFF0000"/>
        <rFont val="Arial Narrow"/>
        <family val="2"/>
        <charset val="238"/>
      </rPr>
      <t>[41]</t>
    </r>
  </si>
  <si>
    <r>
      <t xml:space="preserve">Napięcie znamionowe
</t>
    </r>
    <r>
      <rPr>
        <b/>
        <sz val="8"/>
        <color rgb="FFFF0000"/>
        <rFont val="Arial Narrow"/>
        <family val="2"/>
        <charset val="238"/>
      </rPr>
      <t>[42]</t>
    </r>
  </si>
  <si>
    <r>
      <t xml:space="preserve">Prąd znamionowy
</t>
    </r>
    <r>
      <rPr>
        <b/>
        <sz val="8"/>
        <color rgb="FFFF0000"/>
        <rFont val="Arial Narrow"/>
        <family val="2"/>
        <charset val="238"/>
      </rPr>
      <t>[43]</t>
    </r>
  </si>
  <si>
    <r>
      <t xml:space="preserve">Klasa izolacji elektrycznej
</t>
    </r>
    <r>
      <rPr>
        <b/>
        <sz val="8"/>
        <color rgb="FFFF0000"/>
        <rFont val="Arial Narrow"/>
        <family val="2"/>
        <charset val="238"/>
      </rPr>
      <t>[44]</t>
    </r>
  </si>
  <si>
    <r>
      <t xml:space="preserve">Pojemność
</t>
    </r>
    <r>
      <rPr>
        <b/>
        <sz val="8"/>
        <color rgb="FFFF0000"/>
        <rFont val="Arial Narrow"/>
        <family val="2"/>
        <charset val="238"/>
      </rPr>
      <t>[45]</t>
    </r>
  </si>
  <si>
    <r>
      <t xml:space="preserve">Producent
</t>
    </r>
    <r>
      <rPr>
        <b/>
        <sz val="8"/>
        <color rgb="FFFF0000"/>
        <rFont val="Arial Narrow"/>
        <family val="2"/>
        <charset val="238"/>
      </rPr>
      <t>[46]</t>
    </r>
  </si>
  <si>
    <r>
      <t xml:space="preserve">Przeglądy gwarancyjne
</t>
    </r>
    <r>
      <rPr>
        <b/>
        <sz val="8"/>
        <color rgb="FFFF0000"/>
        <rFont val="Arial Narrow"/>
        <family val="2"/>
        <charset val="238"/>
      </rPr>
      <t>[47]</t>
    </r>
  </si>
  <si>
    <r>
      <t xml:space="preserve">Pozostałe informacje
</t>
    </r>
    <r>
      <rPr>
        <b/>
        <sz val="8"/>
        <color rgb="FFFF0000"/>
        <rFont val="Arial Narrow"/>
        <family val="2"/>
        <charset val="238"/>
      </rPr>
      <t>[48]</t>
    </r>
  </si>
  <si>
    <r>
      <t xml:space="preserve">Usługa (sł)
</t>
    </r>
    <r>
      <rPr>
        <b/>
        <sz val="8"/>
        <color rgb="FFFF0000"/>
        <rFont val="Arial Narrow"/>
        <family val="2"/>
        <charset val="238"/>
      </rPr>
      <t>[49]</t>
    </r>
  </si>
  <si>
    <r>
      <t xml:space="preserve">Obiekt Produkcyjny (sł)
</t>
    </r>
    <r>
      <rPr>
        <b/>
        <sz val="8"/>
        <color rgb="FFFF0000"/>
        <rFont val="Arial Narrow"/>
        <family val="2"/>
        <charset val="238"/>
      </rPr>
      <t>[50]</t>
    </r>
  </si>
  <si>
    <r>
      <t xml:space="preserve">Proces (sł)
</t>
    </r>
    <r>
      <rPr>
        <b/>
        <sz val="8"/>
        <color rgb="FFFF0000"/>
        <rFont val="Arial Narrow"/>
        <family val="2"/>
        <charset val="238"/>
      </rPr>
      <t>[51]</t>
    </r>
  </si>
  <si>
    <r>
      <t xml:space="preserve">Obiekt Procesowy
</t>
    </r>
    <r>
      <rPr>
        <b/>
        <sz val="8"/>
        <color rgb="FFFF0000"/>
        <rFont val="Arial Narrow"/>
        <family val="2"/>
        <charset val="238"/>
      </rPr>
      <t>[52]</t>
    </r>
  </si>
  <si>
    <r>
      <t xml:space="preserve">Nr dwodu dostawy i % jej udziału
(np. F/1234/2014#15)
</t>
    </r>
    <r>
      <rPr>
        <b/>
        <sz val="8"/>
        <color rgb="FFFF0000"/>
        <rFont val="Arial Narrow"/>
        <family val="2"/>
        <charset val="238"/>
      </rPr>
      <t>[53]</t>
    </r>
  </si>
  <si>
    <r>
      <t xml:space="preserve">Finansowanie (sł)
</t>
    </r>
    <r>
      <rPr>
        <b/>
        <sz val="8"/>
        <color rgb="FFFF0000"/>
        <rFont val="Arial Narrow"/>
        <family val="2"/>
        <charset val="238"/>
      </rPr>
      <t>[54]</t>
    </r>
  </si>
  <si>
    <r>
      <t xml:space="preserve">KŚT_Aq
</t>
    </r>
    <r>
      <rPr>
        <sz val="8"/>
        <color rgb="FFFF0000"/>
        <rFont val="Arial Narrow"/>
        <family val="2"/>
        <charset val="238"/>
      </rPr>
      <t>[55]</t>
    </r>
  </si>
  <si>
    <r>
      <t xml:space="preserve">Rodzaj przekroju (sł)
</t>
    </r>
    <r>
      <rPr>
        <b/>
        <sz val="8"/>
        <color rgb="FFFF0000"/>
        <rFont val="Arial Narrow"/>
        <family val="2"/>
        <charset val="238"/>
      </rPr>
      <t>[56]</t>
    </r>
  </si>
  <si>
    <r>
      <t xml:space="preserve">Wysokość
</t>
    </r>
    <r>
      <rPr>
        <b/>
        <sz val="8"/>
        <color rgb="FFFF0000"/>
        <rFont val="Arial Narrow"/>
        <family val="2"/>
        <charset val="238"/>
      </rPr>
      <t>[57]</t>
    </r>
  </si>
  <si>
    <r>
      <t xml:space="preserve">PN (sł)
</t>
    </r>
    <r>
      <rPr>
        <b/>
        <sz val="8"/>
        <color rgb="FFFF0000"/>
        <rFont val="Arial Narrow"/>
        <family val="2"/>
        <charset val="238"/>
      </rPr>
      <t>[58]</t>
    </r>
  </si>
  <si>
    <r>
      <t xml:space="preserve">SN [kN/m2] (sł)
</t>
    </r>
    <r>
      <rPr>
        <b/>
        <sz val="8"/>
        <color rgb="FFFF0000"/>
        <rFont val="Arial Narrow"/>
        <family val="2"/>
        <charset val="238"/>
      </rPr>
      <t>[59]</t>
    </r>
  </si>
  <si>
    <r>
      <t xml:space="preserve">SDR (sł)
</t>
    </r>
    <r>
      <rPr>
        <b/>
        <sz val="8"/>
        <color rgb="FFFF0000"/>
        <rFont val="Arial Narrow"/>
        <family val="2"/>
        <charset val="238"/>
      </rPr>
      <t>[60]</t>
    </r>
  </si>
  <si>
    <r>
      <t xml:space="preserve">Grubość ścianki
</t>
    </r>
    <r>
      <rPr>
        <b/>
        <sz val="8"/>
        <color rgb="FFFF0000"/>
        <rFont val="Arial Narrow"/>
        <family val="2"/>
        <charset val="238"/>
      </rPr>
      <t>[61]</t>
    </r>
  </si>
  <si>
    <r>
      <t xml:space="preserve">Nr OT zaimportowany do SZD
</t>
    </r>
    <r>
      <rPr>
        <b/>
        <sz val="8"/>
        <color rgb="FFFF0000"/>
        <rFont val="Arial Narrow"/>
        <family val="2"/>
        <charset val="238"/>
      </rPr>
      <t>[62]</t>
    </r>
  </si>
  <si>
    <r>
      <t xml:space="preserve">Nr Inwentarzowy zaimportowany do SZD
</t>
    </r>
    <r>
      <rPr>
        <b/>
        <sz val="8"/>
        <color rgb="FFFF0000"/>
        <rFont val="Arial Narrow"/>
        <family val="2"/>
        <charset val="238"/>
      </rPr>
      <t>[63]</t>
    </r>
  </si>
  <si>
    <t>111.</t>
  </si>
  <si>
    <t>137.</t>
  </si>
  <si>
    <t>138.</t>
  </si>
  <si>
    <t>182.</t>
  </si>
  <si>
    <t>215.</t>
  </si>
  <si>
    <t>230.</t>
  </si>
  <si>
    <t>233.</t>
  </si>
  <si>
    <t>237.</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</si>
  <si>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</si>
  <si>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</si>
  <si>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</si>
  <si>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</si>
  <si>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</si>
  <si>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</si>
  <si>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</si>
  <si>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</si>
  <si>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</si>
  <si>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</si>
  <si>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</si>
  <si>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</si>
  <si>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</si>
  <si>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</si>
  <si>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</si>
  <si>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</si>
  <si>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</si>
  <si>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</si>
  <si>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</si>
  <si>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</si>
  <si>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</si>
  <si>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</si>
  <si>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</si>
  <si>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</si>
  <si>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</si>
  <si>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</si>
  <si>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</si>
  <si>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</si>
  <si>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</si>
  <si>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</si>
  <si>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</si>
  <si>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</si>
  <si>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</si>
  <si>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</si>
  <si>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</si>
  <si>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</si>
  <si>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</si>
  <si>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</si>
  <si>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</si>
  <si>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</si>
  <si>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</si>
  <si>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</si>
  <si>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</si>
  <si>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</si>
  <si>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</si>
  <si>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</si>
  <si>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</si>
  <si>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</si>
  <si>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</si>
  <si>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</si>
  <si>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</si>
  <si>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</si>
  <si>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</si>
  <si>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</si>
  <si>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</si>
  <si>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</si>
  <si>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</si>
  <si>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</si>
  <si>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</si>
  <si>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</si>
  <si>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</si>
  <si>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</si>
  <si>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</si>
  <si>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</si>
  <si>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</si>
  <si>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</si>
  <si>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</si>
  <si>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</si>
  <si>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</si>
  <si>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</si>
  <si>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</si>
  <si>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</si>
  <si>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</si>
  <si>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</si>
  <si>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</si>
  <si>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</si>
  <si>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</si>
  <si>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</si>
  <si>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</si>
  <si>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</si>
  <si>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</si>
  <si>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</si>
  <si>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</si>
  <si>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</si>
  <si>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</si>
  <si>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</si>
  <si>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</si>
  <si>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</si>
  <si>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</si>
  <si>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</si>
  <si>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</si>
  <si>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</si>
  <si>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</si>
  <si>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</si>
  <si>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</si>
  <si>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</si>
  <si>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</si>
  <si>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</si>
  <si>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</si>
  <si>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</si>
  <si>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</si>
  <si>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</si>
  <si>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</si>
  <si>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</si>
  <si>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</si>
  <si>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</si>
  <si>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</si>
  <si>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</si>
  <si>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</si>
  <si>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</si>
  <si>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</si>
  <si>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</si>
  <si>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</si>
  <si>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</si>
  <si>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</si>
  <si>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</si>
  <si>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</si>
  <si>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</si>
  <si>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</si>
  <si>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</si>
  <si>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</si>
  <si>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</si>
  <si>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</si>
  <si>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</si>
  <si>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</si>
  <si>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</si>
  <si>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</si>
  <si>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</si>
  <si>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</si>
  <si>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</si>
  <si>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</si>
  <si>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</si>
  <si>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</si>
  <si>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</si>
  <si>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</si>
  <si>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</si>
  <si>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</si>
  <si>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</si>
  <si>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</si>
  <si>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</si>
  <si>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</si>
  <si>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</si>
  <si>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</si>
  <si>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</si>
  <si>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</si>
  <si>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</si>
  <si>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</si>
  <si>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</si>
  <si>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</si>
  <si>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</si>
  <si>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</si>
  <si>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</si>
  <si>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</si>
  <si>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</si>
  <si>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</si>
  <si>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</si>
  <si>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</si>
  <si>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</si>
  <si>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</si>
  <si>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</si>
  <si>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</si>
  <si>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</si>
  <si>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</si>
  <si>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</si>
  <si>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</si>
  <si>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</si>
  <si>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</si>
  <si>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</si>
  <si>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</si>
  <si>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</si>
  <si>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</si>
  <si>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</si>
  <si>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</si>
  <si>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</si>
  <si>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</si>
  <si>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</si>
  <si>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</si>
  <si>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</si>
  <si>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</si>
  <si>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</si>
  <si>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</si>
  <si>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</si>
  <si>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</si>
  <si>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</si>
  <si>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</si>
  <si>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</si>
  <si>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</si>
  <si>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</si>
  <si>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</si>
  <si>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</si>
  <si>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</si>
  <si>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</si>
  <si>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</si>
  <si>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</si>
  <si>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</si>
  <si>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</si>
  <si>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</si>
  <si>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</si>
  <si>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</si>
  <si>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</si>
  <si>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</si>
  <si>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</si>
  <si>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</si>
  <si>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</si>
  <si>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</si>
  <si>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</si>
  <si>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</si>
  <si>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</si>
  <si>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</si>
  <si>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</si>
  <si>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</si>
  <si>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</si>
  <si>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</si>
  <si>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</si>
  <si>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</si>
  <si>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</si>
  <si>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</si>
  <si>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</si>
  <si>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</si>
  <si>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</si>
  <si>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</si>
  <si>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</si>
  <si>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</si>
  <si>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</si>
  <si>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</si>
  <si>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</si>
  <si>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</si>
  <si>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</si>
  <si>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</si>
  <si>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</si>
  <si>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</si>
  <si>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</si>
  <si>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</si>
  <si>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</si>
  <si>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</si>
  <si>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</si>
  <si>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</si>
  <si>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</si>
  <si>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</si>
  <si>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</si>
  <si>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</si>
  <si>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</si>
  <si>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</si>
  <si>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</si>
  <si>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</si>
  <si>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</si>
  <si>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</si>
  <si>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</si>
  <si>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</si>
  <si>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</si>
  <si>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</si>
  <si>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</si>
  <si>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</si>
  <si>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</si>
  <si>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</si>
  <si>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</si>
  <si>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</si>
  <si>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</si>
  <si>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</si>
  <si>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019.</t>
  </si>
  <si>
    <t>051.</t>
  </si>
  <si>
    <t>052.</t>
  </si>
  <si>
    <t>054.</t>
  </si>
  <si>
    <t>068.</t>
  </si>
  <si>
    <t>070.</t>
  </si>
  <si>
    <t>072.</t>
  </si>
  <si>
    <r>
      <t xml:space="preserve">Nr zadania inwest. (sł)
</t>
    </r>
    <r>
      <rPr>
        <b/>
        <sz val="8"/>
        <color rgb="FFFF0000"/>
        <rFont val="Arial Narrow"/>
        <family val="2"/>
        <charset val="238"/>
      </rPr>
      <t>[2]</t>
    </r>
  </si>
  <si>
    <r>
      <t xml:space="preserve">Średnica nominalna DN (szerokość) dla linowych [mm] (sł)
</t>
    </r>
    <r>
      <rPr>
        <b/>
        <sz val="8"/>
        <color rgb="FFFF0000"/>
        <rFont val="Arial Narrow"/>
        <family val="2"/>
        <charset val="238"/>
      </rPr>
      <t>[9]</t>
    </r>
  </si>
  <si>
    <r>
      <t xml:space="preserve">Osoba przejmująca śr. trw. (sł)
</t>
    </r>
    <r>
      <rPr>
        <b/>
        <sz val="8"/>
        <color rgb="FFFF0000"/>
        <rFont val="Arial Narrow"/>
        <family val="2"/>
        <charset val="238"/>
      </rPr>
      <t>[21]</t>
    </r>
  </si>
  <si>
    <r>
      <t xml:space="preserve">Nawierzchnia (sł)
</t>
    </r>
    <r>
      <rPr>
        <b/>
        <sz val="8"/>
        <color rgb="FFFF0000"/>
        <rFont val="Arial Narrow"/>
        <family val="2"/>
        <charset val="238"/>
      </rPr>
      <t>[31]</t>
    </r>
  </si>
  <si>
    <r>
      <t xml:space="preserve">Napęd (sł)
</t>
    </r>
    <r>
      <rPr>
        <b/>
        <sz val="8"/>
        <color rgb="FFFF0000"/>
        <rFont val="Arial Narrow"/>
        <family val="2"/>
        <charset val="238"/>
      </rPr>
      <t>[39]</t>
    </r>
  </si>
  <si>
    <t>inny</t>
  </si>
  <si>
    <t>=kol. 11</t>
  </si>
  <si>
    <t>=kol. 12</t>
  </si>
  <si>
    <t>=kol. 13</t>
  </si>
  <si>
    <t>=kol. 14</t>
  </si>
  <si>
    <t>v 07.2015_2</t>
  </si>
  <si>
    <t>Ozonator</t>
  </si>
  <si>
    <t>Destruktor ozonu</t>
  </si>
  <si>
    <t>Instalacja wody technologicznej</t>
  </si>
  <si>
    <t>Parownica</t>
  </si>
  <si>
    <t>System eliminujący emisję odorów</t>
  </si>
  <si>
    <t>Stacja zlewna</t>
  </si>
  <si>
    <t>Przewód odwodnieniowy</t>
  </si>
  <si>
    <t xml:space="preserve">Hydrant </t>
  </si>
  <si>
    <t>Instalacja technologiczna popłuczyn</t>
  </si>
  <si>
    <t>Instalacja osuszania powietrza</t>
  </si>
  <si>
    <t>Zasilacz awaryjny</t>
  </si>
  <si>
    <t>Sieć oświetlenia zewnętrznego</t>
  </si>
  <si>
    <t>Instalacja technologiczna węgla</t>
  </si>
  <si>
    <t>Instalacja sprężonego powietrza</t>
  </si>
  <si>
    <t>Panel wizualizacyjny</t>
  </si>
  <si>
    <t>654.107</t>
  </si>
  <si>
    <t>654.108</t>
  </si>
  <si>
    <t>211.059</t>
  </si>
  <si>
    <t>659.001</t>
  </si>
  <si>
    <t>655.004</t>
  </si>
  <si>
    <t>659.101</t>
  </si>
  <si>
    <t>211.101</t>
  </si>
  <si>
    <t>211.166</t>
  </si>
  <si>
    <t>211.061</t>
  </si>
  <si>
    <t>211.060</t>
  </si>
  <si>
    <t>633.002</t>
  </si>
  <si>
    <t>211.804</t>
  </si>
  <si>
    <t>211.062</t>
  </si>
  <si>
    <t>669.001</t>
  </si>
  <si>
    <t>669.001.Panel wizualizacyjny</t>
  </si>
  <si>
    <t>211.059.Instalacja wody technologicznej</t>
  </si>
  <si>
    <t>211.060.Instalacja osuszania powietrza</t>
  </si>
  <si>
    <t>211.062.Instalacja sprężonego powietrza</t>
  </si>
  <si>
    <t>211.804.Sieć oświetlenia zewnętrznego</t>
  </si>
  <si>
    <t>633.002.Zasilacz awaryjny</t>
  </si>
  <si>
    <t>211.061.Instalacja technologiczna popłuczyn</t>
  </si>
  <si>
    <t>211.101.Przewód odwodnieniowy</t>
  </si>
  <si>
    <t xml:space="preserve">211.166.Hydrant </t>
  </si>
  <si>
    <t>659.101.Stacja zlewna</t>
  </si>
  <si>
    <t>655.004.System eliminujący emisję odorów</t>
  </si>
  <si>
    <t>659.001.Parownica</t>
  </si>
  <si>
    <t>654.108.Destruktor ozonu</t>
  </si>
  <si>
    <t>654.107.Ozonator</t>
  </si>
  <si>
    <t>600.001.Zbiornik technologiczny (ceglany)</t>
  </si>
  <si>
    <t>601.001.Zbiornik technologiczny (betonowy)</t>
  </si>
  <si>
    <t>603.001.Zbiornik technologiczny (tworzywo szt.)</t>
  </si>
  <si>
    <t>604.001.Zbiornik technologiczny (stalowy)</t>
  </si>
  <si>
    <t>440.101.Pompa wody (nurnikowa)</t>
  </si>
  <si>
    <t>440.102.Pompa wody (tłokowa)</t>
  </si>
  <si>
    <t>440.301.Pompa osadu (nurnikowa)</t>
  </si>
  <si>
    <t>440.302.Pompa osadu (tłokowa)</t>
  </si>
  <si>
    <t>440.901.Pompa inna (nurnikowa)</t>
  </si>
  <si>
    <t>440.902.Pompa inna (tłokowa)</t>
  </si>
  <si>
    <t>442.201.Pompa ścieków (rotacyjna)</t>
  </si>
  <si>
    <t>442.301.Pompa osadu  (rotacyjna)</t>
  </si>
  <si>
    <t>442.901.Pompa inna  (rotacyjna)</t>
  </si>
  <si>
    <t>210.100.Przewód wodociągowy (magistralny)</t>
  </si>
  <si>
    <t>211.100.Przewód wodociągowy (rozdzielczy)</t>
  </si>
  <si>
    <t>211.200.Przewód kanalizacyjny (rozdzielczy)</t>
  </si>
  <si>
    <t>210.200.Przewód kanalizacyjny (kolektor)</t>
  </si>
  <si>
    <t>Przepompownie sieciowe</t>
  </si>
  <si>
    <t>Kanalizacja ogólnospławna</t>
  </si>
  <si>
    <t>Kanalizacja sanitarna</t>
  </si>
  <si>
    <t>Pompownia I st.</t>
  </si>
  <si>
    <r>
      <t>441.101.Pompa wody mała (wir.&lt;500 m</t>
    </r>
    <r>
      <rPr>
        <vertAlign val="superscript"/>
        <sz val="11"/>
        <color theme="1"/>
        <rFont val="Arial Narrow"/>
        <family val="2"/>
        <charset val="238"/>
      </rPr>
      <t>3</t>
    </r>
    <r>
      <rPr>
        <sz val="11"/>
        <color theme="1"/>
        <rFont val="Arial Narrow"/>
        <family val="2"/>
        <charset val="238"/>
      </rPr>
      <t>/h)</t>
    </r>
  </si>
  <si>
    <r>
      <t>441.111.Pompa wody duża (wir.&gt;500 m</t>
    </r>
    <r>
      <rPr>
        <vertAlign val="superscript"/>
        <sz val="11"/>
        <color theme="1"/>
        <rFont val="Arial Narrow"/>
        <family val="2"/>
        <charset val="238"/>
      </rPr>
      <t>3</t>
    </r>
    <r>
      <rPr>
        <sz val="11"/>
        <color theme="1"/>
        <rFont val="Arial Narrow"/>
        <family val="2"/>
        <charset val="238"/>
      </rPr>
      <t>/h)</t>
    </r>
  </si>
  <si>
    <r>
      <t>441.201.Pompa ścieków mała (wir.&lt;500 m</t>
    </r>
    <r>
      <rPr>
        <vertAlign val="superscript"/>
        <sz val="11"/>
        <color theme="1"/>
        <rFont val="Arial Narrow"/>
        <family val="2"/>
        <charset val="238"/>
      </rPr>
      <t>3</t>
    </r>
    <r>
      <rPr>
        <sz val="11"/>
        <color theme="1"/>
        <rFont val="Arial Narrow"/>
        <family val="2"/>
        <charset val="238"/>
      </rPr>
      <t>/h)</t>
    </r>
  </si>
  <si>
    <r>
      <t>441.211.Pompa ścieków duża (wir.&gt;500 m</t>
    </r>
    <r>
      <rPr>
        <vertAlign val="superscript"/>
        <sz val="11"/>
        <color theme="1"/>
        <rFont val="Arial Narrow"/>
        <family val="2"/>
        <charset val="238"/>
      </rPr>
      <t>3</t>
    </r>
    <r>
      <rPr>
        <sz val="11"/>
        <color theme="1"/>
        <rFont val="Arial Narrow"/>
        <family val="2"/>
        <charset val="238"/>
      </rPr>
      <t>/h)</t>
    </r>
  </si>
  <si>
    <t>441.301.Pompa osadu (wir.)</t>
  </si>
  <si>
    <t>441.801.Pompa próżniowa  (wir.)</t>
  </si>
  <si>
    <t>441.901.Pompa inna  (wir.)</t>
  </si>
  <si>
    <t>Zestaw hydroforowy</t>
  </si>
  <si>
    <t>449.001.Zestaw hydroforowy</t>
  </si>
  <si>
    <t>211.063.Instalacja technologiczna węgla</t>
  </si>
  <si>
    <t>211.064.Instalacja technologiczna wody nośnej</t>
  </si>
  <si>
    <t>211.063.</t>
  </si>
  <si>
    <t>211.064.</t>
  </si>
  <si>
    <t>2. Założenia do przygotowania przedmiaru:</t>
  </si>
  <si>
    <t>3. Kroki przygotowania przedmiaru</t>
  </si>
  <si>
    <t>1. Przygotowania zakładki OT - zgodnie z instrukcją wypełniania tabeli importu OT</t>
  </si>
  <si>
    <t>roboty montażowe</t>
  </si>
  <si>
    <t>roboty odtworzeniowe</t>
  </si>
  <si>
    <t xml:space="preserve">2. Przyjmujemy materiał z kosztorysu inwestorskiego o najniższej cenie </t>
  </si>
  <si>
    <t xml:space="preserve">3. Podajemy długości zgodnie z profilem kanału, czy wodociagu licząc w osiach studni. </t>
  </si>
  <si>
    <t>4. Komory, studnie jako elementy sieci wliczają się w długość przewodu</t>
  </si>
  <si>
    <t>Nazwa</t>
  </si>
  <si>
    <t>jednostka</t>
  </si>
  <si>
    <t>długość</t>
  </si>
  <si>
    <t xml:space="preserve">średnica </t>
  </si>
  <si>
    <t>1.2</t>
  </si>
  <si>
    <t>1.1</t>
  </si>
  <si>
    <t>2.1</t>
  </si>
  <si>
    <t>2.2</t>
  </si>
  <si>
    <t>2.3</t>
  </si>
  <si>
    <t>2.4</t>
  </si>
  <si>
    <t>2.5</t>
  </si>
  <si>
    <t>2.6</t>
  </si>
  <si>
    <t>2.7</t>
  </si>
  <si>
    <t>2.8</t>
  </si>
  <si>
    <t>2.9</t>
  </si>
  <si>
    <t xml:space="preserve">Lp. </t>
  </si>
  <si>
    <t>Nr ST</t>
  </si>
  <si>
    <t>1.3</t>
  </si>
  <si>
    <t>1.4</t>
  </si>
  <si>
    <t>1.5</t>
  </si>
  <si>
    <t>1.6</t>
  </si>
  <si>
    <t>1.7</t>
  </si>
  <si>
    <t>Nazwa komponentu</t>
  </si>
  <si>
    <t xml:space="preserve">JM
(sł SAP)
</t>
  </si>
  <si>
    <t>Długość (dla linowych) [mb] 
Ilość (dla nie linowych) [szt] [kpl]</t>
  </si>
  <si>
    <t>Średnica nominalna DN (szerokość) dla linowych [mm] (sł)</t>
  </si>
  <si>
    <t xml:space="preserve">Materiał (sł) 
</t>
  </si>
  <si>
    <t>4. Objaśnienia pojęć do przedmiaru</t>
  </si>
  <si>
    <t>Charakterystyka
robót:</t>
  </si>
  <si>
    <t>Wartość łącznie</t>
  </si>
  <si>
    <t>1.  Charakterystyka robót - roboty przygotowawcze - wszystkie działania związane z rozpoczęciem prac dla danego odcinka, zgłoszenia, uzgodnienia, zgody, organizacja ruchu, organizacja wykonania inwestycji, zgłoszenie zajęcia pasa itp.</t>
  </si>
  <si>
    <t>2. Charakterystyka robót - roboty rozbiórkowe - wszystkie roboty rozbiórkowe dla danego odcinka rozliczane w podanej jednostce, szczegóły rozpisać w ST</t>
  </si>
  <si>
    <t>korytowanie i podbudowa</t>
  </si>
  <si>
    <t>2. Charakterystyka robót - roboty odtworzeniowe - wszystkie roboty związane z odtworzeniem nawierzchni, podzielone na podstawowe grupy, szczegółowy opis robót w ST</t>
  </si>
  <si>
    <t>3. Charakterystyka robót - kolizje - wszystkie roboty związane z usunięciem zidentyfikowanej kolizji z innym uzbrojeniem podziemnym i nadziemnym, szczegóły rozwiązania należy wprowadzić w ST. Kolizje należy w przedmiarze nazwać np. kolizja z liną kablową na odcinku 30 m</t>
  </si>
  <si>
    <t>Lokalizacja</t>
  </si>
  <si>
    <t xml:space="preserve">Wartość jednostkowa 
[zł]
</t>
  </si>
  <si>
    <t>lp.</t>
  </si>
  <si>
    <t>Hydrant</t>
  </si>
  <si>
    <t>Wietrzna</t>
  </si>
  <si>
    <t>Poznań, Morasko, ul. Wietrzna dz. 314/1</t>
  </si>
  <si>
    <t>Poznań</t>
  </si>
  <si>
    <t>dz.314/1</t>
  </si>
  <si>
    <t>Poznań, Morasko, ul. Wietrzna, dz.314/1 Węzły od W1-W8 do HP</t>
  </si>
  <si>
    <t>Poznań, Morasko, ul. Wietrzna, dz.314/1</t>
  </si>
  <si>
    <t>??? Czy uwzględnić przełączenie wraz z budową studni wodomierzowej??? Przyłącze P3 dz. 312/2</t>
  </si>
  <si>
    <t>ST.00.00</t>
  </si>
  <si>
    <t>ST.01.02</t>
  </si>
  <si>
    <t>ST.02.05</t>
  </si>
  <si>
    <t>kształtki i armatura</t>
  </si>
  <si>
    <t>Węzeł W1</t>
  </si>
  <si>
    <t>Węzeł W2</t>
  </si>
  <si>
    <t>3.1</t>
  </si>
  <si>
    <t>3.2</t>
  </si>
  <si>
    <t>3.3</t>
  </si>
  <si>
    <t>I</t>
  </si>
  <si>
    <t>4.3</t>
  </si>
  <si>
    <t>asfalt - warstwa wiążąca</t>
  </si>
  <si>
    <t>asfalt - warstwa ścieralna</t>
  </si>
  <si>
    <t>płyta betonowa na podsypce cementowo - piaskowej</t>
  </si>
  <si>
    <t>5.1</t>
  </si>
  <si>
    <t>5.2</t>
  </si>
  <si>
    <t>5.3</t>
  </si>
  <si>
    <t>5.4</t>
  </si>
  <si>
    <r>
      <t xml:space="preserve">rurociąg </t>
    </r>
    <r>
      <rPr>
        <sz val="8"/>
        <rFont val="Symbol"/>
        <family val="1"/>
        <charset val="2"/>
      </rPr>
      <t xml:space="preserve">f </t>
    </r>
    <r>
      <rPr>
        <sz val="8"/>
        <rFont val="Arial Narrow"/>
        <family val="2"/>
        <charset val="238"/>
      </rPr>
      <t>125</t>
    </r>
  </si>
  <si>
    <r>
      <t xml:space="preserve">rurociąg </t>
    </r>
    <r>
      <rPr>
        <sz val="8"/>
        <rFont val="Symbol"/>
        <family val="1"/>
        <charset val="2"/>
      </rPr>
      <t xml:space="preserve">f </t>
    </r>
    <r>
      <rPr>
        <sz val="8"/>
        <rFont val="Arial Narrow"/>
        <family val="2"/>
        <charset val="238"/>
      </rPr>
      <t>32</t>
    </r>
  </si>
  <si>
    <t>3.4</t>
  </si>
  <si>
    <t>roboty montażowe - przełączenie istniejących przyłączy</t>
  </si>
  <si>
    <t>3.5</t>
  </si>
  <si>
    <t>3.6</t>
  </si>
  <si>
    <t>4.4</t>
  </si>
  <si>
    <t>II</t>
  </si>
  <si>
    <t>dz312/2</t>
  </si>
  <si>
    <t>ST.02.01
ST.01.03</t>
  </si>
  <si>
    <t xml:space="preserve">Roboty montażowe obejmują:  </t>
  </si>
  <si>
    <t>Kosztorys</t>
  </si>
  <si>
    <t>Budowa sieci wodociągowej wraz z przyłączami</t>
  </si>
  <si>
    <t>Nr poz.</t>
  </si>
  <si>
    <t>Podstawa</t>
  </si>
  <si>
    <t>Opis robót</t>
  </si>
  <si>
    <t>Jm</t>
  </si>
  <si>
    <t>Ilość</t>
  </si>
  <si>
    <t>Cena</t>
  </si>
  <si>
    <t>Wartość</t>
  </si>
  <si>
    <t>1</t>
  </si>
  <si>
    <t>2</t>
  </si>
  <si>
    <t>3</t>
  </si>
  <si>
    <t>4</t>
  </si>
  <si>
    <t>5</t>
  </si>
  <si>
    <t>6</t>
  </si>
  <si>
    <t>7</t>
  </si>
  <si>
    <t>Budowa sieci wodociągowej DN125</t>
  </si>
  <si>
    <t xml:space="preserve">KNR 2-01 0119/03  </t>
  </si>
  <si>
    <t>Roboty pomiarowe przy liniowych robotach ziemnych - trasa dróg w terenie równinnym</t>
  </si>
  <si>
    <t>km</t>
  </si>
  <si>
    <t xml:space="preserve">KNNR 1 0202/08  </t>
  </si>
  <si>
    <t>Roboty ziemne wykonywane koparkami podsiębiernymi o pojemności łyżki 0,60m3 w gruncie kategorii III-IV z transportem urobku samochodami samowyładowczymi na odległość 1km</t>
  </si>
  <si>
    <t>m3</t>
  </si>
  <si>
    <t xml:space="preserve">KNNR 1 0307/02  </t>
  </si>
  <si>
    <t>Wykopy liniowe w gruncie suchym kategorii III-IV szerokości 0,8-2,5m, głębokości 1,5m o ścianach pionowych, z ręcznym wydobyciem urobku</t>
  </si>
  <si>
    <t>KNNR 1 0208/02  dopłata 3x</t>
  </si>
  <si>
    <t>Nakłady uzupełniające do tablic za każdy dalszy rozpoczęty 1km odległości transportu ponad 1km samochodami samowyładowczymi gruntu kat. I-IV po drogach o nawierzchni utwardzonej</t>
  </si>
  <si>
    <t xml:space="preserve">  </t>
  </si>
  <si>
    <t>Koszt składowania ziemi na wyspisku</t>
  </si>
  <si>
    <t xml:space="preserve">KNNR 1 0210/03  </t>
  </si>
  <si>
    <t>Wykopy oraz przekopy wykonywane na odkład koparkami podsiębiernymi o pojemności łyżki 0,25-0,60m3 na głębokość do 3m w gruncie kategorii III-IV - załadunek ziemi nadającej sie do wbudowania</t>
  </si>
  <si>
    <t>Nakłady uzupełniające do tablic za każdy dalszy rozpoczęty 1km odległości transportu ponad 1km samochodami samowyładowczymi gruntu kat. I-IV po drogach o nawierzchni utwardzonej - przywiezienie ziemi nadającej sie do wbudowania</t>
  </si>
  <si>
    <t>8</t>
  </si>
  <si>
    <t xml:space="preserve">KNNR 1 0313/01  </t>
  </si>
  <si>
    <t>Umocnienie pełne palami szalunkowymi stalowymi (wypraskami) wraz z ich rozbiórką, ścian wykopów w gruntach suchych kategorii I-IV o szerokości 1m i głębokości do 3,0m</t>
  </si>
  <si>
    <t>m2</t>
  </si>
  <si>
    <t>9</t>
  </si>
  <si>
    <t xml:space="preserve">KNNR 4 1411/02  </t>
  </si>
  <si>
    <t>Podłoża pod kanały i obiekty z materiałów sypkich o grubości 10cm z zakupem materiału</t>
  </si>
  <si>
    <t>10</t>
  </si>
  <si>
    <t xml:space="preserve">KNNR 4 1411/04  </t>
  </si>
  <si>
    <t>Obsypka nad rurociągiem grub. 30cm ponad wierzch rury z materiałów sypkich z zakupem  materiału</t>
  </si>
  <si>
    <t>11</t>
  </si>
  <si>
    <t xml:space="preserve">KNNR 1 0214/05  </t>
  </si>
  <si>
    <t>Zasypanie wykopów fundamentowych podłużnych, punktowych, rowów, wykopów obiektowych gruntem kategorii III-IV o grubości warstwy w stanie luźnym 25cm z zagęszczeniem mechanicznym ubijakami</t>
  </si>
  <si>
    <t>12</t>
  </si>
  <si>
    <t xml:space="preserve">KNNR 1 0214/04  </t>
  </si>
  <si>
    <t>Zasypanie wykopów fundamentowych podłużnych, punktowych, rowów, wykopów obiektowych gruntem kategorii I-II o grubości warstwy w stanie luźnym 35cm z zagęszczeniem mechanicznym ubijakami z zakupem materiału</t>
  </si>
  <si>
    <t>13</t>
  </si>
  <si>
    <t xml:space="preserve">KNNR 1 0527/01  </t>
  </si>
  <si>
    <t>Montaż konstrukcji podwieszeń kabli energetycznych i telekomunikacyjnych typu lekkiego o rozpiętości 4,0m</t>
  </si>
  <si>
    <t>kpl</t>
  </si>
  <si>
    <t>14</t>
  </si>
  <si>
    <t xml:space="preserve">KNNR 1 0527/06  </t>
  </si>
  <si>
    <t>Demontaż konstrukcji podwieszeń kabli energetycznych i telekomunikacyjnych typu lekkiego o rozpiętości 4,0m</t>
  </si>
  <si>
    <t>15</t>
  </si>
  <si>
    <t>Demontaż istniejącej sieci wodociągowej z wykopu wraz z utylizacją materiału - istn siec w wspólnym wykopie z siecią projektowaną</t>
  </si>
  <si>
    <t>m</t>
  </si>
  <si>
    <t>16</t>
  </si>
  <si>
    <t xml:space="preserve">KNNR 4 1009/05  </t>
  </si>
  <si>
    <t>Rurociągi z rur polietylenowych (PE,PEHD) o średnicy zewnętrznej 125mm</t>
  </si>
  <si>
    <t>17</t>
  </si>
  <si>
    <t xml:space="preserve">KNR 2-18 0112/03  </t>
  </si>
  <si>
    <t>Kształtki żeliwne ciśnieniowe kołnierzowe o średnicy nominalnej 100mm - Trójnik 100/100mm</t>
  </si>
  <si>
    <t>szt</t>
  </si>
  <si>
    <t>18</t>
  </si>
  <si>
    <t xml:space="preserve">KNR 2-18 0305/03  </t>
  </si>
  <si>
    <t>Zasuwy żeliwne klinowe, owalne kołnierzowe z obudową o średnicy 100mm, montowane sprzętem ręcznym</t>
  </si>
  <si>
    <t>19</t>
  </si>
  <si>
    <t xml:space="preserve">KNR-W 2-18 0112/02  </t>
  </si>
  <si>
    <t>Montaż kształtek ciśnieniowych PE, PEHD o połączeniach zgrzewano-kołnierzowych (tuleje kołnierzowe na luźny kołnierz) o średnicy zewnętrznej 125/100mm</t>
  </si>
  <si>
    <t>20</t>
  </si>
  <si>
    <t>Kształtki żeliwne ciśnieniowe kołnierzowe o średnicy nominalnej 100mm - Łącznik kołnierzowy zakleszczający 100mm</t>
  </si>
  <si>
    <t>21</t>
  </si>
  <si>
    <t xml:space="preserve">KNR-W 2-18 0110/05  </t>
  </si>
  <si>
    <t>Połączenie metodą zgrzewania czołowego rur polietylenowych, ciśnieniowych PE, PEHD o średnicy zewnętrznej 125mm - Kolano 90st</t>
  </si>
  <si>
    <t>22</t>
  </si>
  <si>
    <t>23</t>
  </si>
  <si>
    <t xml:space="preserve">KNR 2-18 0315/01  </t>
  </si>
  <si>
    <t>Hydranty pożarowe podziemne o średnicy 80mm wraz zasuwą</t>
  </si>
  <si>
    <t>24</t>
  </si>
  <si>
    <t xml:space="preserve">KNR 2-19 0219/01  </t>
  </si>
  <si>
    <t>Oznakowanie taśmą z tworzywa sztucznego trasy wodociągu ułożonego w ziemi</t>
  </si>
  <si>
    <t>25</t>
  </si>
  <si>
    <t xml:space="preserve">KNR-W 2-19 0102/01  </t>
  </si>
  <si>
    <t>Oznakowanie taśmą z tworzywa sztucznego trasy gazociągu ułożonego w ziemi - analogia oznakowanie trasy rurociagu drutem sygnalizacyjnym miedzianym DY 1,0mm2</t>
  </si>
  <si>
    <t>26</t>
  </si>
  <si>
    <t xml:space="preserve">KNR 2-19 0134/02  </t>
  </si>
  <si>
    <t>Oznakowanie armatury wodociągu na słupku stalowym</t>
  </si>
  <si>
    <t>kpl.</t>
  </si>
  <si>
    <t>27</t>
  </si>
  <si>
    <t>dodatkowe tabliczki do oznaczenia armatury</t>
  </si>
  <si>
    <t>28</t>
  </si>
  <si>
    <t xml:space="preserve">KNR-W 2-18 0508/01  </t>
  </si>
  <si>
    <t>Układanie mieszanki betonowej,  w ławach fundamentowych i blokach oporowych - wykonanie bloków oporowych</t>
  </si>
  <si>
    <t>29</t>
  </si>
  <si>
    <t xml:space="preserve">KNR 2-18 0802/02  </t>
  </si>
  <si>
    <t>Próba szczelności sieci wodociągowych z rur PE o średnicy nominalnej do 125mm</t>
  </si>
  <si>
    <t>próbę</t>
  </si>
  <si>
    <t>30</t>
  </si>
  <si>
    <t xml:space="preserve">KNR 2-18 0803/01  </t>
  </si>
  <si>
    <t>Dezynfekcja rurociągów sieci wodociągowych o średnicy nominalnej do 150mm (próba odcinka 200m)</t>
  </si>
  <si>
    <t>Budowa przyłączy sieci wodociągowej</t>
  </si>
  <si>
    <t>31</t>
  </si>
  <si>
    <t>32</t>
  </si>
  <si>
    <t>33</t>
  </si>
  <si>
    <t>34</t>
  </si>
  <si>
    <t>35</t>
  </si>
  <si>
    <t>36</t>
  </si>
  <si>
    <t>37</t>
  </si>
  <si>
    <t>38</t>
  </si>
  <si>
    <t>39</t>
  </si>
  <si>
    <t>40</t>
  </si>
  <si>
    <t>41</t>
  </si>
  <si>
    <t>42</t>
  </si>
  <si>
    <t>43</t>
  </si>
  <si>
    <t>44</t>
  </si>
  <si>
    <t>45</t>
  </si>
  <si>
    <t xml:space="preserve">KNKRB 4t2 0102/06  </t>
  </si>
  <si>
    <t>Nasady rurowe (opaski) na rurociągach o średnicy 125mm - Trójnik siodłowy elektrooporowy PE fi 125/32</t>
  </si>
  <si>
    <t>46</t>
  </si>
  <si>
    <t xml:space="preserve">KNNR 11 0307/01  </t>
  </si>
  <si>
    <t>Przyłącza wodociągowe z rur ciśnieniowych PE o średnicy zewnętrznej 32mm</t>
  </si>
  <si>
    <t>47</t>
  </si>
  <si>
    <t xml:space="preserve">KNKRB 4t2 0103/01  </t>
  </si>
  <si>
    <t>Zasuwy żeliwne wodociągowe kołnierzowe DN 1"</t>
  </si>
  <si>
    <t>48</t>
  </si>
  <si>
    <t xml:space="preserve">KNNR 10 1205/01  </t>
  </si>
  <si>
    <t>Analogia - Studnia wodomierzowa np Kajma II wyposażona w podejścia wodomierzowe</t>
  </si>
  <si>
    <t>studzienkę</t>
  </si>
  <si>
    <t>49</t>
  </si>
  <si>
    <t>50</t>
  </si>
  <si>
    <t>51</t>
  </si>
  <si>
    <t>52</t>
  </si>
  <si>
    <t xml:space="preserve">KNR 2-18 0802/01  </t>
  </si>
  <si>
    <t>Próba szczelności sieci wodociągowych z rur PE o średnicy nominalnej do 100mm</t>
  </si>
  <si>
    <t>53</t>
  </si>
  <si>
    <t>54</t>
  </si>
  <si>
    <t xml:space="preserve">KNR 2-31 0803/03  </t>
  </si>
  <si>
    <t>Mechaniczne rozebranie [frezowanie] nawierzchni z mieszanek mineralno-bitumicznych o grub. 3 cm - warstwa ścieralna</t>
  </si>
  <si>
    <t>55</t>
  </si>
  <si>
    <t xml:space="preserve">KNR 2-31 0803/04  </t>
  </si>
  <si>
    <t>Mechaniczne rozebranie nawierzchni z mieszanek mineralno-bitumicznych - dalszy 1 cm grub.</t>
  </si>
  <si>
    <t>56</t>
  </si>
  <si>
    <t>Mechaniczne rozebranie nawierzchni z mieszanek mineralno-bitumicznych o grub. 3 cm - warstwa wiążąca</t>
  </si>
  <si>
    <t>57</t>
  </si>
  <si>
    <t>KNR 2-31 0803/04  dopłata 3x</t>
  </si>
  <si>
    <t>58</t>
  </si>
  <si>
    <t xml:space="preserve">KNR 2-31 0802/07  </t>
  </si>
  <si>
    <t>Rozebranie mechaniczne podbudowy z kruszywa kamiennego o grubości 15cm</t>
  </si>
  <si>
    <t>59</t>
  </si>
  <si>
    <t xml:space="preserve">KNR 2-25 0408/06  </t>
  </si>
  <si>
    <t>Rozebranie nawierzchni z płyt żelbetowych pełnych o powierzchni ponad 3,0m2</t>
  </si>
  <si>
    <t>60</t>
  </si>
  <si>
    <t xml:space="preserve">KNNR 6 0801/04  </t>
  </si>
  <si>
    <t>Rozbiórka mechaniczna podbudowy z gruntu stabilizowanego grubości 6cm</t>
  </si>
  <si>
    <t>61</t>
  </si>
  <si>
    <t>Rozebranie mechaniczne podbudowy z kruszywa kamiennego o grubości 10cm</t>
  </si>
  <si>
    <t>62</t>
  </si>
  <si>
    <t xml:space="preserve">KNNR 6 0113/01  </t>
  </si>
  <si>
    <t>Podbudowy z kruszyw łamanych, warstwa dolna, grubość warstwy po zagęszczeniu 15cm</t>
  </si>
  <si>
    <t>63</t>
  </si>
  <si>
    <t xml:space="preserve">KNNR 6 0308/03  </t>
  </si>
  <si>
    <t>Nawierzchnia z mieszanek mineralno-bitumicznych asfaltowych standard I - warstwa wiążąca o grubości po zagęszczeniu 6cm</t>
  </si>
  <si>
    <t>64</t>
  </si>
  <si>
    <t xml:space="preserve">KNNR 6 0309/02  </t>
  </si>
  <si>
    <t>Nawierzchnia z mieszanek mineralno-bitumicznych asfaltowych standard I - warstwa ścieralna o grubości po zagęszczeniu 4cm</t>
  </si>
  <si>
    <t>65</t>
  </si>
  <si>
    <t xml:space="preserve">KNNR 6 0113/05  </t>
  </si>
  <si>
    <t>Podbudowy z kruszyw łamanych, warstwa górna, grubość warstwy po zagęszczeniu 10cm</t>
  </si>
  <si>
    <t>66</t>
  </si>
  <si>
    <t xml:space="preserve">KNNR 6 0105/06  </t>
  </si>
  <si>
    <t>Podsypka cementowo-piaskowa zagęszczana ręcznie o grubości warstwy po zagęszczeniu 6cm</t>
  </si>
  <si>
    <t>67</t>
  </si>
  <si>
    <t xml:space="preserve">KNR 2-25 0408/04  </t>
  </si>
  <si>
    <t>Budowa nawierzchni z płyt żelbetowych pełnych o powierzchni ponad 3,0m2</t>
  </si>
  <si>
    <t>68</t>
  </si>
  <si>
    <t>Tymczasowa organizacja ruchu na czas budowy zgodnie z projektem 6/884</t>
  </si>
  <si>
    <t>ryczałt</t>
  </si>
  <si>
    <t>69</t>
  </si>
  <si>
    <t>Ubezpieczenia i gwarancje</t>
  </si>
  <si>
    <t>70</t>
  </si>
  <si>
    <t>Dokumentacja Powykonawcza</t>
  </si>
  <si>
    <t>71</t>
  </si>
  <si>
    <t>OWI</t>
  </si>
  <si>
    <t>Ilości wstawione obok Pozycji w każdym Przedmiarze są wielkościami szacunkowymi określonymi na podstawie zatwierdzonego Projektu i zostały podane dla wygody stworzenia wspólnych zasad do sporządzenia ofert.</t>
  </si>
  <si>
    <t>Podstawą płatności będzie faktyczna ilość wykonanej pracy, tak jak zostanie ona obmierzona przez Wykonawcę i sprawdzona przez Zamawiającego oraz wyceniona w cenach jednostkowych i stawkach podanych w wycenionym Przedmiarze Robót.</t>
  </si>
  <si>
    <t>Roboty dodatkowe (o ile takie będą miały miejsce) będą mierzone na tych samych zasadach jak te, dla których podano ilości. Jeśli w opinii Zamawiającego roboty dodatkowe nie będą mogły być właściwie zmierzone lub wycenione, Zamawiający po konsultacji z Wykonawcą uzgodni odpowiednie ceny.</t>
  </si>
  <si>
    <t>Przy obmierzaniu wykonanych Robót nie będą uwzględniane żadne straty materiałów albo ich ilości  w czasie transportu, składowania i zagęszczania.</t>
  </si>
  <si>
    <t>W Przedmiarze Robót stawki i ceny winny być umieszczane w odpowiednich rubrykach.</t>
  </si>
  <si>
    <t>Wszystkie ceny i wartości należy podawać w PLN</t>
  </si>
  <si>
    <t>Ceny jednostkowe i wartości powinny być wpisane obok każdej pozycji Przedmiaru Robót. Pozycje Robót opisanych w Przedmiarze Robót, przy których nie umieszczono żadnej ceny jednostkowej lub stawki, nie będą zapłacone przez Zamawiającego po wykonaniu i będzie uważało się, że są pokryte przez ceny jednostkowe i wartości innych pozycji Przedmiaru Robót.</t>
  </si>
  <si>
    <t>Ceny jednostkowe i wartości poszczególnych pozycji i podsumowania dla poszczególnych działów Przedmiaru Robót podawać w cenach netto (bez VAT).</t>
  </si>
  <si>
    <t>Wodociąg ul. Wietrznav1</t>
  </si>
  <si>
    <t xml:space="preserve">   Podpisanie umowy</t>
  </si>
  <si>
    <t xml:space="preserve">   Prace przygotowawcze - administracyjne</t>
  </si>
  <si>
    <t xml:space="preserve">      zgłoszenie przez Inwestora rozpoczęcia robót do PINB</t>
  </si>
  <si>
    <t xml:space="preserve">      zatwierdzenie przedstawiciela Wykonawcy i kierownika budowy</t>
  </si>
  <si>
    <t xml:space="preserve">      zatwierdzenie harmonogramu robót; PZJ i BIOZ</t>
  </si>
  <si>
    <t xml:space="preserve">      zatwierdzenie materiałów i urządzeń</t>
  </si>
  <si>
    <t xml:space="preserve">   Plac budowy</t>
  </si>
  <si>
    <t xml:space="preserve">      przekazanie placu budowy</t>
  </si>
  <si>
    <t xml:space="preserve">      organizacja zaplecza budowy</t>
  </si>
  <si>
    <t xml:space="preserve">   Przewód wodociągowy - realizacja</t>
  </si>
  <si>
    <t xml:space="preserve">      rurociąg f 125 od węzła W1-W2</t>
  </si>
  <si>
    <t xml:space="preserve">      rurociąg f 125 od węzła W2-W3</t>
  </si>
  <si>
    <t xml:space="preserve">      rurociąg f 32 od W3-P1</t>
  </si>
  <si>
    <t xml:space="preserve">      rurociąg f 125 od węzła W3-W4</t>
  </si>
  <si>
    <t xml:space="preserve">      rurociąg f 32 od W4-P2</t>
  </si>
  <si>
    <t xml:space="preserve">      rurociąg f 125 od węzła W4-W5</t>
  </si>
  <si>
    <t xml:space="preserve">      rurociąg f 32 od W5-P3</t>
  </si>
  <si>
    <t xml:space="preserve">      studnia wodomierzowa</t>
  </si>
  <si>
    <t xml:space="preserve">      rurociąg f 125 od węzła W5-W6</t>
  </si>
  <si>
    <t xml:space="preserve">      rurociąg f 32 od W7-P5</t>
  </si>
  <si>
    <t xml:space="preserve">      rurociąg f 125 od węzła W6-W7</t>
  </si>
  <si>
    <t xml:space="preserve">      rurociąg f 32 od W8-P6</t>
  </si>
  <si>
    <t xml:space="preserve">   Przełączenie przyłączy</t>
  </si>
  <si>
    <t xml:space="preserve">   Roboty rozbiórkowe</t>
  </si>
  <si>
    <t xml:space="preserve">   Roboty odtworzeniowe -realizacja</t>
  </si>
  <si>
    <t xml:space="preserve">      korytowanie i podbudowa</t>
  </si>
  <si>
    <t xml:space="preserve">      asfalt - warstwa wiążąca</t>
  </si>
  <si>
    <t xml:space="preserve">      asfalt - warstwa ścieralna</t>
  </si>
  <si>
    <t xml:space="preserve">      płyta betonowa na podsypce cementowo - piaskowej</t>
  </si>
  <si>
    <t>4.5</t>
  </si>
  <si>
    <t>4.6</t>
  </si>
  <si>
    <t xml:space="preserve">      rurociąg f 125 od węzła W7-W8-hydrant</t>
  </si>
  <si>
    <t xml:space="preserve">zabezpieczenia, </t>
  </si>
  <si>
    <t xml:space="preserve">roboty montażowe - ziemne, pomiarowe ST 00.01 </t>
  </si>
  <si>
    <t>roboty rozbiórkowe - demontaż istniejącego wodociągu</t>
  </si>
  <si>
    <t>Wszystkie wynikające z warunków ST00 i St01,01 koszty należy rozbić na wszystkie pozycje przedmiarowe</t>
  </si>
  <si>
    <t>ST.02.01 
ST.01.03</t>
  </si>
  <si>
    <t>rurociąg f 125</t>
  </si>
  <si>
    <t>rurociąg f 32</t>
  </si>
  <si>
    <t>3m3 na studnię wodomierz</t>
  </si>
  <si>
    <t>3m3 na hydrant</t>
  </si>
  <si>
    <t>Roboty ziemne przewód wodociągowy</t>
  </si>
  <si>
    <t>Roboty montażowe przewód wodociągowy</t>
  </si>
  <si>
    <t>Roboty montażowe armatura W1</t>
  </si>
  <si>
    <t>Roboty montażowe armatura W2</t>
  </si>
  <si>
    <t>Roboty ziemne i montażowe hydrant</t>
  </si>
  <si>
    <t xml:space="preserve">-3m3 na hydrant </t>
  </si>
  <si>
    <t>-3m na studnię wodomierz</t>
  </si>
  <si>
    <t>Roboty ziemne przyłącza</t>
  </si>
  <si>
    <t>Roboty montażowe przyłącza</t>
  </si>
  <si>
    <t>Roboty montażowe armatura przyłącza</t>
  </si>
  <si>
    <t>Płukanie i dezynfekcja</t>
  </si>
  <si>
    <t>Kolizje</t>
  </si>
  <si>
    <t>Roboty drogowe</t>
  </si>
  <si>
    <t>Rozbiórki istniejących nawierzchni</t>
  </si>
  <si>
    <t>Podbudowa i korytowanie</t>
  </si>
  <si>
    <t>Asfalt warstwa wiążąca</t>
  </si>
  <si>
    <t>Asfalt warstwa ścieralna</t>
  </si>
  <si>
    <t>Nawierzchnia z płyt betonowych</t>
  </si>
  <si>
    <t>Demontaż istniejącego wodociągu</t>
  </si>
  <si>
    <t>Roboty ziemne i montażowe studnia wodomierzowa</t>
  </si>
  <si>
    <t>Koszty ogólne</t>
  </si>
  <si>
    <t>koszty podstawowe</t>
  </si>
  <si>
    <t>koszty ogólne</t>
  </si>
  <si>
    <t>cena jednostkowa</t>
  </si>
  <si>
    <t xml:space="preserve">wartość </t>
  </si>
  <si>
    <t>roboty ziemne i montażowe Hydrant</t>
  </si>
  <si>
    <t>roboty ziemne i montażowe Studzienka wodomierzowa</t>
  </si>
  <si>
    <t>roboty ziemne i montażowe hydrant</t>
  </si>
  <si>
    <t>roboty ziemne i montażowe studzienka wodomierzowa</t>
  </si>
  <si>
    <t>Pozostałe informacje</t>
  </si>
  <si>
    <t>Hydrant DN80 - 1 szt</t>
  </si>
  <si>
    <t>ułożenie rurociągu</t>
  </si>
  <si>
    <t>przełączenie istniejących przyłączy</t>
  </si>
  <si>
    <t>POK (zaświadczenie z PINB)</t>
  </si>
  <si>
    <t>kształtki i armatura Węzeł W1</t>
  </si>
  <si>
    <t>kształtki i armatura Węzeł W2</t>
  </si>
  <si>
    <t>Wstęp</t>
  </si>
  <si>
    <r>
      <t>1.</t>
    </r>
    <r>
      <rPr>
        <b/>
        <sz val="7"/>
        <color theme="1"/>
        <rFont val="Times New Roman"/>
        <family val="1"/>
        <charset val="238"/>
      </rPr>
      <t xml:space="preserve">      </t>
    </r>
    <r>
      <rPr>
        <b/>
        <sz val="10"/>
        <color theme="1"/>
        <rFont val="Arial"/>
        <family val="2"/>
        <charset val="238"/>
      </rPr>
      <t>Zakres pozycji</t>
    </r>
  </si>
  <si>
    <t>O ile nie zostało to wyraźnie i dokładnie określone w Specyfikacjach, to tylko pozycje wymienione w Przedmiarze Robót będą obmierzone. Koszty każdej z faz operacyjnych, które muszą po sobie następować dla zapewnienia odpowiedniej jakości wykonania, należy ująć w tej czy innej pozycji.</t>
  </si>
  <si>
    <t xml:space="preserve">Cena Jednostkowa lub kwota ryczałtowa zaproponowana przez Wykonawcę za daną pozycję w Wycenionym Przedmiarze Robót jest ostateczna i wyklucza możliwość żądania dodatkowej zapłaty za wykonane Roboty objęte tą pozycją przedmiarową. Wyceniając poszczególne pozycje należy odnosić się do Specyfikacji oraz Dokumentacji Projektowej w celu uzyskania pełnych wskazówek, informacji, instrukcji lub opisów robót i zastosowanych materiałów. </t>
  </si>
  <si>
    <t>Roboty muszą być wykonane według zasad fachowego wykonawstwa.</t>
  </si>
  <si>
    <r>
      <t>2.</t>
    </r>
    <r>
      <rPr>
        <b/>
        <sz val="7"/>
        <color theme="1"/>
        <rFont val="Times New Roman"/>
        <family val="1"/>
        <charset val="238"/>
      </rPr>
      <t xml:space="preserve">      </t>
    </r>
    <r>
      <rPr>
        <b/>
        <sz val="10"/>
        <color theme="1"/>
        <rFont val="Arial"/>
        <family val="2"/>
        <charset val="238"/>
      </rPr>
      <t>Pomiary ilości</t>
    </r>
  </si>
  <si>
    <t>Każda pozycja Przedmiaru Robót, za którą przewiduje się stawkę ryczałtową będzie płacona po tym, jak prace objęte ryczałtem zostaną wykonane i zatwierdzone. Kwoty ryczałtowe obejmują wszelkie niezbędne prace, sprzęt, opracowania, wymagane uzgodnienia i pozwolenia.</t>
  </si>
  <si>
    <r>
      <t>3.</t>
    </r>
    <r>
      <rPr>
        <b/>
        <sz val="7"/>
        <color theme="1"/>
        <rFont val="Times New Roman"/>
        <family val="1"/>
        <charset val="238"/>
      </rPr>
      <t xml:space="preserve">      </t>
    </r>
    <r>
      <rPr>
        <b/>
        <sz val="10"/>
        <color theme="1"/>
        <rFont val="Arial"/>
        <family val="2"/>
        <charset val="238"/>
      </rPr>
      <t>Wycenianie</t>
    </r>
  </si>
  <si>
    <r>
      <t>Jeżeli nie wskazano inaczej, to Umowa będzie obejmowała całość robót, jak</t>
    </r>
    <r>
      <rPr>
        <b/>
        <sz val="10"/>
        <color theme="1"/>
        <rFont val="Arial"/>
        <family val="2"/>
        <charset val="238"/>
      </rPr>
      <t xml:space="preserve"> </t>
    </r>
    <r>
      <rPr>
        <sz val="10"/>
        <color theme="1"/>
        <rFont val="Arial"/>
        <family val="2"/>
        <charset val="238"/>
      </rPr>
      <t>określono w Specyfikacjach i Dokumentacji Projektowej, w oparciu o ceny jednostkowe i stawki podane w wycenionym Przedmiarze Robót.</t>
    </r>
  </si>
  <si>
    <t>Ceny i ceny jednostkowe wstawiane do Przedmiaru Robót powinny być wartościami globalnymi dla robót opisanych w tych pozycjach, włączając koszty i wydatki konieczne dla wykonania opisanych robót razem z wszystkimi robotami pomocniczymi i instalacjami, które mogą okazać się niezbędne, oraz zawierać wszelkie ogólne ryzyko, obciążenia i obowiązki wymienione w Umowie lub z niej wynikające. Zakłada się, że koszty organizacyjne, ogólne, zysk i upusty dla wszystkich zobowiązań są równo rozłożone na wszystkie ceny jednostkowe i stawki.</t>
  </si>
  <si>
    <t>W Cenach Jednostkowych i kwotach ryczałtowych należy uwzględniać w szczególności:</t>
  </si>
  <si>
    <r>
      <t>1.</t>
    </r>
    <r>
      <rPr>
        <sz val="7"/>
        <color theme="1"/>
        <rFont val="Times New Roman"/>
        <family val="1"/>
        <charset val="238"/>
      </rPr>
      <t xml:space="preserve">       </t>
    </r>
    <r>
      <rPr>
        <sz val="10"/>
        <color theme="1"/>
        <rFont val="Arial"/>
        <family val="2"/>
        <charset val="238"/>
      </rPr>
      <t>robociznę oraz wszelkie koszty z nią związane w tym wartość pracy sprzętu wraz z kosztami jednorazowymi, wykonanie przekopów kontrolnych, wykopów ręcznych i mechanicznych, zabezpieczenie ścian wykopu i.in.,</t>
    </r>
  </si>
  <si>
    <r>
      <t>2.</t>
    </r>
    <r>
      <rPr>
        <sz val="7"/>
        <color theme="1"/>
        <rFont val="Times New Roman"/>
        <family val="1"/>
        <charset val="238"/>
      </rPr>
      <t xml:space="preserve">       </t>
    </r>
    <r>
      <rPr>
        <sz val="10"/>
        <color theme="1"/>
        <rFont val="Arial"/>
        <family val="2"/>
        <charset val="238"/>
      </rPr>
      <t>wartość zużytych materiałów (w tym wszelkich materiałów pomocniczych niezbędnych do wykonania robót a nie wymienionych bezpośrednio w umowie) wraz z kosztami ich zakupu, magazynowania, ewentualnych ubytków i transportu na teren budowy,</t>
    </r>
  </si>
  <si>
    <r>
      <t>3.</t>
    </r>
    <r>
      <rPr>
        <sz val="7"/>
        <color theme="1"/>
        <rFont val="Times New Roman"/>
        <family val="1"/>
        <charset val="238"/>
      </rPr>
      <t xml:space="preserve">       </t>
    </r>
    <r>
      <rPr>
        <sz val="10"/>
        <color theme="1"/>
        <rFont val="Arial"/>
        <family val="2"/>
        <charset val="238"/>
      </rPr>
      <t>wszystkie koszty pośrednie, w skład których wchodzą m.in.: płace kadry i pracowników oraz koszty zaplecza budowy, koszty dotyczące oznakowana Robót (np. tymczasowa organizacja ruchu), zabezpieczenie i oznakowanie wykopu, opłaty za uzyskanie wszelkich pozwoleń i aktualizacji uzgodnień i decyzji, i in.,</t>
    </r>
  </si>
  <si>
    <r>
      <t>4.</t>
    </r>
    <r>
      <rPr>
        <sz val="7"/>
        <color theme="1"/>
        <rFont val="Times New Roman"/>
        <family val="1"/>
        <charset val="238"/>
      </rPr>
      <t xml:space="preserve">       </t>
    </r>
    <r>
      <rPr>
        <sz val="10"/>
        <color theme="1"/>
        <rFont val="Arial"/>
        <family val="2"/>
        <charset val="238"/>
      </rPr>
      <t>koszty wszystkich tymczasowych budowli, urządzeń, robót itp. wraz z ich demontażem, przeprowadzenia Prób Końcowych oraz utrzymania ciągłości pracy istniejących systemów i uporządkowaniem budowy terenu Budowy po robotach,</t>
    </r>
  </si>
  <si>
    <r>
      <t>5.</t>
    </r>
    <r>
      <rPr>
        <sz val="7"/>
        <color theme="1"/>
        <rFont val="Times New Roman"/>
        <family val="1"/>
        <charset val="238"/>
      </rPr>
      <t xml:space="preserve">       </t>
    </r>
    <r>
      <rPr>
        <sz val="10"/>
        <color theme="1"/>
        <rFont val="Arial"/>
        <family val="2"/>
        <charset val="238"/>
      </rPr>
      <t>koszty wszelkich pomiarów, badań, prób i testów wykonanych zgodnie z wymaganiami umowy i PZJ z uwzględnieniem dodatkowych badań,</t>
    </r>
  </si>
  <si>
    <r>
      <t>6.</t>
    </r>
    <r>
      <rPr>
        <sz val="7"/>
        <color theme="1"/>
        <rFont val="Times New Roman"/>
        <family val="1"/>
        <charset val="238"/>
      </rPr>
      <t xml:space="preserve">       </t>
    </r>
    <r>
      <rPr>
        <sz val="10"/>
        <color theme="1"/>
        <rFont val="Arial"/>
        <family val="2"/>
        <charset val="238"/>
      </rPr>
      <t xml:space="preserve">koszty wywozu i składowania odpadów, koszty ewentualnej wymiany gruntu, przywrócenie terenu do stanu pierwotnego, </t>
    </r>
  </si>
  <si>
    <r>
      <t>7.</t>
    </r>
    <r>
      <rPr>
        <sz val="7"/>
        <color theme="1"/>
        <rFont val="Times New Roman"/>
        <family val="1"/>
        <charset val="238"/>
      </rPr>
      <t xml:space="preserve">       </t>
    </r>
    <r>
      <rPr>
        <sz val="10"/>
        <color theme="1"/>
        <rFont val="Arial"/>
        <family val="2"/>
        <charset val="238"/>
      </rPr>
      <t>koszty spełnienia wszelkich wymagań wynikających z umowy, dla których nie przewidziano odrębnych pozycji przedmiarowych,</t>
    </r>
  </si>
  <si>
    <r>
      <t>8.</t>
    </r>
    <r>
      <rPr>
        <sz val="7"/>
        <color theme="1"/>
        <rFont val="Times New Roman"/>
        <family val="1"/>
        <charset val="238"/>
      </rPr>
      <t xml:space="preserve">       </t>
    </r>
    <r>
      <rPr>
        <sz val="10"/>
        <color theme="1"/>
        <rFont val="Arial"/>
        <family val="2"/>
        <charset val="238"/>
      </rPr>
      <t>zysk kalkulacyjny zawierający ewentualne ryzyko Wykonawcy z tytułu innych wydatków mogących wystąpić w czasie realizacji Robót oraz podatki i koszty ogólne przedsiębiorstwa,</t>
    </r>
  </si>
  <si>
    <r>
      <t>I.</t>
    </r>
    <r>
      <rPr>
        <sz val="7"/>
        <color theme="1"/>
        <rFont val="Times New Roman"/>
        <family val="1"/>
        <charset val="238"/>
      </rPr>
      <t xml:space="preserve">     </t>
    </r>
    <r>
      <rPr>
        <sz val="10"/>
        <color theme="1"/>
        <rFont val="Arial"/>
        <family val="2"/>
        <charset val="238"/>
      </rPr>
      <t xml:space="preserve">Cena jednostkowa </t>
    </r>
    <r>
      <rPr>
        <b/>
        <sz val="10"/>
        <color theme="1"/>
        <rFont val="Arial"/>
        <family val="2"/>
        <charset val="238"/>
      </rPr>
      <t>metra bieżącego rurociągu</t>
    </r>
    <r>
      <rPr>
        <sz val="10"/>
        <color theme="1"/>
        <rFont val="Arial"/>
        <family val="2"/>
        <charset val="238"/>
      </rPr>
      <t xml:space="preserve"> powinna zawierać (ale nie powinna się tylko do tego ograniczać):</t>
    </r>
  </si>
  <si>
    <r>
      <t>1.</t>
    </r>
    <r>
      <rPr>
        <sz val="7"/>
        <color theme="1"/>
        <rFont val="Times New Roman"/>
        <family val="1"/>
        <charset val="238"/>
      </rPr>
      <t xml:space="preserve">      </t>
    </r>
    <r>
      <rPr>
        <sz val="10"/>
        <color theme="1"/>
        <rFont val="Arial"/>
        <family val="2"/>
        <charset val="238"/>
      </rPr>
      <t>zakup, załadunek, transport, rozładunek na Teren Budowy i składowania wszystkich materiałów w tym materiałów pomocniczych,</t>
    </r>
  </si>
  <si>
    <r>
      <t>2.</t>
    </r>
    <r>
      <rPr>
        <sz val="7"/>
        <color theme="1"/>
        <rFont val="Times New Roman"/>
        <family val="1"/>
        <charset val="238"/>
      </rPr>
      <t xml:space="preserve">      </t>
    </r>
    <r>
      <rPr>
        <sz val="10"/>
        <color theme="1"/>
        <rFont val="Arial"/>
        <family val="2"/>
        <charset val="238"/>
      </rPr>
      <t>zabezpieczenie i oznakowanie terenu robót, oraz wykopów wraz z uporządkowaniem i  przywróceniem terenu do stanu pierwotnego włącznie z odtworzeniem nawierzchni utwardzonych i innych na trasie kanału oraz montaż i demontaż konstrukcji podwieszeń i podparć rurociągów,</t>
    </r>
  </si>
  <si>
    <r>
      <t>3.</t>
    </r>
    <r>
      <rPr>
        <sz val="7"/>
        <color theme="1"/>
        <rFont val="Times New Roman"/>
        <family val="1"/>
        <charset val="238"/>
      </rPr>
      <t xml:space="preserve">      </t>
    </r>
    <r>
      <rPr>
        <sz val="10"/>
        <color theme="1"/>
        <rFont val="Arial"/>
        <family val="2"/>
        <charset val="238"/>
      </rPr>
      <t>wykonanie przekopów kontrolnych oraz montaż i demontaż konstrukcji podwieszeń i podparć rurociągów,</t>
    </r>
  </si>
  <si>
    <r>
      <t>4.</t>
    </r>
    <r>
      <rPr>
        <sz val="7"/>
        <color theme="1"/>
        <rFont val="Times New Roman"/>
        <family val="1"/>
        <charset val="238"/>
      </rPr>
      <t xml:space="preserve">      </t>
    </r>
    <r>
      <rPr>
        <sz val="10"/>
        <color theme="1"/>
        <rFont val="Arial"/>
        <family val="2"/>
        <charset val="238"/>
      </rPr>
      <t xml:space="preserve">wykonanie określonych w postanowieniach umowy badań, pomiarów, sondowań i sprawdzeń robót, a w tym także prób szczelności, </t>
    </r>
  </si>
  <si>
    <r>
      <t>5.</t>
    </r>
    <r>
      <rPr>
        <sz val="7"/>
        <color theme="1"/>
        <rFont val="Times New Roman"/>
        <family val="1"/>
        <charset val="238"/>
      </rPr>
      <t xml:space="preserve">      </t>
    </r>
    <r>
      <rPr>
        <sz val="10"/>
        <color theme="1"/>
        <rFont val="Arial"/>
        <family val="2"/>
        <charset val="238"/>
      </rPr>
      <t xml:space="preserve">wykonanie wykopu wraz z zabezpieczeniem ścian, zagęszczenie podłoża gruntu w wykopie, wykonanie podsypki, obsypki i zasypanie z zagęszczeniem (ewentualna wymiana gruntu) wraz zakupem i dowozem niezbędnych materiałów, składowaniem i utylizacją, </t>
    </r>
  </si>
  <si>
    <r>
      <t>6.</t>
    </r>
    <r>
      <rPr>
        <sz val="7"/>
        <color theme="1"/>
        <rFont val="Times New Roman"/>
        <family val="1"/>
        <charset val="238"/>
      </rPr>
      <t xml:space="preserve">      </t>
    </r>
    <r>
      <rPr>
        <sz val="10"/>
        <color theme="1"/>
        <rFont val="Arial"/>
        <family val="2"/>
        <charset val="238"/>
      </rPr>
      <t>prace geodezyjne związane z wyznaczeniem, realizacją i inwentaryzacją powykonawczą robót i obiektu wraz ze sporządzeniem wymaganej dokumentacji,</t>
    </r>
  </si>
  <si>
    <r>
      <t>7.</t>
    </r>
    <r>
      <rPr>
        <sz val="7"/>
        <color theme="1"/>
        <rFont val="Times New Roman"/>
        <family val="1"/>
        <charset val="238"/>
      </rPr>
      <t xml:space="preserve">      </t>
    </r>
    <r>
      <rPr>
        <sz val="10"/>
        <color theme="1"/>
        <rFont val="Arial"/>
        <family val="2"/>
        <charset val="238"/>
      </rPr>
      <t>montaż rur,</t>
    </r>
  </si>
  <si>
    <r>
      <t>8.</t>
    </r>
    <r>
      <rPr>
        <sz val="7"/>
        <color theme="1"/>
        <rFont val="Times New Roman"/>
        <family val="1"/>
        <charset val="238"/>
      </rPr>
      <t xml:space="preserve">      </t>
    </r>
    <r>
      <rPr>
        <sz val="10"/>
        <color theme="1"/>
        <rFont val="Arial"/>
        <family val="2"/>
        <charset val="238"/>
      </rPr>
      <t>wpięcie do istniejącej sieci wodociągowej,</t>
    </r>
  </si>
  <si>
    <r>
      <t>9.</t>
    </r>
    <r>
      <rPr>
        <sz val="7"/>
        <color theme="1"/>
        <rFont val="Times New Roman"/>
        <family val="1"/>
        <charset val="238"/>
      </rPr>
      <t xml:space="preserve">      </t>
    </r>
    <r>
      <rPr>
        <sz val="10"/>
        <color theme="1"/>
        <rFont val="Arial"/>
        <family val="2"/>
        <charset val="238"/>
      </rPr>
      <t>oznakowanie trasy rurociągu,</t>
    </r>
  </si>
  <si>
    <r>
      <t>10.</t>
    </r>
    <r>
      <rPr>
        <sz val="7"/>
        <color theme="1"/>
        <rFont val="Times New Roman"/>
        <family val="1"/>
        <charset val="238"/>
      </rPr>
      <t xml:space="preserve">   </t>
    </r>
    <r>
      <rPr>
        <sz val="10"/>
        <color theme="1"/>
        <rFont val="Arial"/>
        <family val="2"/>
        <charset val="238"/>
      </rPr>
      <t>wykonanie ewentualnych rur osłonowych,</t>
    </r>
  </si>
  <si>
    <r>
      <t>11.</t>
    </r>
    <r>
      <rPr>
        <sz val="7"/>
        <color theme="1"/>
        <rFont val="Times New Roman"/>
        <family val="1"/>
        <charset val="238"/>
      </rPr>
      <t xml:space="preserve">   </t>
    </r>
    <r>
      <rPr>
        <sz val="10"/>
        <color theme="1"/>
        <rFont val="Arial"/>
        <family val="2"/>
        <charset val="238"/>
      </rPr>
      <t>wszystkie koszty pośrednie związane z wykonaniem zakresu robót objętych umową.</t>
    </r>
  </si>
  <si>
    <r>
      <t>II.</t>
    </r>
    <r>
      <rPr>
        <sz val="7"/>
        <color theme="1"/>
        <rFont val="Times New Roman"/>
        <family val="1"/>
        <charset val="238"/>
      </rPr>
      <t xml:space="preserve">               </t>
    </r>
    <r>
      <rPr>
        <sz val="10"/>
        <color theme="1"/>
        <rFont val="Arial"/>
        <family val="2"/>
        <charset val="238"/>
      </rPr>
      <t xml:space="preserve">Cena jednostkowa </t>
    </r>
    <r>
      <rPr>
        <b/>
        <sz val="10"/>
        <color theme="1"/>
        <rFont val="Arial"/>
        <family val="2"/>
        <charset val="238"/>
      </rPr>
      <t>kompletu kształtek i armatury</t>
    </r>
    <r>
      <rPr>
        <sz val="10"/>
        <color theme="1"/>
        <rFont val="Arial"/>
        <family val="2"/>
        <charset val="238"/>
      </rPr>
      <t xml:space="preserve"> powinna zawierać (ale nie powinna się tylko do tego ograniczać):</t>
    </r>
  </si>
  <si>
    <r>
      <t>1.</t>
    </r>
    <r>
      <rPr>
        <sz val="7"/>
        <color theme="1"/>
        <rFont val="Times New Roman"/>
        <family val="1"/>
        <charset val="238"/>
      </rPr>
      <t xml:space="preserve">      </t>
    </r>
    <r>
      <rPr>
        <sz val="10"/>
        <color theme="1"/>
        <rFont val="Arial"/>
        <family val="2"/>
        <charset val="238"/>
      </rPr>
      <t>montaż kształtek i armatury,</t>
    </r>
  </si>
  <si>
    <r>
      <t>2.</t>
    </r>
    <r>
      <rPr>
        <sz val="7"/>
        <color theme="1"/>
        <rFont val="Times New Roman"/>
        <family val="1"/>
        <charset val="238"/>
      </rPr>
      <t xml:space="preserve">      </t>
    </r>
    <r>
      <rPr>
        <sz val="10"/>
        <color theme="1"/>
        <rFont val="Arial"/>
        <family val="2"/>
        <charset val="238"/>
      </rPr>
      <t>roboty ziemne i pomocnicze oraz koszty pośrednie związane z wykonaniem zakresu robót objętych umową.</t>
    </r>
  </si>
  <si>
    <r>
      <t>III.</t>
    </r>
    <r>
      <rPr>
        <sz val="7"/>
        <color theme="1"/>
        <rFont val="Times New Roman"/>
        <family val="1"/>
        <charset val="238"/>
      </rPr>
      <t xml:space="preserve">              </t>
    </r>
    <r>
      <rPr>
        <sz val="10"/>
        <color theme="1"/>
        <rFont val="Arial"/>
        <family val="2"/>
        <charset val="238"/>
      </rPr>
      <t xml:space="preserve">Cena jednostkowa </t>
    </r>
    <r>
      <rPr>
        <b/>
        <sz val="10"/>
        <color theme="1"/>
        <rFont val="Arial"/>
        <family val="2"/>
        <charset val="238"/>
      </rPr>
      <t xml:space="preserve">metra kwadratowego odtworzenia nawierzchni </t>
    </r>
    <r>
      <rPr>
        <sz val="10"/>
        <color theme="1"/>
        <rFont val="Arial"/>
        <family val="2"/>
        <charset val="238"/>
      </rPr>
      <t>powinna zawierać (ale nie powinna się tylko do tego ograniczać):</t>
    </r>
  </si>
  <si>
    <r>
      <t>1.</t>
    </r>
    <r>
      <rPr>
        <sz val="7"/>
        <color theme="1"/>
        <rFont val="Times New Roman"/>
        <family val="1"/>
        <charset val="238"/>
      </rPr>
      <t xml:space="preserve">      </t>
    </r>
    <r>
      <rPr>
        <sz val="10"/>
        <color theme="1"/>
        <rFont val="Arial"/>
        <family val="2"/>
        <charset val="238"/>
      </rPr>
      <t>oznakowanie robót,</t>
    </r>
  </si>
  <si>
    <r>
      <t>2.</t>
    </r>
    <r>
      <rPr>
        <sz val="7"/>
        <color theme="1"/>
        <rFont val="Times New Roman"/>
        <family val="1"/>
        <charset val="238"/>
      </rPr>
      <t xml:space="preserve">      </t>
    </r>
    <r>
      <rPr>
        <sz val="10"/>
        <color theme="1"/>
        <rFont val="Arial"/>
        <family val="2"/>
        <charset val="238"/>
      </rPr>
      <t xml:space="preserve">rozbiórkę poszczególnych elementów nawierzchni </t>
    </r>
  </si>
  <si>
    <r>
      <t>3.</t>
    </r>
    <r>
      <rPr>
        <sz val="7"/>
        <color theme="1"/>
        <rFont val="Times New Roman"/>
        <family val="1"/>
        <charset val="238"/>
      </rPr>
      <t xml:space="preserve">      </t>
    </r>
    <r>
      <rPr>
        <sz val="10"/>
        <color theme="1"/>
        <rFont val="Arial"/>
        <family val="2"/>
        <charset val="238"/>
      </rPr>
      <t>koszty opłat za unieszkodliwienie i składowania materiałów odpadowych i z rozbiórki,</t>
    </r>
  </si>
  <si>
    <r>
      <t>4.</t>
    </r>
    <r>
      <rPr>
        <sz val="7"/>
        <color theme="1"/>
        <rFont val="Times New Roman"/>
        <family val="1"/>
        <charset val="238"/>
      </rPr>
      <t xml:space="preserve">      </t>
    </r>
    <r>
      <rPr>
        <sz val="10"/>
        <color theme="1"/>
        <rFont val="Arial"/>
        <family val="2"/>
        <charset val="238"/>
      </rPr>
      <t>wykonanie i utrzymanie dróg tymczasowych w obrębie robót,</t>
    </r>
  </si>
  <si>
    <r>
      <t>5.</t>
    </r>
    <r>
      <rPr>
        <sz val="7"/>
        <color theme="1"/>
        <rFont val="Times New Roman"/>
        <family val="1"/>
        <charset val="238"/>
      </rPr>
      <t xml:space="preserve">      </t>
    </r>
    <r>
      <rPr>
        <sz val="10"/>
        <color theme="1"/>
        <rFont val="Arial"/>
        <family val="2"/>
        <charset val="238"/>
      </rPr>
      <t>zagęszczenie wbudowanego gruntu warstwami do żądanego stopnia zagęszczenia,</t>
    </r>
  </si>
  <si>
    <r>
      <t>6.</t>
    </r>
    <r>
      <rPr>
        <sz val="7"/>
        <color theme="1"/>
        <rFont val="Times New Roman"/>
        <family val="1"/>
        <charset val="238"/>
      </rPr>
      <t xml:space="preserve">      </t>
    </r>
    <r>
      <rPr>
        <sz val="10"/>
        <color theme="1"/>
        <rFont val="Arial"/>
        <family val="2"/>
        <charset val="238"/>
      </rPr>
      <t>wykonanie nie podbudów,</t>
    </r>
  </si>
  <si>
    <r>
      <t>7.</t>
    </r>
    <r>
      <rPr>
        <sz val="7"/>
        <color theme="1"/>
        <rFont val="Times New Roman"/>
        <family val="1"/>
        <charset val="238"/>
      </rPr>
      <t xml:space="preserve">      </t>
    </r>
    <r>
      <rPr>
        <sz val="10"/>
        <color theme="1"/>
        <rFont val="Arial"/>
        <family val="2"/>
        <charset val="238"/>
      </rPr>
      <t>wykonanie nawierzchni,</t>
    </r>
  </si>
  <si>
    <r>
      <t>8.</t>
    </r>
    <r>
      <rPr>
        <sz val="7"/>
        <color theme="1"/>
        <rFont val="Times New Roman"/>
        <family val="1"/>
        <charset val="238"/>
      </rPr>
      <t xml:space="preserve">      </t>
    </r>
    <r>
      <rPr>
        <sz val="10"/>
        <color theme="1"/>
        <rFont val="Arial"/>
        <family val="2"/>
        <charset val="238"/>
      </rPr>
      <t>wykonanie wszystkich niezbędnych badań wymaganych w ST</t>
    </r>
  </si>
  <si>
    <t>Uważa się, że cena za prace, których nie przedstawiono w oddzielnych pozycjach, została rozłożona na ceny jednostkowe i wartości wstawione dla innych elementów robót.</t>
  </si>
  <si>
    <r>
      <t>IV.</t>
    </r>
    <r>
      <rPr>
        <sz val="7"/>
        <color theme="1"/>
        <rFont val="Times New Roman"/>
        <family val="1"/>
        <charset val="238"/>
      </rPr>
      <t xml:space="preserve">             </t>
    </r>
    <r>
      <rPr>
        <sz val="10"/>
        <color theme="1"/>
        <rFont val="Arial"/>
        <family val="2"/>
        <charset val="238"/>
      </rPr>
      <t xml:space="preserve">Cena jednostkowa </t>
    </r>
    <r>
      <rPr>
        <b/>
        <sz val="10"/>
        <color theme="1"/>
        <rFont val="Arial"/>
        <family val="2"/>
        <charset val="238"/>
      </rPr>
      <t xml:space="preserve">metra bieżącego demontażu istniejącego rurociągu </t>
    </r>
    <r>
      <rPr>
        <sz val="10"/>
        <color theme="1"/>
        <rFont val="Arial"/>
        <family val="2"/>
        <charset val="238"/>
      </rPr>
      <t>powinna zawierać (ale nie powinna się tylko do tego ograniczać):</t>
    </r>
  </si>
  <si>
    <r>
      <t>2.</t>
    </r>
    <r>
      <rPr>
        <sz val="7"/>
        <color theme="1"/>
        <rFont val="Times New Roman"/>
        <family val="1"/>
        <charset val="238"/>
      </rPr>
      <t xml:space="preserve">      </t>
    </r>
    <r>
      <rPr>
        <sz val="10"/>
        <color theme="1"/>
        <rFont val="Arial"/>
        <family val="2"/>
        <charset val="238"/>
      </rPr>
      <t>rozbiórkę poszczególnych elementów uzbrojenia,</t>
    </r>
  </si>
  <si>
    <r>
      <t>3.</t>
    </r>
    <r>
      <rPr>
        <sz val="7"/>
        <color theme="1"/>
        <rFont val="Times New Roman"/>
        <family val="1"/>
        <charset val="238"/>
      </rPr>
      <t xml:space="preserve">      </t>
    </r>
    <r>
      <rPr>
        <sz val="10"/>
        <color theme="1"/>
        <rFont val="Arial"/>
        <family val="2"/>
        <charset val="238"/>
      </rPr>
      <t>roboty ziemne i pomocnicze oraz koszty pośrednie związane z wykonaniem zakresu robót objętych umową.</t>
    </r>
  </si>
  <si>
    <r>
      <t>V.</t>
    </r>
    <r>
      <rPr>
        <sz val="7"/>
        <color theme="1"/>
        <rFont val="Times New Roman"/>
        <family val="1"/>
        <charset val="238"/>
      </rPr>
      <t xml:space="preserve">               </t>
    </r>
    <r>
      <rPr>
        <sz val="10"/>
        <color theme="1"/>
        <rFont val="Arial"/>
        <family val="2"/>
        <charset val="238"/>
      </rPr>
      <t xml:space="preserve">Cena jednostkowa </t>
    </r>
    <r>
      <rPr>
        <b/>
        <sz val="10"/>
        <color theme="1"/>
        <rFont val="Arial"/>
        <family val="2"/>
        <charset val="238"/>
      </rPr>
      <t xml:space="preserve">kompletu robót ziemnych i montażowych dla hydrantu i studni wodomierzowej </t>
    </r>
    <r>
      <rPr>
        <sz val="10"/>
        <color theme="1"/>
        <rFont val="Arial"/>
        <family val="2"/>
        <charset val="238"/>
      </rPr>
      <t>powinna zawierać (ale nie powinna się tylko do tego ograniczać):</t>
    </r>
  </si>
  <si>
    <r>
      <t>2.</t>
    </r>
    <r>
      <rPr>
        <sz val="7"/>
        <color theme="1"/>
        <rFont val="Times New Roman"/>
        <family val="1"/>
        <charset val="238"/>
      </rPr>
      <t xml:space="preserve">      </t>
    </r>
    <r>
      <rPr>
        <sz val="10"/>
        <color theme="1"/>
        <rFont val="Arial"/>
        <family val="2"/>
        <charset val="238"/>
      </rPr>
      <t>montaż poszczególnych elementów uzbrojenia,</t>
    </r>
  </si>
  <si>
    <t xml:space="preserve">   Dokumentacja powykonawcza + płukanie i dezynfekcja</t>
  </si>
  <si>
    <t>ilość dni</t>
  </si>
  <si>
    <t xml:space="preserve">Data rozpoczęcia </t>
  </si>
  <si>
    <t xml:space="preserve">Data zakńczenia </t>
  </si>
  <si>
    <t>wartość</t>
  </si>
  <si>
    <t>5. Każde przyłącze stanowi odrębny środek trwały (niezależnie od sposobu zakończenia)</t>
  </si>
  <si>
    <r>
      <rPr>
        <b/>
        <sz val="11"/>
        <color theme="1"/>
        <rFont val="Calibri"/>
        <family val="2"/>
        <charset val="238"/>
        <scheme val="minor"/>
      </rPr>
      <t>1. Przedmiar robót</t>
    </r>
    <r>
      <rPr>
        <sz val="11"/>
        <color theme="1"/>
        <rFont val="Calibri"/>
        <family val="2"/>
        <charset val="238"/>
        <scheme val="minor"/>
      </rPr>
      <t xml:space="preserve"> – w formie pisemnej oraz elektronicznej w formacie *.xls/xlsx – przedmiar scalony przygotowany w formie tabelarycznej. W tabeli dla każdej pozycji przedmiaru robót należy podać następujące informacje:
    - numer pozycji przedmiaru,
    - numer STWiOR, zawierającej wymagania dla danej pozycji przedmiaru,
    - nazwę i opis pozycji przedmiaru oraz obliczenia ilości jednostek miary,
   -  jednostkę miary, której dotyczy pozycja przedmiaru,
    - ilość jednostek miary pozycji przedmiaru.
  Układ i zawartość przedmiaru robót powinny umożliwiać jednoznaczną identyfikację zakresu robót przewidzianych w dokumentacji projektowej. 
Roboty ujęte w pozycjach przedmiaru powinny być pogrupowane wedle wyróżniających je cech naturalnych i miejsca wykonania, uwzględniając podział etapów przyjęty w harmonogramie opracowanym w dokumentacji OWI. Scalone pozycje przedmiaru muszą odpowiadać grupie pozycji z kosztorysów inwestorskich. Przedmiar robót powinien grupować roboty tego samego rodzaju, nie powinien uwzględniać w oddzielnych pozycjach robót tymczasowych, które powinny być opisane szczegółowo w STWiOR. (Zasada podziału dla sieci: ulica, średnica, materiał, ciągłość odcinka. Przy spełnieniu jednocześnie tych samych warunków mogą stanowić jeden środek trwały.)
Przedmiary robót powinny być podzielone dla danego obiektu na działy odpowiadające co najmniej grupom robót wg Wspólnego Słownika Zamówień (CPV).
W przypadku projektu na sieć wodociągową oraz kanalizację sanitarną dla każdej sieci przedmiar powinien zostać wykonany oddzielnie.
Do przedmiaru należy załączyć oświadczenie, że został on wykonany zgodnie z Rozporządzeniem Ministra Infrastruktury z dnia 2 września 2004r w sprawie szczegółowego zakresu i formy dokumentacji projektowej, specyfikacji technicznych wykonania i odbioru robót budowlanych oraz programu funkcjonalno – użytkowego.</t>
    </r>
  </si>
  <si>
    <t>1. Przed przygotowaniem przedmiaru należy dokładnie zapoznać się ze słownikiem komponentów, określającym typy i nazewnictwo środków trwałych oraz zapoznać się z instrukcją wypełniania tabeli OT.</t>
  </si>
  <si>
    <t>2. W dokumentacji projektowej określony jest zakres zadania oraz kolejność realizacji robót zgodnie ze sztuką budowlaną i założeniami przyjętymi przez Zamawiającego.</t>
  </si>
  <si>
    <t>3. STWIOR zawiera wymagania dotyczące realizacji, które muszą odnosić się do konkretnej pozycji przedmiaru</t>
  </si>
  <si>
    <t xml:space="preserve">4.  Koszty robót tymczasowych, koszty stałe, organizacji ruchu i inwestycji oraz inne np.. Zaplecze, ubezpiczenie, dokumentacja powykonawcza muszą byś szczegółowo opisane w STWIOR, ale wartość powinna być ujęta w kosztach ogólnych pozycji przedmiaru. Nie ma potrzeby wydzielania tego zakresu, chyba że Zamawiający postawi taki wymóg. </t>
  </si>
  <si>
    <t>6. Każdą pozycję OT z tabeli uszczegółowić w zakresie robót montażowych, odtworzeniowych i rozbiórkowych, scalając możliwie maksymalnie pozycje KNR w taki sposób, aby wszystkie roboty tymczasowe, koszty wykopu i zasypania, wymiany gruntu, koszty ogólne i wszystkie inne koszty konieczne do zrealizowania zadania zostały ujęte w danym środku trwałym, stanowiącym odrębną pozycję w tabeli OT.</t>
  </si>
  <si>
    <t>7. W STWiOR konieczne jest opisanie sposobu obmiarowania.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</si>
</sst>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_-&quot;$&quot;* #,##0.00_-;\-&quot;$&quot;* #,##0.00_-;_-&quot;$&quot;* &quot;-&quot;??_-;_-@_-"/>
    <numFmt numFmtId="165" formatCode="_-* #,##0.00_-;\-* #,##0.00_-;_-* &quot;-&quot;??_-;_-@_-"/>
    <numFmt numFmtId="166" formatCode="#,##0.00\ _z_ł"/>
    <numFmt numFmtId="167" formatCode="0.0000%"/>
    <numFmt numFmtId="168" formatCode="#,##0.0"/>
    <numFmt numFmtId="169" formatCode="_-* #,##0.00\ [$zł-415]_-;\-* #,##0.00\ [$zł-415]_-;_-* &quot;-&quot;??\ [$zł-415]_-;_-@_-"/>
  </numFmts>
  <fonts count="82">
    <font>
      <sz val="11"/>
      <color theme="1"/>
      <name val="Calibri"/>
      <family val="2"/>
      <charset val="238"/>
      <scheme val="minor"/>
    </font>
    <font>
      <b/>
      <sz val="8"/>
      <color indexed="8"/>
      <name val="Calibri"/>
      <family val="2"/>
      <charset val="238"/>
    </font>
    <font>
      <sz val="10"/>
      <name val="Arial"/>
      <family val="2"/>
      <charset val="238"/>
    </font>
    <font>
      <sz val="8"/>
      <name val="Calibri"/>
      <family val="2"/>
      <charset val="238"/>
    </font>
    <font>
      <sz val="10"/>
      <name val="Arial"/>
      <family val="2"/>
      <charset val="238"/>
    </font>
    <font>
      <sz val="10"/>
      <name val="Arial"/>
      <family val="2"/>
      <charset val="238"/>
    </font>
    <font>
      <sz val="11"/>
      <color indexed="8"/>
      <name val="Calibri"/>
      <family val="2"/>
      <charset val="238"/>
    </font>
    <font>
      <sz val="11"/>
      <color theme="1"/>
      <name val="Calibri"/>
      <family val="2"/>
      <charset val="238"/>
      <scheme val="minor"/>
    </font>
    <font>
      <sz val="8"/>
      <color indexed="81"/>
      <name val="Tahoma"/>
      <family val="2"/>
      <charset val="238"/>
    </font>
    <font>
      <sz val="8"/>
      <color theme="1"/>
      <name val="Calibri"/>
      <family val="2"/>
      <charset val="238"/>
      <scheme val="minor"/>
    </font>
    <font>
      <b/>
      <sz val="8"/>
      <color indexed="81"/>
      <name val="Tahoma"/>
      <family val="2"/>
      <charset val="238"/>
    </font>
    <font>
      <sz val="10"/>
      <color indexed="8"/>
      <name val="Calibri"/>
      <family val="2"/>
      <charset val="238"/>
      <scheme val="minor"/>
    </font>
    <font>
      <sz val="11"/>
      <name val="Calibri"/>
      <family val="2"/>
      <charset val="238"/>
      <scheme val="minor"/>
    </font>
    <font>
      <sz val="10"/>
      <color rgb="FFFF0000"/>
      <name val="Czcionka tekstu podstawowego"/>
      <charset val="238"/>
    </font>
    <font>
      <b/>
      <sz val="11"/>
      <color rgb="FFFF0000"/>
      <name val="Calibri"/>
      <family val="2"/>
      <charset val="238"/>
      <scheme val="minor"/>
    </font>
    <font>
      <i/>
      <sz val="11"/>
      <color theme="1"/>
      <name val="Calibri"/>
      <family val="2"/>
      <charset val="238"/>
      <scheme val="minor"/>
    </font>
    <font>
      <sz val="8"/>
      <name val="Calibri"/>
      <family val="2"/>
      <charset val="238"/>
      <scheme val="minor"/>
    </font>
    <font>
      <sz val="8"/>
      <color indexed="8"/>
      <name val="Calibri"/>
      <family val="2"/>
      <charset val="238"/>
      <scheme val="minor"/>
    </font>
    <font>
      <b/>
      <sz val="11"/>
      <color theme="1"/>
      <name val="Calibri"/>
      <family val="2"/>
      <charset val="238"/>
      <scheme val="minor"/>
    </font>
    <font>
      <b/>
      <sz val="11"/>
      <color indexed="8"/>
      <name val="Calibri"/>
      <family val="2"/>
      <charset val="238"/>
    </font>
    <font>
      <sz val="12"/>
      <color theme="1"/>
      <name val="Calibri"/>
      <family val="2"/>
      <charset val="238"/>
      <scheme val="minor"/>
    </font>
    <font>
      <b/>
      <sz val="12"/>
      <color rgb="FFFF0000"/>
      <name val="Calibri"/>
      <family val="2"/>
      <charset val="238"/>
      <scheme val="minor"/>
    </font>
    <font>
      <b/>
      <sz val="12"/>
      <color theme="1"/>
      <name val="Calibri"/>
      <family val="2"/>
      <charset val="238"/>
      <scheme val="minor"/>
    </font>
    <font>
      <b/>
      <sz val="10"/>
      <color rgb="FFFF0000"/>
      <name val="Czcionka tekstu podstawowego"/>
      <charset val="238"/>
    </font>
    <font>
      <sz val="10"/>
      <color theme="1"/>
      <name val="Arial"/>
      <family val="2"/>
    </font>
    <font>
      <sz val="11"/>
      <color theme="1"/>
      <name val="Calibri"/>
      <family val="2"/>
      <charset val="204"/>
      <scheme val="minor"/>
    </font>
    <font>
      <sz val="11"/>
      <color indexed="8"/>
      <name val="Czcionka tekstu podstawowego"/>
      <family val="2"/>
      <charset val="238"/>
    </font>
    <font>
      <sz val="11"/>
      <color theme="1"/>
      <name val="Czcionka tekstu podstawowego"/>
      <family val="2"/>
      <charset val="238"/>
    </font>
    <font>
      <sz val="10"/>
      <name val="Arial"/>
      <family val="2"/>
    </font>
    <font>
      <sz val="8"/>
      <color indexed="8"/>
      <name val="Arial Narrow"/>
      <family val="2"/>
      <charset val="238"/>
    </font>
    <font>
      <b/>
      <sz val="10"/>
      <name val="Arial Narrow"/>
      <family val="2"/>
      <charset val="238"/>
    </font>
    <font>
      <b/>
      <sz val="16"/>
      <color indexed="8"/>
      <name val="Arial Narrow"/>
      <family val="2"/>
      <charset val="238"/>
    </font>
    <font>
      <sz val="10"/>
      <color rgb="FFFF0000"/>
      <name val="Arial Narrow"/>
      <family val="2"/>
      <charset val="238"/>
    </font>
    <font>
      <sz val="10"/>
      <color theme="0"/>
      <name val="Arial Narrow"/>
      <family val="2"/>
      <charset val="238"/>
    </font>
    <font>
      <b/>
      <sz val="8"/>
      <color indexed="8"/>
      <name val="Arial Narrow"/>
      <family val="2"/>
      <charset val="238"/>
    </font>
    <font>
      <b/>
      <sz val="8"/>
      <name val="Arial Narrow"/>
      <family val="2"/>
      <charset val="238"/>
    </font>
    <font>
      <sz val="8"/>
      <name val="Arial Narrow"/>
      <family val="2"/>
      <charset val="238"/>
    </font>
    <font>
      <sz val="9"/>
      <color indexed="8"/>
      <name val="Arial Narrow"/>
      <family val="2"/>
      <charset val="238"/>
    </font>
    <font>
      <sz val="8"/>
      <color indexed="10"/>
      <name val="Arial Narrow"/>
      <family val="2"/>
      <charset val="238"/>
    </font>
    <font>
      <sz val="10"/>
      <name val="Arial Narrow"/>
      <family val="2"/>
      <charset val="238"/>
    </font>
    <font>
      <sz val="11"/>
      <color theme="1"/>
      <name val="Arial Narrow"/>
      <family val="2"/>
      <charset val="238"/>
    </font>
    <font>
      <sz val="10"/>
      <color theme="1"/>
      <name val="Arial Narrow"/>
      <family val="2"/>
      <charset val="238"/>
    </font>
    <font>
      <b/>
      <sz val="10"/>
      <color theme="0"/>
      <name val="Arial Narrow"/>
      <family val="2"/>
      <charset val="238"/>
    </font>
    <font>
      <b/>
      <sz val="11"/>
      <color theme="0"/>
      <name val="Arial Narrow"/>
      <family val="2"/>
      <charset val="238"/>
    </font>
    <font>
      <b/>
      <sz val="8"/>
      <color rgb="FFFF0000"/>
      <name val="Arial Narrow"/>
      <family val="2"/>
      <charset val="238"/>
    </font>
    <font>
      <sz val="11"/>
      <color rgb="FF000000"/>
      <name val="Arial Narrow"/>
      <family val="2"/>
      <charset val="238"/>
    </font>
    <font>
      <sz val="11"/>
      <color rgb="FFFF0000"/>
      <name val="Arial Narrow"/>
      <family val="2"/>
      <charset val="238"/>
    </font>
    <font>
      <b/>
      <sz val="12"/>
      <color theme="0"/>
      <name val="Arial Narrow"/>
      <family val="2"/>
      <charset val="238"/>
    </font>
    <font>
      <b/>
      <sz val="14"/>
      <color theme="1"/>
      <name val="Arial Narrow"/>
      <family val="2"/>
      <charset val="238"/>
    </font>
    <font>
      <b/>
      <sz val="12"/>
      <color theme="1"/>
      <name val="Arial Narrow"/>
      <family val="2"/>
      <charset val="238"/>
    </font>
    <font>
      <sz val="8"/>
      <color rgb="FFFF0000"/>
      <name val="Arial Narrow"/>
      <family val="2"/>
      <charset val="238"/>
    </font>
    <font>
      <b/>
      <u/>
      <sz val="16"/>
      <color theme="0"/>
      <name val="Arial Narrow"/>
      <family val="2"/>
      <charset val="238"/>
    </font>
    <font>
      <sz val="8"/>
      <color theme="0"/>
      <name val="Arial Narrow"/>
      <family val="2"/>
      <charset val="238"/>
    </font>
    <font>
      <b/>
      <sz val="12"/>
      <color rgb="FFFF0000"/>
      <name val="Arial Narrow"/>
      <family val="2"/>
      <charset val="238"/>
    </font>
    <font>
      <sz val="8"/>
      <color indexed="8"/>
      <name val="Calibri"/>
      <family val="2"/>
      <charset val="238"/>
    </font>
    <font>
      <b/>
      <i/>
      <sz val="8"/>
      <name val="Calibri"/>
      <family val="2"/>
      <charset val="238"/>
    </font>
    <font>
      <sz val="8"/>
      <name val="Arial Narrow"/>
      <family val="2"/>
      <charset val="238"/>
    </font>
    <font>
      <b/>
      <sz val="10"/>
      <color indexed="8"/>
      <name val="Arial Narrow"/>
      <family val="2"/>
      <charset val="238"/>
    </font>
    <font>
      <b/>
      <sz val="8"/>
      <name val="Arial Narrow"/>
      <family val="2"/>
      <charset val="238"/>
    </font>
    <font>
      <sz val="9"/>
      <color theme="1"/>
      <name val="Arial Narrow"/>
      <family val="2"/>
      <charset val="238"/>
    </font>
    <font>
      <sz val="9"/>
      <name val="Arial Narrow"/>
      <family val="2"/>
      <charset val="238"/>
    </font>
    <font>
      <b/>
      <sz val="9"/>
      <name val="Arial Narrow"/>
      <family val="2"/>
      <charset val="238"/>
    </font>
    <font>
      <vertAlign val="superscript"/>
      <sz val="11"/>
      <color theme="1"/>
      <name val="Arial Narrow"/>
      <family val="2"/>
      <charset val="238"/>
    </font>
    <font>
      <sz val="10"/>
      <name val="Arial CE"/>
      <charset val="238"/>
    </font>
    <font>
      <sz val="8"/>
      <name val="Symbol"/>
      <family val="1"/>
      <charset val="2"/>
    </font>
    <font>
      <sz val="10"/>
      <color indexed="64"/>
      <name val="Arial"/>
      <family val="2"/>
      <charset val="238"/>
    </font>
    <font>
      <i/>
      <sz val="7"/>
      <color indexed="64"/>
      <name val="Arial"/>
      <family val="2"/>
      <charset val="238"/>
    </font>
    <font>
      <b/>
      <sz val="14"/>
      <color indexed="64"/>
      <name val="Arial"/>
      <family val="2"/>
      <charset val="238"/>
    </font>
    <font>
      <sz val="8"/>
      <color indexed="64"/>
      <name val="Arial"/>
      <family val="2"/>
      <charset val="238"/>
    </font>
    <font>
      <b/>
      <sz val="8"/>
      <color indexed="64"/>
      <name val="Arial"/>
      <family val="2"/>
      <charset val="238"/>
    </font>
    <font>
      <sz val="10"/>
      <color indexed="64"/>
      <name val="Arial"/>
      <family val="2"/>
      <charset val="238"/>
    </font>
    <font>
      <sz val="10"/>
      <color rgb="FF363636"/>
      <name val="Calibri"/>
      <family val="2"/>
      <charset val="238"/>
      <scheme val="minor"/>
    </font>
    <font>
      <b/>
      <sz val="12"/>
      <color rgb="FF000000"/>
      <name val="Calibri"/>
      <family val="2"/>
      <charset val="238"/>
      <scheme val="minor"/>
    </font>
    <font>
      <b/>
      <sz val="11"/>
      <color rgb="FF000000"/>
      <name val="Calibri"/>
      <family val="2"/>
      <charset val="238"/>
      <scheme val="minor"/>
    </font>
    <font>
      <sz val="10"/>
      <color rgb="FF000000"/>
      <name val="Calibri"/>
      <family val="2"/>
      <charset val="238"/>
      <scheme val="minor"/>
    </font>
    <font>
      <sz val="11"/>
      <color rgb="FF000000"/>
      <name val="Calibri"/>
      <family val="2"/>
      <charset val="238"/>
      <scheme val="minor"/>
    </font>
    <font>
      <b/>
      <sz val="8"/>
      <color indexed="64"/>
      <name val="Arial"/>
      <family val="2"/>
      <charset val="238"/>
    </font>
    <font>
      <b/>
      <sz val="10"/>
      <color theme="1"/>
      <name val="Arial"/>
      <family val="2"/>
      <charset val="238"/>
    </font>
    <font>
      <b/>
      <sz val="7"/>
      <color theme="1"/>
      <name val="Times New Roman"/>
      <family val="1"/>
      <charset val="238"/>
    </font>
    <font>
      <sz val="10"/>
      <color theme="1"/>
      <name val="Arial"/>
      <family val="2"/>
      <charset val="238"/>
    </font>
    <font>
      <sz val="7"/>
      <color theme="1"/>
      <name val="Times New Roman"/>
      <family val="1"/>
      <charset val="238"/>
    </font>
    <font>
      <b/>
      <sz val="11"/>
      <color theme="1"/>
      <name val="Arial"/>
      <family val="2"/>
      <charset val="238"/>
    </font>
  </fonts>
  <fills count="3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rgb="FF000000"/>
      </patternFill>
    </fill>
    <fill>
      <patternFill patternType="solid">
        <fgColor theme="0"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9" tint="-0.499984740745262"/>
        <bgColor indexed="64"/>
      </patternFill>
    </fill>
    <fill>
      <patternFill patternType="solid">
        <fgColor theme="7" tint="-0.499984740745262"/>
        <bgColor indexed="64"/>
      </patternFill>
    </fill>
    <fill>
      <patternFill patternType="solid">
        <fgColor theme="0" tint="-0.14999847407452621"/>
        <bgColor indexed="64"/>
      </patternFill>
    </fill>
    <fill>
      <patternFill patternType="solid">
        <fgColor theme="5" tint="0.79998168889431442"/>
        <bgColor theme="5" tint="0.79998168889431442"/>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theme="5" tint="0.39997558519241921"/>
        <bgColor theme="4" tint="0.79998168889431442"/>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indexed="31"/>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rgb="FFDFE3E8"/>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thin">
        <color rgb="FFD0D7E5"/>
      </left>
      <right style="thin">
        <color rgb="FFD0D7E5"/>
      </right>
      <top style="thin">
        <color rgb="FFD0D7E5"/>
      </top>
      <bottom style="thin">
        <color rgb="FFD0D7E5"/>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right/>
      <top style="thin">
        <color indexed="64"/>
      </top>
      <bottom style="double">
        <color indexed="64"/>
      </bottom>
      <diagonal/>
    </border>
    <border>
      <left/>
      <right style="medium">
        <color indexed="64"/>
      </right>
      <top style="medium">
        <color indexed="64"/>
      </top>
      <bottom/>
      <diagonal/>
    </border>
    <border>
      <left/>
      <right style="thin">
        <color indexed="64"/>
      </right>
      <top/>
      <bottom/>
      <diagonal/>
    </border>
    <border>
      <left style="thin">
        <color rgb="FFD0D7E5"/>
      </left>
      <right style="thin">
        <color rgb="FFD0D7E5"/>
      </right>
      <top/>
      <bottom style="thin">
        <color rgb="FFD0D7E5"/>
      </bottom>
      <diagonal/>
    </border>
    <border>
      <left style="thin">
        <color theme="0"/>
      </left>
      <right style="thin">
        <color theme="0"/>
      </right>
      <top style="thin">
        <color theme="0"/>
      </top>
      <bottom/>
      <diagonal/>
    </border>
    <border>
      <left style="thin">
        <color indexed="64"/>
      </left>
      <right style="thin">
        <color indexed="64"/>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rgb="FFB1BBCC"/>
      </left>
      <right style="thin">
        <color rgb="FFB1BBCC"/>
      </right>
      <top style="thin">
        <color rgb="FFB1BBCC"/>
      </top>
      <bottom style="thin">
        <color rgb="FFB1BBCC"/>
      </bottom>
      <diagonal/>
    </border>
    <border>
      <left style="thin">
        <color indexed="8"/>
      </left>
      <right/>
      <top/>
      <bottom style="thin">
        <color indexed="64"/>
      </bottom>
      <diagonal/>
    </border>
  </borders>
  <cellStyleXfs count="1052">
    <xf numFmtId="0" fontId="0" fillId="0" borderId="0"/>
    <xf numFmtId="165" fontId="4" fillId="0" borderId="0" applyFont="0" applyFill="0" applyBorder="0" applyAlignment="0" applyProtection="0"/>
    <xf numFmtId="165"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 fillId="0" borderId="0"/>
    <xf numFmtId="0" fontId="2" fillId="0" borderId="0"/>
    <xf numFmtId="0" fontId="5" fillId="0" borderId="0"/>
    <xf numFmtId="0" fontId="2" fillId="0" borderId="0"/>
    <xf numFmtId="9" fontId="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24" fillId="0" borderId="0"/>
    <xf numFmtId="0" fontId="25" fillId="0" borderId="0"/>
    <xf numFmtId="0" fontId="2" fillId="0" borderId="0"/>
    <xf numFmtId="43" fontId="26" fillId="0" borderId="0" applyFont="0" applyFill="0" applyBorder="0" applyAlignment="0" applyProtection="0"/>
    <xf numFmtId="43" fontId="26" fillId="0" borderId="0" applyFont="0" applyFill="0" applyBorder="0" applyAlignment="0" applyProtection="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6"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 fillId="0" borderId="0"/>
    <xf numFmtId="0" fontId="27" fillId="0" borderId="0"/>
    <xf numFmtId="0" fontId="28" fillId="0" borderId="0"/>
    <xf numFmtId="0" fontId="28" fillId="0" borderId="0"/>
    <xf numFmtId="0" fontId="2" fillId="0" borderId="0"/>
    <xf numFmtId="0" fontId="2" fillId="0" borderId="0"/>
    <xf numFmtId="0" fontId="2" fillId="0" borderId="0"/>
    <xf numFmtId="9" fontId="6"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7" fillId="0" borderId="0"/>
    <xf numFmtId="0" fontId="2" fillId="0" borderId="0"/>
    <xf numFmtId="0" fontId="63" fillId="0" borderId="0"/>
    <xf numFmtId="9" fontId="6" fillId="0" borderId="0" applyFont="0" applyFill="0" applyBorder="0" applyAlignment="0" applyProtection="0"/>
    <xf numFmtId="0" fontId="65" fillId="0" borderId="0"/>
  </cellStyleXfs>
  <cellXfs count="393">
    <xf numFmtId="0" fontId="0" fillId="0" borderId="0" xfId="0"/>
    <xf numFmtId="0" fontId="0" fillId="0" borderId="0" xfId="0" applyFont="1"/>
    <xf numFmtId="0" fontId="12" fillId="0" borderId="0" xfId="0" applyFont="1" applyBorder="1" applyAlignment="1">
      <alignment vertical="center" wrapText="1"/>
    </xf>
    <xf numFmtId="0" fontId="0" fillId="0" borderId="0" xfId="0" applyFont="1" applyAlignment="1">
      <alignment vertical="center" wrapText="1"/>
    </xf>
    <xf numFmtId="43" fontId="11" fillId="6" borderId="5" xfId="16" applyNumberFormat="1" applyFont="1" applyFill="1" applyBorder="1" applyAlignment="1">
      <alignment horizontal="center" vertical="center" wrapText="1"/>
    </xf>
    <xf numFmtId="43" fontId="11" fillId="6" borderId="1" xfId="16" applyNumberFormat="1" applyFont="1" applyFill="1" applyBorder="1" applyAlignment="1">
      <alignment horizontal="center" vertical="center" wrapText="1"/>
    </xf>
    <xf numFmtId="43" fontId="11" fillId="6" borderId="6" xfId="16" applyNumberFormat="1" applyFont="1" applyFill="1" applyBorder="1" applyAlignment="1">
      <alignment horizontal="center" vertical="center" wrapText="1"/>
    </xf>
    <xf numFmtId="43" fontId="11" fillId="0" borderId="0" xfId="16" applyNumberFormat="1" applyFont="1" applyFill="1" applyBorder="1" applyAlignment="1">
      <alignment horizontal="center" vertical="center" wrapText="1"/>
    </xf>
    <xf numFmtId="4" fontId="0" fillId="0" borderId="5" xfId="0" applyNumberFormat="1" applyFont="1" applyBorder="1"/>
    <xf numFmtId="4" fontId="0" fillId="0" borderId="1" xfId="0" applyNumberFormat="1" applyFont="1" applyBorder="1"/>
    <xf numFmtId="4" fontId="0" fillId="0" borderId="6" xfId="0" applyNumberFormat="1" applyFont="1" applyBorder="1"/>
    <xf numFmtId="0" fontId="0" fillId="0" borderId="0" xfId="0" applyFont="1" applyAlignment="1"/>
    <xf numFmtId="0" fontId="0" fillId="0" borderId="0" xfId="0" applyFont="1" applyAlignment="1">
      <alignment horizontal="center"/>
    </xf>
    <xf numFmtId="0" fontId="15" fillId="0" borderId="0" xfId="0" applyFont="1"/>
    <xf numFmtId="0" fontId="0" fillId="0" borderId="0" xfId="0" applyFont="1" applyBorder="1"/>
    <xf numFmtId="0" fontId="0" fillId="0" borderId="0" xfId="0" applyFont="1" applyFill="1" applyBorder="1"/>
    <xf numFmtId="0" fontId="0" fillId="0" borderId="0" xfId="0" applyFont="1" applyFill="1" applyBorder="1" applyAlignment="1">
      <alignment vertical="center" wrapText="1"/>
    </xf>
    <xf numFmtId="43" fontId="11" fillId="9" borderId="5" xfId="16" applyNumberFormat="1" applyFont="1" applyFill="1" applyBorder="1" applyAlignment="1">
      <alignment horizontal="center" vertical="center" wrapText="1"/>
    </xf>
    <xf numFmtId="43" fontId="11" fillId="9" borderId="1" xfId="16" applyNumberFormat="1" applyFont="1" applyFill="1" applyBorder="1" applyAlignment="1">
      <alignment horizontal="center" vertical="center" wrapText="1"/>
    </xf>
    <xf numFmtId="43" fontId="11" fillId="9" borderId="2" xfId="16" applyNumberFormat="1" applyFont="1" applyFill="1" applyBorder="1" applyAlignment="1">
      <alignment horizontal="center" vertical="center" wrapText="1"/>
    </xf>
    <xf numFmtId="43" fontId="11" fillId="6" borderId="3" xfId="16" applyNumberFormat="1" applyFont="1" applyFill="1" applyBorder="1" applyAlignment="1">
      <alignment horizontal="center" vertical="center" wrapText="1"/>
    </xf>
    <xf numFmtId="0" fontId="12" fillId="0" borderId="0" xfId="0" applyFont="1" applyFill="1" applyBorder="1" applyAlignment="1">
      <alignment vertical="center" wrapText="1"/>
    </xf>
    <xf numFmtId="43" fontId="11" fillId="7" borderId="5" xfId="16" applyNumberFormat="1" applyFont="1" applyFill="1" applyBorder="1" applyAlignment="1">
      <alignment horizontal="center" vertical="center" wrapText="1"/>
    </xf>
    <xf numFmtId="43" fontId="11" fillId="7" borderId="1" xfId="16" applyNumberFormat="1" applyFont="1" applyFill="1" applyBorder="1" applyAlignment="1">
      <alignment horizontal="center" vertical="center" wrapText="1"/>
    </xf>
    <xf numFmtId="43" fontId="11" fillId="7" borderId="6" xfId="16" applyNumberFormat="1" applyFont="1" applyFill="1" applyBorder="1" applyAlignment="1">
      <alignment horizontal="center" vertical="center" wrapText="1"/>
    </xf>
    <xf numFmtId="2" fontId="0" fillId="11" borderId="10" xfId="0" applyNumberFormat="1" applyFill="1" applyBorder="1" applyAlignment="1">
      <alignment horizontal="center" vertical="center" wrapText="1"/>
    </xf>
    <xf numFmtId="2" fontId="0" fillId="11" borderId="11" xfId="0" applyNumberFormat="1" applyFill="1" applyBorder="1" applyAlignment="1">
      <alignment horizontal="center" vertical="center" wrapText="1"/>
    </xf>
    <xf numFmtId="2" fontId="0" fillId="11" borderId="12" xfId="0" applyNumberFormat="1" applyFill="1" applyBorder="1" applyAlignment="1">
      <alignment horizontal="center" vertical="center" wrapText="1"/>
    </xf>
    <xf numFmtId="2" fontId="0" fillId="5" borderId="10" xfId="0" applyNumberFormat="1" applyFill="1" applyBorder="1" applyAlignment="1">
      <alignment horizontal="center" vertical="center" wrapText="1"/>
    </xf>
    <xf numFmtId="2" fontId="0" fillId="5" borderId="11" xfId="0" applyNumberFormat="1" applyFill="1" applyBorder="1" applyAlignment="1">
      <alignment horizontal="center" vertical="center" wrapText="1"/>
    </xf>
    <xf numFmtId="2" fontId="0" fillId="5" borderId="12"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43" fontId="17" fillId="0" borderId="0" xfId="16"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0" fillId="0" borderId="21" xfId="0" applyFont="1" applyBorder="1" applyAlignment="1">
      <alignment horizontal="center"/>
    </xf>
    <xf numFmtId="4" fontId="0" fillId="0" borderId="21" xfId="0" applyNumberFormat="1" applyFont="1" applyBorder="1"/>
    <xf numFmtId="4" fontId="0" fillId="0" borderId="23" xfId="0" applyNumberFormat="1" applyFont="1" applyBorder="1"/>
    <xf numFmtId="4" fontId="0" fillId="0" borderId="22" xfId="0" applyNumberFormat="1" applyFont="1" applyBorder="1"/>
    <xf numFmtId="4" fontId="0" fillId="0" borderId="24" xfId="0" applyNumberFormat="1" applyFont="1" applyBorder="1"/>
    <xf numFmtId="4" fontId="0" fillId="0" borderId="25" xfId="0" applyNumberFormat="1" applyFont="1" applyBorder="1"/>
    <xf numFmtId="4" fontId="0" fillId="0" borderId="26" xfId="0" applyNumberFormat="1" applyFont="1" applyBorder="1"/>
    <xf numFmtId="0" fontId="0" fillId="0" borderId="5" xfId="0" applyFont="1" applyBorder="1" applyAlignment="1">
      <alignment horizontal="center"/>
    </xf>
    <xf numFmtId="4" fontId="0" fillId="0" borderId="2" xfId="0" applyNumberFormat="1" applyFont="1" applyBorder="1"/>
    <xf numFmtId="4" fontId="0" fillId="0" borderId="3" xfId="0" applyNumberFormat="1" applyFont="1" applyBorder="1"/>
    <xf numFmtId="4" fontId="13" fillId="0" borderId="0" xfId="0" applyNumberFormat="1" applyFont="1" applyFill="1" applyBorder="1"/>
    <xf numFmtId="4" fontId="0" fillId="0" borderId="15" xfId="0" applyNumberFormat="1" applyFont="1" applyBorder="1"/>
    <xf numFmtId="167" fontId="13" fillId="0" borderId="0" xfId="17" applyNumberFormat="1" applyFont="1" applyFill="1" applyBorder="1"/>
    <xf numFmtId="43" fontId="11" fillId="9" borderId="16" xfId="16" applyNumberFormat="1" applyFont="1" applyFill="1" applyBorder="1" applyAlignment="1">
      <alignment vertical="center"/>
    </xf>
    <xf numFmtId="43" fontId="11" fillId="9" borderId="27" xfId="16" applyNumberFormat="1" applyFont="1" applyFill="1" applyBorder="1" applyAlignment="1">
      <alignment vertical="center"/>
    </xf>
    <xf numFmtId="4" fontId="11" fillId="9" borderId="16" xfId="16" applyNumberFormat="1" applyFont="1" applyFill="1" applyBorder="1" applyAlignment="1">
      <alignment vertical="center"/>
    </xf>
    <xf numFmtId="4" fontId="11" fillId="6" borderId="16" xfId="16" applyNumberFormat="1" applyFont="1" applyFill="1" applyBorder="1" applyAlignment="1">
      <alignment vertical="center"/>
    </xf>
    <xf numFmtId="4" fontId="0" fillId="0" borderId="0" xfId="0" applyNumberFormat="1" applyFont="1" applyBorder="1" applyAlignment="1"/>
    <xf numFmtId="0" fontId="0" fillId="0" borderId="0" xfId="0" applyFont="1" applyBorder="1" applyAlignment="1"/>
    <xf numFmtId="4" fontId="0" fillId="11" borderId="16" xfId="0" applyNumberFormat="1" applyFont="1" applyFill="1" applyBorder="1" applyAlignment="1"/>
    <xf numFmtId="0" fontId="0" fillId="0" borderId="0" xfId="0" applyFont="1" applyFill="1" applyBorder="1" applyAlignment="1"/>
    <xf numFmtId="2" fontId="0" fillId="0" borderId="23" xfId="0" applyNumberFormat="1" applyFont="1" applyBorder="1"/>
    <xf numFmtId="4" fontId="0" fillId="5" borderId="16" xfId="0" applyNumberFormat="1" applyFont="1" applyFill="1" applyBorder="1" applyAlignment="1"/>
    <xf numFmtId="0" fontId="0" fillId="0" borderId="0" xfId="0" quotePrefix="1" applyFont="1" applyAlignment="1">
      <alignment horizontal="center" vertical="center" wrapText="1"/>
    </xf>
    <xf numFmtId="4" fontId="11" fillId="7" borderId="16" xfId="16"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 fontId="11" fillId="10" borderId="20" xfId="16" applyNumberFormat="1" applyFont="1" applyFill="1" applyBorder="1" applyAlignment="1">
      <alignment horizontal="right" vertical="center" wrapText="1"/>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10" fontId="0" fillId="0" borderId="23" xfId="11" applyNumberFormat="1" applyFont="1" applyBorder="1"/>
    <xf numFmtId="10" fontId="0" fillId="0" borderId="25" xfId="11" applyNumberFormat="1" applyFont="1" applyBorder="1"/>
    <xf numFmtId="10" fontId="0" fillId="5" borderId="17" xfId="11" applyNumberFormat="1" applyFont="1" applyFill="1" applyBorder="1" applyAlignment="1"/>
    <xf numFmtId="10" fontId="0" fillId="5" borderId="19" xfId="11" applyNumberFormat="1" applyFont="1" applyFill="1" applyBorder="1" applyAlignment="1"/>
    <xf numFmtId="0" fontId="0" fillId="0" borderId="9" xfId="0" applyFont="1" applyBorder="1" applyAlignment="1">
      <alignment vertical="center" wrapText="1"/>
    </xf>
    <xf numFmtId="0" fontId="0" fillId="0" borderId="9" xfId="0" applyBorder="1" applyAlignment="1">
      <alignment vertical="center" wrapText="1"/>
    </xf>
    <xf numFmtId="4" fontId="11" fillId="7" borderId="0" xfId="16" applyNumberFormat="1" applyFont="1" applyFill="1" applyBorder="1" applyAlignment="1">
      <alignment horizontal="right" vertical="center" wrapText="1"/>
    </xf>
    <xf numFmtId="4" fontId="11" fillId="10" borderId="0" xfId="16" applyNumberFormat="1" applyFont="1" applyFill="1" applyBorder="1" applyAlignment="1">
      <alignment horizontal="right" vertical="center" wrapText="1"/>
    </xf>
    <xf numFmtId="0" fontId="22" fillId="0" borderId="0" xfId="0" applyFont="1"/>
    <xf numFmtId="0" fontId="20" fillId="0" borderId="0" xfId="0" applyFont="1"/>
    <xf numFmtId="0" fontId="23" fillId="5" borderId="0" xfId="0" applyFont="1" applyFill="1"/>
    <xf numFmtId="0" fontId="18" fillId="5" borderId="0" xfId="0" applyFont="1" applyFill="1"/>
    <xf numFmtId="10" fontId="14" fillId="5" borderId="7" xfId="17" applyNumberFormat="1" applyFont="1" applyFill="1" applyBorder="1" applyAlignment="1">
      <alignment horizontal="center"/>
    </xf>
    <xf numFmtId="0" fontId="29" fillId="0" borderId="0" xfId="0" applyFont="1" applyProtection="1">
      <protection locked="0"/>
    </xf>
    <xf numFmtId="0" fontId="30" fillId="0" borderId="0" xfId="0" applyFont="1" applyAlignment="1" applyProtection="1">
      <alignment horizontal="center" vertical="center"/>
      <protection locked="0"/>
    </xf>
    <xf numFmtId="0" fontId="29" fillId="0" borderId="0" xfId="0" applyFont="1" applyBorder="1" applyProtection="1">
      <protection locked="0"/>
    </xf>
    <xf numFmtId="49" fontId="29" fillId="0" borderId="0" xfId="0" applyNumberFormat="1" applyFont="1" applyBorder="1" applyProtection="1">
      <protection locked="0"/>
    </xf>
    <xf numFmtId="0" fontId="29" fillId="0" borderId="0" xfId="0" applyFont="1" applyFill="1" applyBorder="1" applyProtection="1">
      <protection locked="0"/>
    </xf>
    <xf numFmtId="0" fontId="29" fillId="0" borderId="0" xfId="0" applyFont="1" applyBorder="1" applyAlignment="1" applyProtection="1">
      <alignment horizontal="left" vertical="center"/>
      <protection locked="0"/>
    </xf>
    <xf numFmtId="0" fontId="31" fillId="0" borderId="0" xfId="0" applyFont="1" applyProtection="1">
      <protection locked="0"/>
    </xf>
    <xf numFmtId="0" fontId="29" fillId="0" borderId="0" xfId="0" applyFont="1" applyAlignment="1" applyProtection="1">
      <alignment horizontal="center"/>
      <protection locked="0"/>
    </xf>
    <xf numFmtId="0" fontId="32" fillId="0" borderId="0" xfId="0" applyFont="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49" fontId="3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29" fillId="0" borderId="0" xfId="0" applyFont="1" applyAlignment="1" applyProtection="1">
      <alignment wrapText="1"/>
      <protection locked="0"/>
    </xf>
    <xf numFmtId="0" fontId="29" fillId="0" borderId="0" xfId="0" applyFont="1" applyAlignment="1" applyProtection="1">
      <alignment vertical="center"/>
      <protection locked="0"/>
    </xf>
    <xf numFmtId="49" fontId="29" fillId="0" borderId="0" xfId="0" applyNumberFormat="1" applyFont="1" applyFill="1" applyBorder="1" applyAlignment="1" applyProtection="1">
      <alignment vertical="center" wrapText="1"/>
      <protection locked="0"/>
    </xf>
    <xf numFmtId="49" fontId="37" fillId="0" borderId="0" xfId="0" applyNumberFormat="1" applyFont="1" applyFill="1" applyBorder="1" applyAlignment="1" applyProtection="1">
      <alignment vertical="center" wrapText="1"/>
      <protection locked="0"/>
    </xf>
    <xf numFmtId="49" fontId="38" fillId="0" borderId="0"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29" fillId="0" borderId="0" xfId="0" applyFont="1" applyAlignment="1" applyProtection="1">
      <protection locked="0"/>
    </xf>
    <xf numFmtId="0" fontId="29" fillId="0" borderId="0" xfId="0" applyFont="1" applyAlignment="1" applyProtection="1">
      <alignment horizontal="left" vertical="center"/>
      <protection locked="0"/>
    </xf>
    <xf numFmtId="49" fontId="29" fillId="0" borderId="0" xfId="0" applyNumberFormat="1" applyFont="1" applyProtection="1">
      <protection locked="0"/>
    </xf>
    <xf numFmtId="0" fontId="39" fillId="0" borderId="0" xfId="9" applyFont="1" applyBorder="1" applyAlignment="1">
      <alignment horizontal="right" vertical="center" wrapText="1"/>
    </xf>
    <xf numFmtId="0" fontId="39" fillId="0" borderId="0" xfId="9" applyFont="1" applyBorder="1" applyAlignment="1">
      <alignment horizontal="right" vertical="center"/>
    </xf>
    <xf numFmtId="0" fontId="39" fillId="0" borderId="0" xfId="9" applyFont="1" applyBorder="1" applyAlignment="1">
      <alignment vertical="center" wrapText="1"/>
    </xf>
    <xf numFmtId="0" fontId="39" fillId="0" borderId="0" xfId="9" applyFont="1" applyBorder="1" applyAlignment="1">
      <alignment horizontal="right"/>
    </xf>
    <xf numFmtId="0" fontId="39" fillId="0" borderId="0" xfId="9" applyFont="1" applyBorder="1"/>
    <xf numFmtId="0" fontId="40" fillId="0" borderId="0" xfId="0" applyFont="1"/>
    <xf numFmtId="0" fontId="39" fillId="0" borderId="0" xfId="10" applyFont="1" applyBorder="1" applyAlignment="1">
      <alignment horizontal="right"/>
    </xf>
    <xf numFmtId="0" fontId="40" fillId="0" borderId="0" xfId="0" applyFont="1" applyBorder="1" applyAlignment="1">
      <alignment horizontal="right"/>
    </xf>
    <xf numFmtId="0" fontId="39" fillId="0" borderId="0" xfId="9" applyFont="1" applyBorder="1" applyAlignment="1">
      <alignment vertical="center"/>
    </xf>
    <xf numFmtId="0" fontId="39" fillId="0" borderId="0" xfId="9" applyFont="1" applyBorder="1" applyAlignment="1">
      <alignment horizontal="center"/>
    </xf>
    <xf numFmtId="0" fontId="40" fillId="0" borderId="0" xfId="0" applyFont="1" applyBorder="1"/>
    <xf numFmtId="0" fontId="42" fillId="12" borderId="0" xfId="9" applyFont="1" applyFill="1" applyBorder="1" applyAlignment="1">
      <alignment horizontal="center" vertical="center" wrapText="1"/>
    </xf>
    <xf numFmtId="0" fontId="42" fillId="12" borderId="0" xfId="10" applyFont="1" applyFill="1" applyBorder="1" applyAlignment="1">
      <alignment horizontal="center" vertical="center"/>
    </xf>
    <xf numFmtId="0" fontId="42" fillId="12" borderId="0" xfId="10" applyFont="1" applyFill="1" applyBorder="1" applyAlignment="1">
      <alignment horizontal="center" vertical="center" wrapText="1"/>
    </xf>
    <xf numFmtId="0" fontId="39" fillId="11" borderId="0" xfId="9" applyFont="1" applyFill="1" applyBorder="1" applyAlignment="1">
      <alignment horizontal="right"/>
    </xf>
    <xf numFmtId="0" fontId="41" fillId="0" borderId="0" xfId="0" applyFont="1" applyBorder="1" applyAlignment="1">
      <alignment horizontal="right"/>
    </xf>
    <xf numFmtId="0" fontId="41" fillId="0" borderId="0" xfId="0" applyFont="1" applyBorder="1"/>
    <xf numFmtId="0" fontId="41" fillId="0" borderId="0" xfId="0" applyFont="1" applyFill="1" applyBorder="1" applyAlignment="1">
      <alignment horizontal="right"/>
    </xf>
    <xf numFmtId="0" fontId="43" fillId="15" borderId="0" xfId="0" applyFont="1" applyFill="1" applyAlignment="1">
      <alignment horizontal="center" vertical="center"/>
    </xf>
    <xf numFmtId="0" fontId="43" fillId="15" borderId="29" xfId="0" applyFont="1" applyFill="1" applyBorder="1" applyAlignment="1">
      <alignment horizontal="center" vertical="center"/>
    </xf>
    <xf numFmtId="0" fontId="42" fillId="14" borderId="0" xfId="0" applyFont="1" applyFill="1" applyAlignment="1">
      <alignment horizontal="center" vertical="center" wrapText="1"/>
    </xf>
    <xf numFmtId="0" fontId="42" fillId="14" borderId="0" xfId="0" applyFont="1" applyFill="1" applyAlignment="1">
      <alignment horizontal="center" vertical="center"/>
    </xf>
    <xf numFmtId="0" fontId="42" fillId="14" borderId="29" xfId="0" applyFont="1" applyFill="1" applyBorder="1" applyAlignment="1">
      <alignment horizontal="center" vertical="center"/>
    </xf>
    <xf numFmtId="0" fontId="44" fillId="2" borderId="28" xfId="0" applyFont="1" applyFill="1" applyBorder="1" applyAlignment="1" applyProtection="1">
      <alignment horizontal="center" vertical="center" wrapText="1"/>
      <protection locked="0"/>
    </xf>
    <xf numFmtId="0" fontId="39" fillId="0" borderId="0" xfId="10" applyFont="1" applyAlignment="1">
      <alignment horizontal="center" vertical="center" wrapText="1"/>
    </xf>
    <xf numFmtId="0" fontId="40" fillId="0" borderId="0" xfId="0" applyFont="1" applyBorder="1" applyAlignment="1">
      <alignment vertical="center"/>
    </xf>
    <xf numFmtId="0" fontId="45" fillId="0" borderId="0" xfId="5" applyFont="1" applyFill="1" applyBorder="1" applyAlignment="1" applyProtection="1">
      <alignment vertical="center" wrapText="1"/>
    </xf>
    <xf numFmtId="0" fontId="45" fillId="0" borderId="29" xfId="5"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29" xfId="0" applyFont="1" applyFill="1" applyBorder="1" applyAlignment="1" applyProtection="1">
      <alignment vertical="center" wrapText="1"/>
    </xf>
    <xf numFmtId="0" fontId="40" fillId="0" borderId="29" xfId="0" applyFont="1" applyBorder="1" applyAlignment="1">
      <alignment vertical="center"/>
    </xf>
    <xf numFmtId="0" fontId="46" fillId="0" borderId="0" xfId="5" applyFont="1" applyFill="1" applyBorder="1" applyAlignment="1" applyProtection="1">
      <alignment vertical="center" wrapText="1"/>
    </xf>
    <xf numFmtId="0" fontId="45" fillId="4" borderId="29" xfId="0" applyFont="1" applyFill="1" applyBorder="1" applyAlignment="1" applyProtection="1">
      <alignment vertical="center" wrapText="1"/>
    </xf>
    <xf numFmtId="0" fontId="40" fillId="0" borderId="29" xfId="0" applyFont="1" applyBorder="1"/>
    <xf numFmtId="0" fontId="40" fillId="0" borderId="0" xfId="0" applyFont="1" applyAlignment="1">
      <alignment vertical="center"/>
    </xf>
    <xf numFmtId="0" fontId="45" fillId="4" borderId="0" xfId="0" applyFont="1" applyFill="1" applyBorder="1" applyAlignment="1" applyProtection="1">
      <alignment vertical="center" wrapText="1"/>
    </xf>
    <xf numFmtId="0" fontId="45" fillId="0" borderId="0" xfId="0" quotePrefix="1" applyFont="1" applyFill="1" applyBorder="1" applyAlignment="1" applyProtection="1">
      <alignment vertical="center" wrapText="1"/>
    </xf>
    <xf numFmtId="0" fontId="45" fillId="0" borderId="29" xfId="0" quotePrefix="1" applyFont="1" applyFill="1" applyBorder="1" applyAlignment="1" applyProtection="1">
      <alignment vertical="center" wrapText="1"/>
    </xf>
    <xf numFmtId="0" fontId="45" fillId="8" borderId="0" xfId="0" applyFont="1" applyFill="1" applyBorder="1" applyAlignment="1" applyProtection="1">
      <alignment vertical="center" wrapText="1"/>
    </xf>
    <xf numFmtId="0" fontId="45" fillId="8" borderId="29" xfId="0" applyFont="1" applyFill="1" applyBorder="1" applyAlignment="1" applyProtection="1">
      <alignment vertical="center" wrapText="1"/>
    </xf>
    <xf numFmtId="0" fontId="45" fillId="0" borderId="30" xfId="0" applyFont="1" applyFill="1" applyBorder="1" applyAlignment="1" applyProtection="1">
      <alignment vertical="center" wrapText="1"/>
    </xf>
    <xf numFmtId="0" fontId="45" fillId="0" borderId="8" xfId="0" applyFont="1" applyFill="1" applyBorder="1" applyAlignment="1" applyProtection="1">
      <alignment vertical="center" wrapText="1"/>
    </xf>
    <xf numFmtId="0" fontId="43" fillId="16" borderId="29" xfId="0" applyFont="1" applyFill="1" applyBorder="1" applyAlignment="1">
      <alignment vertical="center"/>
    </xf>
    <xf numFmtId="0" fontId="39" fillId="0" borderId="0" xfId="10" applyFont="1" applyAlignment="1">
      <alignment vertical="center" wrapText="1"/>
    </xf>
    <xf numFmtId="0" fontId="47" fillId="12" borderId="4" xfId="0" applyFont="1" applyFill="1" applyBorder="1" applyAlignment="1">
      <alignment horizontal="center" vertical="center"/>
    </xf>
    <xf numFmtId="0" fontId="47" fillId="12" borderId="4" xfId="0" applyFont="1" applyFill="1" applyBorder="1" applyAlignment="1">
      <alignment horizontal="center" vertical="center" wrapText="1"/>
    </xf>
    <xf numFmtId="0" fontId="43" fillId="16" borderId="31" xfId="0" applyFont="1" applyFill="1" applyBorder="1" applyAlignment="1">
      <alignment horizontal="center" vertical="center" wrapText="1"/>
    </xf>
    <xf numFmtId="0" fontId="48" fillId="0" borderId="4" xfId="0" applyFont="1" applyBorder="1" applyAlignment="1">
      <alignment horizontal="center" vertical="center"/>
    </xf>
    <xf numFmtId="0" fontId="49" fillId="4" borderId="4" xfId="0" applyFont="1" applyFill="1" applyBorder="1" applyAlignment="1">
      <alignment horizontal="center" vertical="center" wrapText="1"/>
    </xf>
    <xf numFmtId="0" fontId="49" fillId="0" borderId="4" xfId="0" applyFont="1" applyBorder="1" applyAlignment="1" applyProtection="1">
      <alignment horizontal="center" vertical="center" wrapText="1"/>
      <protection locked="0"/>
    </xf>
    <xf numFmtId="0" fontId="40" fillId="0" borderId="0" xfId="0" applyFont="1" applyBorder="1" applyAlignment="1">
      <alignment wrapText="1"/>
    </xf>
    <xf numFmtId="0" fontId="36" fillId="4" borderId="0" xfId="0" applyFont="1" applyFill="1" applyBorder="1" applyAlignment="1">
      <alignment horizontal="center" vertical="center"/>
    </xf>
    <xf numFmtId="0" fontId="36" fillId="4" borderId="0" xfId="0" applyFont="1" applyFill="1" applyBorder="1" applyAlignment="1">
      <alignment horizontal="center" vertical="center" wrapText="1"/>
    </xf>
    <xf numFmtId="0" fontId="36" fillId="4" borderId="0" xfId="0" applyFont="1" applyFill="1" applyBorder="1" applyAlignment="1">
      <alignment vertical="center" wrapText="1"/>
    </xf>
    <xf numFmtId="0" fontId="36" fillId="4" borderId="0" xfId="0" applyFont="1" applyFill="1" applyBorder="1" applyAlignment="1">
      <alignment horizontal="justify" vertical="center" wrapText="1"/>
    </xf>
    <xf numFmtId="0" fontId="36" fillId="4" borderId="0" xfId="0" applyFont="1" applyFill="1" applyBorder="1" applyAlignment="1">
      <alignment horizontal="left" vertical="center" wrapText="1"/>
    </xf>
    <xf numFmtId="0" fontId="36" fillId="0" borderId="0" xfId="0" applyFont="1" applyBorder="1" applyAlignment="1">
      <alignment horizontal="center" vertical="center"/>
    </xf>
    <xf numFmtId="0" fontId="50" fillId="4" borderId="0" xfId="0" applyFont="1" applyFill="1" applyBorder="1" applyAlignment="1">
      <alignment horizontal="center" vertical="center"/>
    </xf>
    <xf numFmtId="0" fontId="51" fillId="16" borderId="28" xfId="0" applyFont="1" applyFill="1" applyBorder="1" applyAlignment="1" applyProtection="1">
      <alignment horizontal="center" vertical="center" wrapText="1"/>
      <protection locked="0"/>
    </xf>
    <xf numFmtId="0" fontId="39" fillId="0" borderId="32" xfId="10" applyFont="1" applyBorder="1" applyAlignment="1">
      <alignment vertical="center" wrapText="1"/>
    </xf>
    <xf numFmtId="0" fontId="40" fillId="0" borderId="32" xfId="0" applyFont="1" applyBorder="1"/>
    <xf numFmtId="0" fontId="36" fillId="4" borderId="29" xfId="0" applyFont="1" applyFill="1" applyBorder="1" applyAlignment="1">
      <alignment vertical="center" wrapText="1"/>
    </xf>
    <xf numFmtId="0" fontId="40" fillId="0" borderId="29" xfId="0" applyFont="1" applyBorder="1" applyAlignment="1">
      <alignment wrapText="1"/>
    </xf>
    <xf numFmtId="0" fontId="36" fillId="0" borderId="33" xfId="0" applyFont="1" applyBorder="1" applyAlignment="1" applyProtection="1">
      <alignment horizontal="center" vertical="center" wrapText="1"/>
      <protection locked="0"/>
    </xf>
    <xf numFmtId="0" fontId="52" fillId="0" borderId="0" xfId="0" applyFont="1" applyFill="1" applyBorder="1" applyProtection="1">
      <protection locked="0"/>
    </xf>
    <xf numFmtId="0" fontId="33" fillId="0" borderId="0" xfId="0" applyFont="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3" fillId="16" borderId="0" xfId="0" applyFont="1" applyFill="1" applyBorder="1" applyAlignment="1">
      <alignment horizontal="center" vertical="center" wrapText="1"/>
    </xf>
    <xf numFmtId="0" fontId="0" fillId="0" borderId="22" xfId="0" applyFont="1" applyBorder="1" applyAlignment="1">
      <alignment horizontal="left"/>
    </xf>
    <xf numFmtId="0" fontId="0" fillId="0" borderId="2" xfId="0" applyFont="1" applyBorder="1" applyAlignment="1">
      <alignment horizontal="left"/>
    </xf>
    <xf numFmtId="0" fontId="34" fillId="10" borderId="24" xfId="0" applyFont="1" applyFill="1" applyBorder="1" applyAlignment="1" applyProtection="1">
      <alignment horizontal="center" vertical="center" wrapText="1"/>
      <protection locked="0"/>
    </xf>
    <xf numFmtId="0" fontId="34" fillId="10" borderId="23" xfId="0" applyFont="1" applyFill="1" applyBorder="1" applyAlignment="1" applyProtection="1">
      <alignment horizontal="center" vertical="center" wrapText="1"/>
      <protection locked="0"/>
    </xf>
    <xf numFmtId="49" fontId="34" fillId="10" borderId="23" xfId="0" applyNumberFormat="1" applyFont="1" applyFill="1" applyBorder="1" applyAlignment="1" applyProtection="1">
      <alignment horizontal="center" vertical="center" wrapText="1"/>
      <protection locked="0"/>
    </xf>
    <xf numFmtId="0" fontId="35" fillId="10" borderId="23" xfId="0" applyFont="1" applyFill="1" applyBorder="1" applyAlignment="1" applyProtection="1">
      <alignment horizontal="center" vertical="center" wrapText="1"/>
      <protection locked="0"/>
    </xf>
    <xf numFmtId="0" fontId="29" fillId="10" borderId="23" xfId="0" applyFont="1" applyFill="1" applyBorder="1" applyAlignment="1" applyProtection="1">
      <alignment horizontal="center" vertical="center" wrapText="1"/>
      <protection locked="0"/>
    </xf>
    <xf numFmtId="0" fontId="57" fillId="10" borderId="23" xfId="0" applyFont="1" applyFill="1" applyBorder="1" applyAlignment="1">
      <alignment horizontal="center" vertical="center" wrapText="1"/>
    </xf>
    <xf numFmtId="0" fontId="57" fillId="10" borderId="22" xfId="0" applyFont="1" applyFill="1" applyBorder="1" applyAlignment="1">
      <alignment horizontal="center" vertical="center" wrapText="1"/>
    </xf>
    <xf numFmtId="0" fontId="0" fillId="0" borderId="3" xfId="0" applyFont="1" applyBorder="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0" fontId="35" fillId="17" borderId="1" xfId="0" applyFont="1" applyFill="1" applyBorder="1" applyAlignment="1" applyProtection="1">
      <alignment horizontal="center" vertical="center" wrapText="1"/>
      <protection hidden="1"/>
    </xf>
    <xf numFmtId="0" fontId="36" fillId="0" borderId="1" xfId="0" applyFont="1" applyFill="1" applyBorder="1" applyAlignment="1" applyProtection="1">
      <alignment horizontal="center" vertical="center" wrapText="1"/>
      <protection locked="0"/>
    </xf>
    <xf numFmtId="49" fontId="36" fillId="0" borderId="1" xfId="0" applyNumberFormat="1" applyFont="1" applyFill="1" applyBorder="1" applyAlignment="1" applyProtection="1">
      <alignment horizontal="center" vertical="center" wrapText="1"/>
      <protection locked="0"/>
    </xf>
    <xf numFmtId="0" fontId="36" fillId="17" borderId="1" xfId="0" applyFont="1" applyFill="1" applyBorder="1" applyAlignment="1" applyProtection="1">
      <alignment horizontal="center" vertical="center" wrapText="1"/>
      <protection hidden="1"/>
    </xf>
    <xf numFmtId="4" fontId="36" fillId="0" borderId="1" xfId="0" applyNumberFormat="1" applyFont="1" applyFill="1" applyBorder="1" applyAlignment="1" applyProtection="1">
      <alignment horizontal="center" vertical="center" wrapText="1"/>
      <protection locked="0"/>
    </xf>
    <xf numFmtId="166" fontId="36" fillId="17" borderId="1" xfId="0" applyNumberFormat="1" applyFont="1" applyFill="1" applyBorder="1" applyAlignment="1" applyProtection="1">
      <alignment horizontal="center" vertical="center" wrapText="1"/>
      <protection locked="0" hidden="1"/>
    </xf>
    <xf numFmtId="0" fontId="36" fillId="17" borderId="1" xfId="0" applyNumberFormat="1" applyFont="1" applyFill="1" applyBorder="1" applyAlignment="1" applyProtection="1">
      <alignment horizontal="center" vertical="center" wrapText="1"/>
      <protection hidden="1"/>
    </xf>
    <xf numFmtId="0" fontId="36" fillId="17" borderId="1" xfId="0" applyFont="1" applyFill="1" applyBorder="1" applyAlignment="1" applyProtection="1">
      <alignment horizontal="center" vertical="center" wrapText="1"/>
      <protection locked="0" hidden="1"/>
    </xf>
    <xf numFmtId="0" fontId="3" fillId="0" borderId="1" xfId="0" applyNumberFormat="1" applyFont="1" applyFill="1" applyBorder="1" applyAlignment="1" applyProtection="1">
      <alignment horizontal="left" vertical="center" wrapText="1"/>
      <protection locked="0"/>
    </xf>
    <xf numFmtId="0" fontId="36" fillId="18" borderId="1" xfId="0" applyFont="1" applyFill="1" applyBorder="1" applyAlignment="1" applyProtection="1">
      <alignment horizontal="center" vertical="center" wrapText="1"/>
      <protection locked="0"/>
    </xf>
    <xf numFmtId="0" fontId="36" fillId="18" borderId="2" xfId="0" applyFont="1" applyFill="1" applyBorder="1" applyAlignment="1" applyProtection="1">
      <alignment horizontal="center" vertical="center" wrapText="1"/>
      <protection locked="0"/>
    </xf>
    <xf numFmtId="4" fontId="36" fillId="0" borderId="1" xfId="0" applyNumberFormat="1" applyFont="1" applyBorder="1" applyAlignment="1" applyProtection="1">
      <alignment horizontal="center" vertical="center" wrapText="1"/>
      <protection locked="0"/>
    </xf>
    <xf numFmtId="166" fontId="36" fillId="0" borderId="1" xfId="0" applyNumberFormat="1" applyFont="1" applyBorder="1" applyAlignment="1" applyProtection="1">
      <alignment horizontal="center" vertical="center" wrapText="1"/>
      <protection locked="0"/>
    </xf>
    <xf numFmtId="4" fontId="36" fillId="0" borderId="1" xfId="11"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54" fillId="0" borderId="1" xfId="0" applyFont="1" applyBorder="1" applyAlignment="1" applyProtection="1">
      <alignment vertical="center" wrapText="1"/>
      <protection locked="0"/>
    </xf>
    <xf numFmtId="0" fontId="55" fillId="0" borderId="1" xfId="0" applyFont="1" applyFill="1" applyBorder="1" applyProtection="1">
      <protection locked="0"/>
    </xf>
    <xf numFmtId="0" fontId="56" fillId="0" borderId="1" xfId="0" applyFont="1" applyBorder="1" applyAlignment="1" applyProtection="1">
      <alignment horizontal="center" vertical="center" wrapText="1"/>
      <protection locked="0"/>
    </xf>
    <xf numFmtId="2" fontId="58" fillId="17" borderId="1" xfId="0" applyNumberFormat="1" applyFont="1" applyFill="1" applyBorder="1" applyAlignment="1" applyProtection="1">
      <alignment horizontal="center" vertical="center" wrapText="1"/>
      <protection hidden="1"/>
    </xf>
    <xf numFmtId="49" fontId="56" fillId="0" borderId="1" xfId="0" applyNumberFormat="1" applyFont="1" applyFill="1" applyBorder="1" applyAlignment="1" applyProtection="1">
      <alignment horizontal="center" vertical="center" wrapText="1"/>
      <protection locked="0"/>
    </xf>
    <xf numFmtId="0" fontId="56" fillId="0" borderId="1" xfId="0" applyNumberFormat="1" applyFont="1" applyFill="1" applyBorder="1" applyAlignment="1" applyProtection="1">
      <alignment horizontal="center" vertical="center" wrapText="1"/>
      <protection hidden="1"/>
    </xf>
    <xf numFmtId="0" fontId="56" fillId="0" borderId="1" xfId="0" applyFont="1" applyFill="1" applyBorder="1" applyAlignment="1" applyProtection="1">
      <alignment horizontal="center" vertical="center" wrapText="1"/>
      <protection locked="0"/>
    </xf>
    <xf numFmtId="0" fontId="56" fillId="17" borderId="1" xfId="0" applyNumberFormat="1" applyFont="1" applyFill="1" applyBorder="1" applyAlignment="1" applyProtection="1">
      <alignment horizontal="center" vertical="center" wrapText="1"/>
      <protection hidden="1"/>
    </xf>
    <xf numFmtId="0" fontId="56" fillId="17" borderId="1" xfId="0" applyNumberFormat="1" applyFont="1" applyFill="1" applyBorder="1" applyAlignment="1" applyProtection="1">
      <alignment horizontal="center" vertical="center" wrapText="1"/>
      <protection locked="0"/>
    </xf>
    <xf numFmtId="0" fontId="56" fillId="0"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60" fillId="13" borderId="1" xfId="0" applyFont="1" applyFill="1" applyBorder="1" applyAlignment="1">
      <alignment horizontal="center" vertical="center"/>
    </xf>
    <xf numFmtId="0" fontId="60" fillId="0" borderId="1" xfId="9" applyFont="1" applyBorder="1" applyAlignment="1">
      <alignment horizontal="left"/>
    </xf>
    <xf numFmtId="0" fontId="53" fillId="19" borderId="34" xfId="0" applyFont="1" applyFill="1" applyBorder="1" applyAlignment="1" applyProtection="1">
      <alignment horizontal="center" vertical="center"/>
      <protection locked="0"/>
    </xf>
    <xf numFmtId="0" fontId="32" fillId="19" borderId="35" xfId="0" applyFont="1" applyFill="1" applyBorder="1" applyAlignment="1" applyProtection="1">
      <alignment horizontal="center" vertical="center"/>
      <protection locked="0"/>
    </xf>
    <xf numFmtId="4" fontId="19" fillId="3" borderId="16" xfId="0" applyNumberFormat="1" applyFont="1" applyFill="1" applyBorder="1" applyAlignment="1" applyProtection="1">
      <alignment vertical="center" wrapText="1"/>
      <protection locked="0"/>
    </xf>
    <xf numFmtId="4" fontId="36" fillId="0" borderId="1" xfId="0" applyNumberFormat="1" applyFont="1" applyFill="1" applyBorder="1" applyAlignment="1" applyProtection="1">
      <alignment horizontal="right" vertical="center" wrapText="1"/>
      <protection locked="0"/>
    </xf>
    <xf numFmtId="4" fontId="36" fillId="0" borderId="1" xfId="11" applyNumberFormat="1" applyFont="1" applyFill="1" applyBorder="1" applyAlignment="1" applyProtection="1">
      <alignment horizontal="right" vertical="center" wrapText="1"/>
      <protection locked="0"/>
    </xf>
    <xf numFmtId="166" fontId="36" fillId="17" borderId="1" xfId="0" applyNumberFormat="1" applyFont="1" applyFill="1" applyBorder="1" applyAlignment="1" applyProtection="1">
      <alignment horizontal="right" vertical="center" wrapText="1"/>
      <protection locked="0" hidden="1"/>
    </xf>
    <xf numFmtId="166" fontId="36" fillId="0" borderId="1" xfId="0" applyNumberFormat="1" applyFont="1" applyBorder="1" applyAlignment="1" applyProtection="1">
      <alignment horizontal="right" vertical="center" wrapText="1"/>
      <protection locked="0"/>
    </xf>
    <xf numFmtId="4" fontId="36" fillId="0" borderId="1" xfId="11" applyNumberFormat="1" applyFont="1" applyBorder="1" applyAlignment="1" applyProtection="1">
      <alignment horizontal="right" vertical="center" wrapText="1"/>
      <protection locked="0"/>
    </xf>
    <xf numFmtId="4" fontId="36" fillId="0" borderId="1" xfId="0" applyNumberFormat="1" applyFont="1" applyBorder="1" applyAlignment="1" applyProtection="1">
      <alignment horizontal="right" vertical="center" wrapText="1"/>
      <protection locked="0"/>
    </xf>
    <xf numFmtId="4" fontId="56" fillId="0" borderId="1" xfId="0" applyNumberFormat="1" applyFont="1" applyBorder="1" applyAlignment="1" applyProtection="1">
      <alignment horizontal="right" vertical="center" wrapText="1"/>
      <protection locked="0"/>
    </xf>
    <xf numFmtId="4" fontId="56" fillId="0" borderId="1" xfId="11" applyNumberFormat="1" applyFont="1" applyBorder="1" applyAlignment="1" applyProtection="1">
      <alignment horizontal="right" vertical="center" wrapText="1"/>
      <protection locked="0"/>
    </xf>
    <xf numFmtId="166" fontId="56" fillId="17" borderId="1" xfId="0" applyNumberFormat="1" applyFont="1" applyFill="1" applyBorder="1" applyAlignment="1" applyProtection="1">
      <alignment horizontal="right" vertical="center" wrapText="1"/>
      <protection locked="0" hidden="1"/>
    </xf>
    <xf numFmtId="0" fontId="36" fillId="17" borderId="1" xfId="0" applyNumberFormat="1" applyFont="1" applyFill="1" applyBorder="1" applyAlignment="1" applyProtection="1">
      <alignment horizontal="center" vertical="center" wrapText="1"/>
      <protection locked="0" hidden="1"/>
    </xf>
    <xf numFmtId="0" fontId="0" fillId="0" borderId="1" xfId="0" applyBorder="1"/>
    <xf numFmtId="0" fontId="59" fillId="0" borderId="0" xfId="0" applyFont="1" applyBorder="1"/>
    <xf numFmtId="0" fontId="59" fillId="0" borderId="0" xfId="0" applyFont="1"/>
    <xf numFmtId="0" fontId="59" fillId="0" borderId="1" xfId="0" applyFont="1" applyBorder="1" applyAlignment="1">
      <alignment wrapText="1"/>
    </xf>
    <xf numFmtId="0" fontId="59" fillId="0" borderId="1" xfId="0" applyFont="1" applyBorder="1" applyAlignment="1">
      <alignment horizontal="center" wrapText="1"/>
    </xf>
    <xf numFmtId="0" fontId="61" fillId="5" borderId="1" xfId="10" applyFont="1" applyFill="1" applyBorder="1" applyAlignment="1">
      <alignment horizontal="center" vertical="center" wrapText="1"/>
    </xf>
    <xf numFmtId="0" fontId="61" fillId="20" borderId="1" xfId="10" applyFont="1" applyFill="1" applyBorder="1" applyAlignment="1">
      <alignment horizontal="center" vertical="center" wrapText="1"/>
    </xf>
    <xf numFmtId="14" fontId="56" fillId="0" borderId="1" xfId="0" applyNumberFormat="1" applyFont="1" applyBorder="1" applyAlignment="1" applyProtection="1">
      <alignment horizontal="center" vertical="center" wrapText="1"/>
      <protection locked="0"/>
    </xf>
    <xf numFmtId="14" fontId="36" fillId="0" borderId="1" xfId="0" applyNumberFormat="1" applyFont="1" applyBorder="1" applyAlignment="1" applyProtection="1">
      <alignment horizontal="center" vertical="center" wrapText="1"/>
      <protection locked="0"/>
    </xf>
    <xf numFmtId="14" fontId="36" fillId="0" borderId="1" xfId="0" applyNumberFormat="1" applyFont="1" applyFill="1" applyBorder="1" applyAlignment="1" applyProtection="1">
      <alignment horizontal="center" vertical="center" wrapText="1"/>
      <protection locked="0"/>
    </xf>
    <xf numFmtId="0" fontId="33" fillId="10" borderId="23"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29" fillId="0" borderId="0" xfId="0" applyFont="1" applyAlignment="1" applyProtection="1">
      <alignment horizontal="left"/>
      <protection locked="0"/>
    </xf>
    <xf numFmtId="0" fontId="33" fillId="0" borderId="0" xfId="0" applyFont="1" applyAlignment="1" applyProtection="1">
      <alignment horizontal="left" vertical="center"/>
      <protection locked="0"/>
    </xf>
    <xf numFmtId="0" fontId="36" fillId="18" borderId="1" xfId="0" applyFont="1" applyFill="1" applyBorder="1" applyAlignment="1" applyProtection="1">
      <alignment horizontal="left" vertical="center" wrapText="1"/>
      <protection locked="0"/>
    </xf>
    <xf numFmtId="0" fontId="0" fillId="0" borderId="0" xfId="0" applyAlignment="1">
      <alignment horizontal="left"/>
    </xf>
    <xf numFmtId="0" fontId="30" fillId="0" borderId="4" xfId="10" applyFont="1" applyBorder="1" applyAlignment="1">
      <alignment horizontal="center" vertical="center" wrapText="1"/>
    </xf>
    <xf numFmtId="0" fontId="59" fillId="0" borderId="1" xfId="0" applyFont="1" applyBorder="1" applyAlignment="1">
      <alignment horizontal="center"/>
    </xf>
    <xf numFmtId="2" fontId="36" fillId="0" borderId="1" xfId="0" applyNumberFormat="1" applyFont="1" applyFill="1" applyBorder="1" applyAlignment="1" applyProtection="1">
      <alignment horizontal="center" vertical="center" wrapText="1"/>
      <protection locked="0"/>
    </xf>
    <xf numFmtId="2" fontId="36" fillId="0" borderId="1" xfId="0" applyNumberFormat="1" applyFont="1" applyBorder="1" applyAlignment="1" applyProtection="1">
      <alignment horizontal="center" vertical="center" wrapText="1"/>
      <protection locked="0"/>
    </xf>
    <xf numFmtId="0" fontId="36" fillId="10" borderId="23" xfId="0" applyFont="1" applyFill="1" applyBorder="1" applyAlignment="1" applyProtection="1">
      <alignment horizontal="center" vertical="center" wrapText="1"/>
      <protection locked="0"/>
    </xf>
    <xf numFmtId="0" fontId="35" fillId="5" borderId="23" xfId="0" applyFont="1" applyFill="1" applyBorder="1" applyAlignment="1" applyProtection="1">
      <alignment horizontal="center" vertical="center" wrapText="1"/>
      <protection locked="0"/>
    </xf>
    <xf numFmtId="0" fontId="0" fillId="0" borderId="37" xfId="0" applyFont="1" applyBorder="1" applyAlignment="1">
      <alignment horizontal="center"/>
    </xf>
    <xf numFmtId="0" fontId="0" fillId="0" borderId="36" xfId="0" applyFont="1" applyBorder="1" applyAlignment="1">
      <alignment horizontal="left"/>
    </xf>
    <xf numFmtId="4" fontId="0" fillId="0" borderId="38" xfId="0" applyNumberFormat="1" applyFont="1" applyBorder="1"/>
    <xf numFmtId="0" fontId="50" fillId="4" borderId="0" xfId="0" applyFont="1" applyFill="1" applyBorder="1" applyAlignment="1">
      <alignment horizontal="center" vertical="center" wrapText="1"/>
    </xf>
    <xf numFmtId="0" fontId="46" fillId="0" borderId="0" xfId="0" applyFont="1" applyBorder="1"/>
    <xf numFmtId="0" fontId="36" fillId="21" borderId="1" xfId="0" applyFont="1" applyFill="1" applyBorder="1" applyAlignment="1">
      <alignment horizontal="center" vertical="center" wrapText="1"/>
    </xf>
    <xf numFmtId="0" fontId="35" fillId="17" borderId="1" xfId="0" applyFont="1" applyFill="1" applyBorder="1" applyAlignment="1">
      <alignment horizontal="center" vertical="center" wrapText="1"/>
    </xf>
    <xf numFmtId="49" fontId="36" fillId="21" borderId="1" xfId="0" applyNumberFormat="1" applyFont="1" applyFill="1" applyBorder="1" applyAlignment="1">
      <alignment horizontal="center" vertical="center" wrapText="1"/>
    </xf>
    <xf numFmtId="2" fontId="36" fillId="21" borderId="1" xfId="0" applyNumberFormat="1" applyFont="1" applyFill="1" applyBorder="1" applyAlignment="1">
      <alignment horizontal="center" vertical="center" wrapText="1"/>
    </xf>
    <xf numFmtId="0" fontId="36" fillId="17" borderId="1" xfId="0" applyFont="1" applyFill="1" applyBorder="1" applyAlignment="1">
      <alignment horizontal="center" vertical="center" wrapText="1"/>
    </xf>
    <xf numFmtId="14" fontId="36" fillId="21" borderId="1" xfId="0" applyNumberFormat="1"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4" fillId="10" borderId="1" xfId="0" applyFont="1" applyFill="1" applyBorder="1" applyAlignment="1">
      <alignment horizontal="center" vertical="center" wrapText="1"/>
    </xf>
    <xf numFmtId="49" fontId="34" fillId="10" borderId="1" xfId="0" applyNumberFormat="1" applyFont="1" applyFill="1" applyBorder="1" applyAlignment="1">
      <alignment horizontal="center" vertical="center" wrapText="1"/>
    </xf>
    <xf numFmtId="0" fontId="35" fillId="10" borderId="3" xfId="0" applyFont="1" applyFill="1" applyBorder="1" applyAlignment="1">
      <alignment horizontal="center" vertical="center" wrapText="1"/>
    </xf>
    <xf numFmtId="0" fontId="35" fillId="21" borderId="1"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35" fillId="17" borderId="1" xfId="0" applyFont="1" applyFill="1" applyBorder="1" applyAlignment="1">
      <alignment horizontal="left" vertical="center" wrapText="1"/>
    </xf>
    <xf numFmtId="166" fontId="36" fillId="23" borderId="1" xfId="0" applyNumberFormat="1" applyFont="1" applyFill="1" applyBorder="1" applyAlignment="1">
      <alignment horizontal="right" vertical="center" wrapText="1"/>
    </xf>
    <xf numFmtId="0" fontId="18" fillId="0" borderId="0" xfId="0" applyFont="1"/>
    <xf numFmtId="0" fontId="35" fillId="24" borderId="1" xfId="0" applyFont="1" applyFill="1" applyBorder="1" applyAlignment="1">
      <alignment horizontal="center" vertical="center" wrapText="1"/>
    </xf>
    <xf numFmtId="0" fontId="35" fillId="24" borderId="1" xfId="0" applyFont="1" applyFill="1" applyBorder="1" applyAlignment="1">
      <alignment horizontal="left" vertical="center" wrapText="1"/>
    </xf>
    <xf numFmtId="0" fontId="36" fillId="25" borderId="1" xfId="0" applyFont="1" applyFill="1" applyBorder="1" applyAlignment="1">
      <alignment horizontal="center" vertical="center" wrapText="1"/>
    </xf>
    <xf numFmtId="0" fontId="36" fillId="24" borderId="1" xfId="0" applyFont="1" applyFill="1" applyBorder="1" applyAlignment="1">
      <alignment horizontal="center" vertical="center" wrapText="1"/>
    </xf>
    <xf numFmtId="166" fontId="36" fillId="24" borderId="1" xfId="0" applyNumberFormat="1" applyFont="1" applyFill="1" applyBorder="1" applyAlignment="1">
      <alignment horizontal="right" vertical="center" wrapText="1"/>
    </xf>
    <xf numFmtId="166" fontId="35" fillId="24" borderId="1" xfId="0" applyNumberFormat="1" applyFont="1" applyFill="1" applyBorder="1" applyAlignment="1">
      <alignment horizontal="right" vertical="center" wrapText="1"/>
    </xf>
    <xf numFmtId="2" fontId="36" fillId="22" borderId="1" xfId="0" applyNumberFormat="1" applyFont="1" applyFill="1" applyBorder="1" applyAlignment="1">
      <alignment horizontal="right" vertical="center" wrapText="1"/>
    </xf>
    <xf numFmtId="49" fontId="0" fillId="0" borderId="0" xfId="0" applyNumberFormat="1"/>
    <xf numFmtId="0" fontId="36" fillId="21" borderId="1" xfId="0" applyNumberFormat="1" applyFont="1" applyFill="1" applyBorder="1" applyAlignment="1" applyProtection="1">
      <alignment horizontal="center" vertical="center" wrapText="1"/>
      <protection locked="0"/>
    </xf>
    <xf numFmtId="0" fontId="36" fillId="21" borderId="1" xfId="0" applyFont="1" applyFill="1" applyBorder="1" applyAlignment="1">
      <alignment horizontal="left" vertical="center" wrapText="1" indent="1"/>
    </xf>
    <xf numFmtId="0" fontId="35" fillId="17" borderId="1" xfId="0" applyFont="1" applyFill="1" applyBorder="1" applyAlignment="1">
      <alignment horizontal="left" vertical="center" wrapText="1" indent="1"/>
    </xf>
    <xf numFmtId="0" fontId="36" fillId="21" borderId="1" xfId="0" applyFont="1" applyFill="1" applyBorder="1" applyAlignment="1">
      <alignment horizontal="left" vertical="center" wrapText="1" indent="2"/>
    </xf>
    <xf numFmtId="0" fontId="35" fillId="21" borderId="1" xfId="0" applyFont="1" applyFill="1" applyBorder="1" applyAlignment="1">
      <alignment horizontal="left" vertical="center" wrapText="1"/>
    </xf>
    <xf numFmtId="0" fontId="36" fillId="25" borderId="1" xfId="0" applyNumberFormat="1" applyFont="1" applyFill="1" applyBorder="1" applyAlignment="1">
      <alignment horizontal="center" vertical="center" wrapText="1"/>
    </xf>
    <xf numFmtId="0" fontId="36" fillId="24" borderId="1" xfId="0" applyFont="1" applyFill="1" applyBorder="1" applyAlignment="1">
      <alignment horizontal="left" vertical="center" wrapText="1"/>
    </xf>
    <xf numFmtId="0" fontId="35" fillId="25" borderId="1" xfId="0" applyFont="1" applyFill="1" applyBorder="1" applyAlignment="1">
      <alignment horizontal="left" vertical="center" wrapText="1"/>
    </xf>
    <xf numFmtId="2" fontId="35" fillId="25" borderId="1" xfId="0" applyNumberFormat="1" applyFont="1" applyFill="1" applyBorder="1" applyAlignment="1">
      <alignment horizontal="right" vertical="center" wrapText="1"/>
    </xf>
    <xf numFmtId="4" fontId="36" fillId="0" borderId="23" xfId="11" applyNumberFormat="1" applyFont="1" applyBorder="1" applyAlignment="1" applyProtection="1">
      <alignment horizontal="center" vertical="center" wrapText="1"/>
      <protection locked="0"/>
    </xf>
    <xf numFmtId="0" fontId="36" fillId="21" borderId="1" xfId="0" applyFont="1" applyFill="1" applyBorder="1" applyAlignment="1" applyProtection="1">
      <alignment horizontal="center" vertical="center" wrapText="1"/>
      <protection locked="0"/>
    </xf>
    <xf numFmtId="0" fontId="0" fillId="10" borderId="1" xfId="0" applyFill="1" applyBorder="1" applyAlignment="1">
      <alignment horizontal="center" vertical="center"/>
    </xf>
    <xf numFmtId="0" fontId="34" fillId="10" borderId="1" xfId="0" applyFont="1" applyFill="1" applyBorder="1" applyAlignment="1" applyProtection="1">
      <alignment horizontal="center" vertical="center" wrapText="1"/>
      <protection locked="0"/>
    </xf>
    <xf numFmtId="0" fontId="0" fillId="0" borderId="0" xfId="0" applyProtection="1">
      <protection locked="0"/>
    </xf>
    <xf numFmtId="0" fontId="65" fillId="0" borderId="0" xfId="1051"/>
    <xf numFmtId="0" fontId="68" fillId="26" borderId="45" xfId="1051" applyNumberFormat="1" applyFont="1" applyFill="1" applyBorder="1" applyAlignment="1">
      <alignment horizontal="center" vertical="center" wrapText="1"/>
    </xf>
    <xf numFmtId="0" fontId="65" fillId="0" borderId="0" xfId="1051" applyNumberFormat="1" applyAlignment="1">
      <alignment vertical="center"/>
    </xf>
    <xf numFmtId="0" fontId="66" fillId="27" borderId="45" xfId="1051" applyNumberFormat="1" applyFont="1" applyFill="1" applyBorder="1" applyAlignment="1">
      <alignment horizontal="center" vertical="center" wrapText="1"/>
    </xf>
    <xf numFmtId="0" fontId="69" fillId="28" borderId="46" xfId="1051" applyNumberFormat="1" applyFont="1" applyFill="1" applyBorder="1" applyAlignment="1">
      <alignment vertical="center" wrapText="1"/>
    </xf>
    <xf numFmtId="0" fontId="69" fillId="28" borderId="46" xfId="1051" applyNumberFormat="1" applyFont="1" applyFill="1" applyBorder="1" applyAlignment="1">
      <alignment horizontal="left" vertical="center" wrapText="1"/>
    </xf>
    <xf numFmtId="0" fontId="69" fillId="29" borderId="46" xfId="1051" applyNumberFormat="1" applyFont="1" applyFill="1" applyBorder="1" applyAlignment="1">
      <alignment vertical="center" wrapText="1"/>
    </xf>
    <xf numFmtId="0" fontId="69" fillId="29" borderId="46" xfId="1051" applyNumberFormat="1" applyFont="1" applyFill="1" applyBorder="1" applyAlignment="1">
      <alignment horizontal="left" vertical="center" wrapText="1"/>
    </xf>
    <xf numFmtId="0" fontId="68" fillId="0" borderId="46" xfId="1051" applyNumberFormat="1" applyFont="1" applyBorder="1" applyAlignment="1">
      <alignment horizontal="center" vertical="top" wrapText="1"/>
    </xf>
    <xf numFmtId="0" fontId="68" fillId="0" borderId="46" xfId="1051" applyNumberFormat="1" applyFont="1" applyBorder="1" applyAlignment="1">
      <alignment horizontal="left" vertical="top" wrapText="1"/>
    </xf>
    <xf numFmtId="0" fontId="68" fillId="0" borderId="46" xfId="1051" applyNumberFormat="1" applyFont="1" applyBorder="1" applyAlignment="1">
      <alignment vertical="top" wrapText="1"/>
    </xf>
    <xf numFmtId="0" fontId="68" fillId="0" borderId="48" xfId="1051" applyNumberFormat="1" applyFont="1" applyBorder="1" applyAlignment="1">
      <alignment vertical="top" wrapText="1"/>
    </xf>
    <xf numFmtId="0" fontId="68" fillId="0" borderId="48" xfId="1051" applyNumberFormat="1" applyFont="1" applyBorder="1" applyAlignment="1">
      <alignment horizontal="center" vertical="top" wrapText="1"/>
    </xf>
    <xf numFmtId="0" fontId="68" fillId="0" borderId="0" xfId="1051" applyNumberFormat="1" applyFont="1" applyAlignment="1">
      <alignment vertical="top" wrapText="1"/>
    </xf>
    <xf numFmtId="0" fontId="65" fillId="0" borderId="0" xfId="1051" applyAlignment="1">
      <alignment wrapText="1"/>
    </xf>
    <xf numFmtId="0" fontId="65" fillId="0" borderId="0" xfId="1051" applyNumberFormat="1" applyAlignment="1">
      <alignment vertical="center" wrapText="1"/>
    </xf>
    <xf numFmtId="0" fontId="70" fillId="0" borderId="0" xfId="1051" applyFont="1"/>
    <xf numFmtId="169" fontId="65" fillId="0" borderId="0" xfId="1051" applyNumberFormat="1"/>
    <xf numFmtId="169" fontId="70" fillId="0" borderId="0" xfId="1051" applyNumberFormat="1" applyFont="1"/>
    <xf numFmtId="169" fontId="65" fillId="0" borderId="0" xfId="1051" applyNumberFormat="1" applyAlignment="1">
      <alignment vertical="center"/>
    </xf>
    <xf numFmtId="0" fontId="71" fillId="30" borderId="49" xfId="0" applyFont="1" applyFill="1" applyBorder="1" applyAlignment="1">
      <alignment vertical="center" wrapText="1"/>
    </xf>
    <xf numFmtId="0" fontId="72" fillId="31" borderId="49" xfId="0" applyFont="1" applyFill="1" applyBorder="1" applyAlignment="1">
      <alignment vertical="center" wrapText="1"/>
    </xf>
    <xf numFmtId="0" fontId="73" fillId="31" borderId="49" xfId="0" applyFont="1" applyFill="1" applyBorder="1" applyAlignment="1">
      <alignment vertical="center" wrapText="1"/>
    </xf>
    <xf numFmtId="0" fontId="75" fillId="31" borderId="49" xfId="0" applyFont="1" applyFill="1" applyBorder="1" applyAlignment="1">
      <alignment vertical="center" wrapText="1"/>
    </xf>
    <xf numFmtId="0" fontId="68" fillId="0" borderId="45" xfId="1051" applyNumberFormat="1" applyFont="1" applyFill="1" applyBorder="1" applyAlignment="1">
      <alignment horizontal="center" vertical="center" wrapText="1"/>
    </xf>
    <xf numFmtId="0" fontId="66" fillId="0" borderId="45" xfId="1051" applyNumberFormat="1" applyFont="1" applyFill="1" applyBorder="1" applyAlignment="1">
      <alignment horizontal="center" vertical="center" wrapText="1"/>
    </xf>
    <xf numFmtId="0" fontId="69" fillId="0" borderId="47" xfId="1051" applyNumberFormat="1" applyFont="1" applyFill="1" applyBorder="1" applyAlignment="1">
      <alignment vertical="center" wrapText="1"/>
    </xf>
    <xf numFmtId="0" fontId="68" fillId="0" borderId="0" xfId="1051" applyNumberFormat="1" applyFont="1" applyFill="1" applyAlignment="1">
      <alignment vertical="top" wrapText="1"/>
    </xf>
    <xf numFmtId="0" fontId="36" fillId="10" borderId="3" xfId="0" applyFont="1" applyFill="1" applyBorder="1" applyAlignment="1">
      <alignment horizontal="center" vertical="center" wrapText="1"/>
    </xf>
    <xf numFmtId="0" fontId="72" fillId="17" borderId="1" xfId="0" applyFont="1" applyFill="1" applyBorder="1" applyAlignment="1">
      <alignment vertical="center" wrapText="1"/>
    </xf>
    <xf numFmtId="0" fontId="73" fillId="17" borderId="1" xfId="0" applyFont="1" applyFill="1" applyBorder="1" applyAlignment="1">
      <alignment vertical="center" wrapText="1"/>
    </xf>
    <xf numFmtId="0" fontId="74" fillId="17" borderId="1" xfId="0" applyFont="1" applyFill="1" applyBorder="1" applyAlignment="1">
      <alignment vertical="center" wrapText="1"/>
    </xf>
    <xf numFmtId="0" fontId="0" fillId="0" borderId="0" xfId="0" applyFont="1" applyAlignment="1">
      <alignment horizontal="center" vertical="center"/>
    </xf>
    <xf numFmtId="0" fontId="29" fillId="10" borderId="1" xfId="0" applyFont="1" applyFill="1" applyBorder="1" applyAlignment="1">
      <alignment horizontal="center" vertical="center" wrapText="1"/>
    </xf>
    <xf numFmtId="0" fontId="34" fillId="10" borderId="1" xfId="0" applyNumberFormat="1" applyFont="1" applyFill="1" applyBorder="1" applyAlignment="1">
      <alignment horizontal="center" vertical="center" wrapText="1"/>
    </xf>
    <xf numFmtId="0" fontId="36" fillId="21" borderId="1" xfId="0" applyNumberFormat="1" applyFont="1" applyFill="1" applyBorder="1" applyAlignment="1">
      <alignment horizontal="center" vertical="center" wrapText="1"/>
    </xf>
    <xf numFmtId="0" fontId="0" fillId="0" borderId="0" xfId="0" applyNumberFormat="1"/>
    <xf numFmtId="0" fontId="74" fillId="17" borderId="1" xfId="0" applyFont="1" applyFill="1" applyBorder="1" applyAlignment="1">
      <alignment horizontal="left" vertical="center" wrapText="1"/>
    </xf>
    <xf numFmtId="1" fontId="36" fillId="21" borderId="1" xfId="0" applyNumberFormat="1" applyFont="1" applyFill="1" applyBorder="1" applyAlignment="1">
      <alignment horizontal="center" vertical="center" wrapText="1"/>
    </xf>
    <xf numFmtId="4" fontId="34" fillId="10" borderId="1" xfId="0" applyNumberFormat="1" applyFont="1" applyFill="1" applyBorder="1" applyAlignment="1">
      <alignment horizontal="center" vertical="center" wrapText="1"/>
    </xf>
    <xf numFmtId="4" fontId="36" fillId="17" borderId="1" xfId="0" applyNumberFormat="1" applyFont="1" applyFill="1" applyBorder="1" applyAlignment="1">
      <alignment horizontal="center" vertical="center" wrapText="1"/>
    </xf>
    <xf numFmtId="4" fontId="0" fillId="0" borderId="0" xfId="0" applyNumberFormat="1"/>
    <xf numFmtId="2" fontId="0" fillId="0" borderId="0" xfId="0" applyNumberFormat="1"/>
    <xf numFmtId="0" fontId="68" fillId="0" borderId="46" xfId="1051" applyNumberFormat="1" applyFont="1" applyFill="1" applyBorder="1" applyAlignment="1">
      <alignment vertical="top" wrapText="1"/>
    </xf>
    <xf numFmtId="4" fontId="68" fillId="0" borderId="48" xfId="1051" applyNumberFormat="1" applyFont="1" applyFill="1" applyBorder="1" applyAlignment="1">
      <alignment horizontal="right" vertical="top" wrapText="1"/>
    </xf>
    <xf numFmtId="39" fontId="68" fillId="0" borderId="48" xfId="1051" applyNumberFormat="1" applyFont="1" applyFill="1" applyBorder="1" applyAlignment="1">
      <alignment horizontal="right" vertical="top" wrapText="1"/>
    </xf>
    <xf numFmtId="3" fontId="68" fillId="0" borderId="48" xfId="1051" applyNumberFormat="1" applyFont="1" applyFill="1" applyBorder="1" applyAlignment="1">
      <alignment horizontal="right" vertical="top" wrapText="1"/>
    </xf>
    <xf numFmtId="0" fontId="69" fillId="0" borderId="46" xfId="1051" applyNumberFormat="1" applyFont="1" applyFill="1" applyBorder="1" applyAlignment="1">
      <alignment vertical="center" wrapText="1"/>
    </xf>
    <xf numFmtId="168" fontId="68" fillId="0" borderId="48" xfId="1051" applyNumberFormat="1" applyFont="1" applyFill="1" applyBorder="1" applyAlignment="1">
      <alignment horizontal="right" vertical="top" wrapText="1"/>
    </xf>
    <xf numFmtId="0" fontId="68" fillId="0" borderId="48" xfId="1051" quotePrefix="1" applyNumberFormat="1" applyFont="1" applyBorder="1" applyAlignment="1">
      <alignment vertical="top" wrapText="1"/>
    </xf>
    <xf numFmtId="0" fontId="68" fillId="0" borderId="50" xfId="1051" applyNumberFormat="1" applyFont="1" applyBorder="1" applyAlignment="1">
      <alignment vertical="top" wrapText="1"/>
    </xf>
    <xf numFmtId="0" fontId="68" fillId="0" borderId="50" xfId="1051" applyNumberFormat="1" applyFont="1" applyBorder="1" applyAlignment="1">
      <alignment horizontal="center" vertical="top" wrapText="1"/>
    </xf>
    <xf numFmtId="3" fontId="68" fillId="0" borderId="50" xfId="1051" applyNumberFormat="1" applyFont="1" applyFill="1" applyBorder="1" applyAlignment="1">
      <alignment horizontal="right" vertical="top" wrapText="1"/>
    </xf>
    <xf numFmtId="39" fontId="68" fillId="0" borderId="50" xfId="1051" applyNumberFormat="1" applyFont="1" applyFill="1" applyBorder="1" applyAlignment="1">
      <alignment horizontal="right" vertical="top" wrapText="1"/>
    </xf>
    <xf numFmtId="2" fontId="65" fillId="0" borderId="0" xfId="1051" applyNumberFormat="1" applyAlignment="1">
      <alignment wrapText="1"/>
    </xf>
    <xf numFmtId="2" fontId="35" fillId="24" borderId="1" xfId="0" applyNumberFormat="1" applyFont="1" applyFill="1" applyBorder="1" applyAlignment="1">
      <alignment horizontal="left" vertical="center" wrapText="1"/>
    </xf>
    <xf numFmtId="2" fontId="35" fillId="17" borderId="1" xfId="0" applyNumberFormat="1" applyFont="1" applyFill="1" applyBorder="1" applyAlignment="1">
      <alignment horizontal="left" vertical="center" wrapText="1"/>
    </xf>
    <xf numFmtId="2" fontId="65" fillId="0" borderId="0" xfId="1051" applyNumberFormat="1"/>
    <xf numFmtId="2" fontId="65" fillId="0" borderId="0" xfId="1051" applyNumberFormat="1" applyAlignment="1">
      <alignment vertical="center" wrapText="1"/>
    </xf>
    <xf numFmtId="2" fontId="70" fillId="0" borderId="0" xfId="1051" applyNumberFormat="1" applyFont="1" applyAlignment="1">
      <alignment wrapText="1"/>
    </xf>
    <xf numFmtId="0" fontId="76" fillId="28" borderId="46" xfId="1051" applyNumberFormat="1" applyFont="1" applyFill="1" applyBorder="1" applyAlignment="1">
      <alignment horizontal="left" vertical="center" wrapText="1"/>
    </xf>
    <xf numFmtId="0" fontId="68" fillId="0" borderId="1" xfId="1051" applyNumberFormat="1" applyFont="1" applyFill="1" applyBorder="1" applyAlignment="1">
      <alignment vertical="top" wrapText="1"/>
    </xf>
    <xf numFmtId="39" fontId="68" fillId="0" borderId="1" xfId="1051" applyNumberFormat="1" applyFont="1" applyFill="1" applyBorder="1" applyAlignment="1">
      <alignment horizontal="right" vertical="top" wrapText="1"/>
    </xf>
    <xf numFmtId="169" fontId="68" fillId="0" borderId="0" xfId="1051" applyNumberFormat="1" applyFont="1" applyFill="1" applyAlignment="1">
      <alignment vertical="top" wrapText="1"/>
    </xf>
    <xf numFmtId="0" fontId="77" fillId="0" borderId="0" xfId="0" applyFont="1" applyAlignment="1">
      <alignment horizontal="justify" vertical="center"/>
    </xf>
    <xf numFmtId="0" fontId="79" fillId="0" borderId="0" xfId="0" applyFont="1" applyAlignment="1">
      <alignment horizontal="justify" vertical="center"/>
    </xf>
    <xf numFmtId="0" fontId="81" fillId="0" borderId="0" xfId="0" applyFont="1" applyAlignment="1">
      <alignment horizontal="justify" vertical="center"/>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0" fillId="11" borderId="13"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18" fillId="0" borderId="9" xfId="0" applyFont="1" applyBorder="1" applyAlignment="1">
      <alignment horizontal="left" vertical="center"/>
    </xf>
    <xf numFmtId="0" fontId="21" fillId="0" borderId="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wrapText="1"/>
    </xf>
    <xf numFmtId="43" fontId="11" fillId="9" borderId="39" xfId="16" applyNumberFormat="1" applyFont="1" applyFill="1" applyBorder="1" applyAlignment="1">
      <alignment horizontal="center" vertical="center"/>
    </xf>
    <xf numFmtId="43" fontId="11" fillId="9" borderId="21" xfId="16" applyNumberFormat="1" applyFont="1" applyFill="1" applyBorder="1" applyAlignment="1">
      <alignment horizontal="center" vertical="center"/>
    </xf>
    <xf numFmtId="43" fontId="11" fillId="9" borderId="40" xfId="16" applyNumberFormat="1" applyFont="1" applyFill="1" applyBorder="1" applyAlignment="1">
      <alignment horizontal="center" vertical="center"/>
    </xf>
    <xf numFmtId="43" fontId="11" fillId="9" borderId="25" xfId="16" applyNumberFormat="1" applyFont="1" applyFill="1" applyBorder="1" applyAlignment="1">
      <alignment horizontal="center" vertical="center"/>
    </xf>
    <xf numFmtId="0" fontId="11" fillId="9" borderId="41" xfId="0"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43" fontId="11" fillId="10" borderId="44" xfId="16" applyNumberFormat="1" applyFont="1" applyFill="1" applyBorder="1" applyAlignment="1">
      <alignment horizontal="center" vertical="center" wrapText="1"/>
    </xf>
    <xf numFmtId="43" fontId="11" fillId="10" borderId="26" xfId="16" applyNumberFormat="1" applyFont="1" applyFill="1" applyBorder="1" applyAlignment="1">
      <alignment horizontal="center" vertical="center" wrapText="1"/>
    </xf>
    <xf numFmtId="0" fontId="67" fillId="0" borderId="0" xfId="1051" applyNumberFormat="1" applyFont="1" applyAlignment="1">
      <alignment horizontal="center" vertical="center" wrapText="1"/>
    </xf>
    <xf numFmtId="0" fontId="68" fillId="0" borderId="0" xfId="1051" applyNumberFormat="1" applyFont="1" applyAlignment="1">
      <alignment horizontal="left" vertical="center" wrapText="1"/>
    </xf>
  </cellXfs>
  <cellStyles count="1052">
    <cellStyle name="Dziesiętny" xfId="16" builtinId="3"/>
    <cellStyle name="Dziesiętny 2" xfId="1"/>
    <cellStyle name="Dziesiętny 2 2" xfId="2"/>
    <cellStyle name="Dziesiętny 2 2 2" xfId="21"/>
    <cellStyle name="Dziesiętny 2 3" xfId="22"/>
    <cellStyle name="Dziesiętny 3" xfId="3"/>
    <cellStyle name="Dziesiętny 3 2" xfId="4"/>
    <cellStyle name="Normal 10" xfId="23"/>
    <cellStyle name="Normal 11" xfId="24"/>
    <cellStyle name="Normal 11 2" xfId="25"/>
    <cellStyle name="Normal 11 2 2" xfId="26"/>
    <cellStyle name="Normal 11 2 2 2" xfId="27"/>
    <cellStyle name="Normal 11 2 2 2 2" xfId="28"/>
    <cellStyle name="Normal 11 2 2 2 2 2" xfId="29"/>
    <cellStyle name="Normal 11 2 2 3" xfId="30"/>
    <cellStyle name="Normal 11 2 3" xfId="31"/>
    <cellStyle name="Normal 11 2 3 2" xfId="32"/>
    <cellStyle name="Normal 11 2 3 2 2" xfId="33"/>
    <cellStyle name="Normal 11 2 3 3" xfId="34"/>
    <cellStyle name="Normal 11 2 4" xfId="35"/>
    <cellStyle name="Normal 11 2 4 2" xfId="36"/>
    <cellStyle name="Normal 11 2 5" xfId="37"/>
    <cellStyle name="Normal 11 3" xfId="38"/>
    <cellStyle name="Normal 11 3 2" xfId="39"/>
    <cellStyle name="Normal 11 3 2 2" xfId="40"/>
    <cellStyle name="Normal 11 3 3" xfId="41"/>
    <cellStyle name="Normal 11 4" xfId="42"/>
    <cellStyle name="Normal 11 4 2" xfId="43"/>
    <cellStyle name="Normal 11 4 2 2" xfId="44"/>
    <cellStyle name="Normal 11 4 3" xfId="45"/>
    <cellStyle name="Normal 11 5" xfId="46"/>
    <cellStyle name="Normal 11 5 2" xfId="47"/>
    <cellStyle name="Normal 11 6" xfId="48"/>
    <cellStyle name="Normal 12" xfId="49"/>
    <cellStyle name="Normal 13" xfId="50"/>
    <cellStyle name="Normal 13 2" xfId="51"/>
    <cellStyle name="Normal 13 2 2" xfId="52"/>
    <cellStyle name="Normal 13 2 2 2" xfId="53"/>
    <cellStyle name="Normal 13 2 3" xfId="54"/>
    <cellStyle name="Normal 13 3" xfId="55"/>
    <cellStyle name="Normal 13 3 2" xfId="56"/>
    <cellStyle name="Normal 13 3 2 2" xfId="57"/>
    <cellStyle name="Normal 13 3 3" xfId="58"/>
    <cellStyle name="Normal 13 4" xfId="59"/>
    <cellStyle name="Normal 13 4 2" xfId="60"/>
    <cellStyle name="Normal 13 5" xfId="61"/>
    <cellStyle name="Normal 14" xfId="62"/>
    <cellStyle name="Normal 14 2" xfId="63"/>
    <cellStyle name="Normal 14 2 2" xfId="64"/>
    <cellStyle name="Normal 14 2 2 2" xfId="65"/>
    <cellStyle name="Normal 14 2 3" xfId="66"/>
    <cellStyle name="Normal 14 3" xfId="67"/>
    <cellStyle name="Normal 14 3 2" xfId="68"/>
    <cellStyle name="Normal 14 3 2 2" xfId="69"/>
    <cellStyle name="Normal 14 3 3" xfId="70"/>
    <cellStyle name="Normal 14 4" xfId="71"/>
    <cellStyle name="Normal 14 4 2" xfId="72"/>
    <cellStyle name="Normal 14 5" xfId="73"/>
    <cellStyle name="Normal 15" xfId="74"/>
    <cellStyle name="Normal 16" xfId="75"/>
    <cellStyle name="Normal 16 2" xfId="76"/>
    <cellStyle name="Normal 16 2 2" xfId="77"/>
    <cellStyle name="Normal 16 3" xfId="78"/>
    <cellStyle name="Normal 17" xfId="79"/>
    <cellStyle name="Normal 17 2" xfId="80"/>
    <cellStyle name="Normal 17 2 2" xfId="81"/>
    <cellStyle name="Normal 17 3" xfId="82"/>
    <cellStyle name="Normal 18" xfId="83"/>
    <cellStyle name="Normal 18 2" xfId="84"/>
    <cellStyle name="Normal 19" xfId="85"/>
    <cellStyle name="Normal 2" xfId="18"/>
    <cellStyle name="Normal 20" xfId="86"/>
    <cellStyle name="Normal 21" xfId="87"/>
    <cellStyle name="Normal 3" xfId="88"/>
    <cellStyle name="Normal 4" xfId="89"/>
    <cellStyle name="Normal 5" xfId="90"/>
    <cellStyle name="Normal 5 10" xfId="91"/>
    <cellStyle name="Normal 5 10 2" xfId="92"/>
    <cellStyle name="Normal 5 11" xfId="93"/>
    <cellStyle name="Normal 5 11 2" xfId="94"/>
    <cellStyle name="Normal 5 12" xfId="95"/>
    <cellStyle name="Normal 5 2" xfId="96"/>
    <cellStyle name="Normal 5 2 10" xfId="97"/>
    <cellStyle name="Normal 5 2 10 2" xfId="98"/>
    <cellStyle name="Normal 5 2 11" xfId="99"/>
    <cellStyle name="Normal 5 2 2" xfId="100"/>
    <cellStyle name="Normal 5 2 2 10" xfId="101"/>
    <cellStyle name="Normal 5 2 2 10 2" xfId="102"/>
    <cellStyle name="Normal 5 2 2 11" xfId="103"/>
    <cellStyle name="Normal 5 2 2 12" xfId="104"/>
    <cellStyle name="Normal 5 2 2 2" xfId="105"/>
    <cellStyle name="Normal 5 2 2 2 10" xfId="106"/>
    <cellStyle name="Normal 5 2 2 2 2" xfId="107"/>
    <cellStyle name="Normal 5 2 2 2 2 2" xfId="108"/>
    <cellStyle name="Normal 5 2 2 2 2 2 2" xfId="109"/>
    <cellStyle name="Normal 5 2 2 2 2 2 2 2" xfId="110"/>
    <cellStyle name="Normal 5 2 2 2 2 2 2 2 2" xfId="111"/>
    <cellStyle name="Normal 5 2 2 2 2 2 2 2 2 2" xfId="112"/>
    <cellStyle name="Normal 5 2 2 2 2 2 2 2 2 2 2" xfId="113"/>
    <cellStyle name="Normal 5 2 2 2 2 2 2 2 2 3" xfId="114"/>
    <cellStyle name="Normal 5 2 2 2 2 2 2 2 2 4" xfId="115"/>
    <cellStyle name="Normal 5 2 2 2 2 2 2 2 3" xfId="116"/>
    <cellStyle name="Normal 5 2 2 2 2 2 2 3" xfId="117"/>
    <cellStyle name="Normal 5 2 2 2 2 2 2 3 2" xfId="118"/>
    <cellStyle name="Normal 5 2 2 2 2 2 2 3 2 2" xfId="119"/>
    <cellStyle name="Normal 5 2 2 2 2 2 2 3 3" xfId="120"/>
    <cellStyle name="Normal 5 2 2 2 2 2 2 4" xfId="121"/>
    <cellStyle name="Normal 5 2 2 2 2 2 2 4 2" xfId="122"/>
    <cellStyle name="Normal 5 2 2 2 2 2 2 5" xfId="123"/>
    <cellStyle name="Normal 5 2 2 2 2 2 2 5 2" xfId="124"/>
    <cellStyle name="Normal 5 2 2 2 2 2 2 6" xfId="125"/>
    <cellStyle name="Normal 5 2 2 2 2 2 3" xfId="126"/>
    <cellStyle name="Normal 5 2 2 2 2 2 3 2" xfId="127"/>
    <cellStyle name="Normal 5 2 2 2 2 2 3 2 2" xfId="128"/>
    <cellStyle name="Normal 5 2 2 2 2 2 3 3" xfId="129"/>
    <cellStyle name="Normal 5 2 2 2 2 2 4" xfId="130"/>
    <cellStyle name="Normal 5 2 2 2 2 2 4 2" xfId="131"/>
    <cellStyle name="Normal 5 2 2 2 2 2 4 2 2" xfId="132"/>
    <cellStyle name="Normal 5 2 2 2 2 2 4 3" xfId="133"/>
    <cellStyle name="Normal 5 2 2 2 2 2 5" xfId="134"/>
    <cellStyle name="Normal 5 2 2 2 2 2 5 2" xfId="135"/>
    <cellStyle name="Normal 5 2 2 2 2 2 6" xfId="136"/>
    <cellStyle name="Normal 5 2 2 2 2 2 6 2" xfId="137"/>
    <cellStyle name="Normal 5 2 2 2 2 2 7" xfId="138"/>
    <cellStyle name="Normal 5 2 2 2 2 3" xfId="139"/>
    <cellStyle name="Normal 5 2 2 2 2 3 2" xfId="140"/>
    <cellStyle name="Normal 5 2 2 2 2 3 2 2" xfId="141"/>
    <cellStyle name="Normal 5 2 2 2 2 3 2 2 2" xfId="142"/>
    <cellStyle name="Normal 5 2 2 2 2 3 2 3" xfId="143"/>
    <cellStyle name="Normal 5 2 2 2 2 3 3" xfId="144"/>
    <cellStyle name="Normal 5 2 2 2 2 3 3 2" xfId="145"/>
    <cellStyle name="Normal 5 2 2 2 2 3 3 2 2" xfId="146"/>
    <cellStyle name="Normal 5 2 2 2 2 3 3 3" xfId="147"/>
    <cellStyle name="Normal 5 2 2 2 2 3 4" xfId="148"/>
    <cellStyle name="Normal 5 2 2 2 2 3 4 2" xfId="149"/>
    <cellStyle name="Normal 5 2 2 2 2 3 5" xfId="150"/>
    <cellStyle name="Normal 5 2 2 2 2 4" xfId="151"/>
    <cellStyle name="Normal 5 2 2 2 2 4 2" xfId="152"/>
    <cellStyle name="Normal 5 2 2 2 2 4 2 2" xfId="153"/>
    <cellStyle name="Normal 5 2 2 2 2 4 2 2 2" xfId="154"/>
    <cellStyle name="Normal 5 2 2 2 2 4 2 2 2 2" xfId="155"/>
    <cellStyle name="Normal 5 2 2 2 2 4 2 3" xfId="156"/>
    <cellStyle name="Normal 5 2 2 2 2 4 3" xfId="157"/>
    <cellStyle name="Normal 5 2 2 2 2 4 3 2" xfId="158"/>
    <cellStyle name="Normal 5 2 2 2 2 4 3 2 2" xfId="159"/>
    <cellStyle name="Normal 5 2 2 2 2 4 3 2 2 2" xfId="160"/>
    <cellStyle name="Normal 5 2 2 2 2 4 3 2 2 2 2" xfId="161"/>
    <cellStyle name="Normal 5 2 2 2 2 4 3 2 3" xfId="162"/>
    <cellStyle name="Normal 5 2 2 2 2 4 3 3" xfId="163"/>
    <cellStyle name="Normal 5 2 2 2 2 4 3 3 2" xfId="164"/>
    <cellStyle name="Normal 5 2 2 2 2 4 3 4" xfId="165"/>
    <cellStyle name="Normal 5 2 2 2 2 4 3 4 2" xfId="166"/>
    <cellStyle name="Normal 5 2 2 2 2 4 4" xfId="167"/>
    <cellStyle name="Normal 5 2 2 2 2 4 4 2" xfId="168"/>
    <cellStyle name="Normal 5 2 2 2 2 4 5" xfId="169"/>
    <cellStyle name="Normal 5 2 2 2 2 4 5 2" xfId="170"/>
    <cellStyle name="Normal 5 2 2 2 2 4 6" xfId="171"/>
    <cellStyle name="Normal 5 2 2 2 2 4 7" xfId="172"/>
    <cellStyle name="Normal 5 2 2 2 2 5" xfId="173"/>
    <cellStyle name="Normal 5 2 2 2 2 5 2" xfId="174"/>
    <cellStyle name="Normal 5 2 2 2 2 5 2 2" xfId="175"/>
    <cellStyle name="Normal 5 2 2 2 2 5 3" xfId="176"/>
    <cellStyle name="Normal 5 2 2 2 2 6" xfId="177"/>
    <cellStyle name="Normal 5 2 2 2 2 6 2" xfId="178"/>
    <cellStyle name="Normal 5 2 2 2 2 6 2 2" xfId="179"/>
    <cellStyle name="Normal 5 2 2 2 2 6 3" xfId="180"/>
    <cellStyle name="Normal 5 2 2 2 2 7" xfId="181"/>
    <cellStyle name="Normal 5 2 2 2 2 7 2" xfId="182"/>
    <cellStyle name="Normal 5 2 2 2 2 8" xfId="183"/>
    <cellStyle name="Normal 5 2 2 2 2 8 2" xfId="184"/>
    <cellStyle name="Normal 5 2 2 2 2 9" xfId="185"/>
    <cellStyle name="Normal 5 2 2 2 3" xfId="186"/>
    <cellStyle name="Normal 5 2 2 2 3 2" xfId="187"/>
    <cellStyle name="Normal 5 2 2 2 3 2 2" xfId="188"/>
    <cellStyle name="Normal 5 2 2 2 3 2 2 2" xfId="189"/>
    <cellStyle name="Normal 5 2 2 2 3 2 2 2 2" xfId="190"/>
    <cellStyle name="Normal 5 2 2 2 3 2 2 3" xfId="191"/>
    <cellStyle name="Normal 5 2 2 2 3 2 3" xfId="192"/>
    <cellStyle name="Normal 5 2 2 2 3 2 3 2" xfId="193"/>
    <cellStyle name="Normal 5 2 2 2 3 2 3 2 2" xfId="194"/>
    <cellStyle name="Normal 5 2 2 2 3 2 3 3" xfId="195"/>
    <cellStyle name="Normal 5 2 2 2 3 2 4" xfId="196"/>
    <cellStyle name="Normal 5 2 2 2 3 2 4 2" xfId="197"/>
    <cellStyle name="Normal 5 2 2 2 3 2 5" xfId="198"/>
    <cellStyle name="Normal 5 2 2 2 3 3" xfId="199"/>
    <cellStyle name="Normal 5 2 2 2 3 3 2" xfId="200"/>
    <cellStyle name="Normal 5 2 2 2 3 3 2 2" xfId="201"/>
    <cellStyle name="Normal 5 2 2 2 3 3 3" xfId="202"/>
    <cellStyle name="Normal 5 2 2 2 3 4" xfId="203"/>
    <cellStyle name="Normal 5 2 2 2 3 4 2" xfId="204"/>
    <cellStyle name="Normal 5 2 2 2 3 4 2 2" xfId="205"/>
    <cellStyle name="Normal 5 2 2 2 3 4 3" xfId="206"/>
    <cellStyle name="Normal 5 2 2 2 3 5" xfId="207"/>
    <cellStyle name="Normal 5 2 2 2 3 5 2" xfId="208"/>
    <cellStyle name="Normal 5 2 2 2 3 6" xfId="209"/>
    <cellStyle name="Normal 5 2 2 2 3 6 2" xfId="210"/>
    <cellStyle name="Normal 5 2 2 2 3 7" xfId="211"/>
    <cellStyle name="Normal 5 2 2 2 3 8" xfId="212"/>
    <cellStyle name="Normal 5 2 2 2 4" xfId="213"/>
    <cellStyle name="Normal 5 2 2 2 4 2" xfId="214"/>
    <cellStyle name="Normal 5 2 2 2 4 2 2" xfId="215"/>
    <cellStyle name="Normal 5 2 2 2 4 2 2 2" xfId="216"/>
    <cellStyle name="Normal 5 2 2 2 4 2 3" xfId="217"/>
    <cellStyle name="Normal 5 2 2 2 4 3" xfId="218"/>
    <cellStyle name="Normal 5 2 2 2 4 3 2" xfId="219"/>
    <cellStyle name="Normal 5 2 2 2 4 3 2 2" xfId="220"/>
    <cellStyle name="Normal 5 2 2 2 4 3 3" xfId="221"/>
    <cellStyle name="Normal 5 2 2 2 4 4" xfId="222"/>
    <cellStyle name="Normal 5 2 2 2 4 4 2" xfId="223"/>
    <cellStyle name="Normal 5 2 2 2 4 5" xfId="224"/>
    <cellStyle name="Normal 5 2 2 2 5" xfId="225"/>
    <cellStyle name="Normal 5 2 2 2 5 2" xfId="226"/>
    <cellStyle name="Normal 5 2 2 2 5 2 2" xfId="227"/>
    <cellStyle name="Normal 5 2 2 2 5 2 2 2" xfId="228"/>
    <cellStyle name="Normal 5 2 2 2 5 2 3" xfId="229"/>
    <cellStyle name="Normal 5 2 2 2 5 3" xfId="230"/>
    <cellStyle name="Normal 5 2 2 2 5 3 2" xfId="231"/>
    <cellStyle name="Normal 5 2 2 2 5 3 2 2" xfId="232"/>
    <cellStyle name="Normal 5 2 2 2 5 3 3" xfId="233"/>
    <cellStyle name="Normal 5 2 2 2 5 4" xfId="234"/>
    <cellStyle name="Normal 5 2 2 2 5 4 2" xfId="235"/>
    <cellStyle name="Normal 5 2 2 2 5 5" xfId="236"/>
    <cellStyle name="Normal 5 2 2 2 5 5 2" xfId="237"/>
    <cellStyle name="Normal 5 2 2 2 5 6" xfId="238"/>
    <cellStyle name="Normal 5 2 2 2 6" xfId="239"/>
    <cellStyle name="Normal 5 2 2 2 6 2" xfId="240"/>
    <cellStyle name="Normal 5 2 2 2 6 2 2" xfId="241"/>
    <cellStyle name="Normal 5 2 2 2 6 3" xfId="242"/>
    <cellStyle name="Normal 5 2 2 2 7" xfId="243"/>
    <cellStyle name="Normal 5 2 2 2 7 2" xfId="244"/>
    <cellStyle name="Normal 5 2 2 2 7 2 2" xfId="245"/>
    <cellStyle name="Normal 5 2 2 2 7 3" xfId="246"/>
    <cellStyle name="Normal 5 2 2 2 8" xfId="247"/>
    <cellStyle name="Normal 5 2 2 2 8 2" xfId="248"/>
    <cellStyle name="Normal 5 2 2 2 9" xfId="249"/>
    <cellStyle name="Normal 5 2 2 2 9 2" xfId="250"/>
    <cellStyle name="Normal 5 2 2 3" xfId="251"/>
    <cellStyle name="Normal 5 2 2 3 2" xfId="252"/>
    <cellStyle name="Normal 5 2 2 3 2 2" xfId="253"/>
    <cellStyle name="Normal 5 2 2 3 2 2 2" xfId="254"/>
    <cellStyle name="Normal 5 2 2 3 2 2 2 2" xfId="255"/>
    <cellStyle name="Normal 5 2 2 3 2 2 2 2 2" xfId="256"/>
    <cellStyle name="Normal 5 2 2 3 2 2 2 3" xfId="257"/>
    <cellStyle name="Normal 5 2 2 3 2 2 3" xfId="258"/>
    <cellStyle name="Normal 5 2 2 3 2 2 3 2" xfId="259"/>
    <cellStyle name="Normal 5 2 2 3 2 2 3 2 2" xfId="260"/>
    <cellStyle name="Normal 5 2 2 3 2 2 3 3" xfId="261"/>
    <cellStyle name="Normal 5 2 2 3 2 2 4" xfId="262"/>
    <cellStyle name="Normal 5 2 2 3 2 2 4 2" xfId="263"/>
    <cellStyle name="Normal 5 2 2 3 2 2 5" xfId="264"/>
    <cellStyle name="Normal 5 2 2 3 2 3" xfId="265"/>
    <cellStyle name="Normal 5 2 2 3 2 3 2" xfId="266"/>
    <cellStyle name="Normal 5 2 2 3 2 3 2 2" xfId="267"/>
    <cellStyle name="Normal 5 2 2 3 2 3 3" xfId="268"/>
    <cellStyle name="Normal 5 2 2 3 2 4" xfId="269"/>
    <cellStyle name="Normal 5 2 2 3 2 4 2" xfId="270"/>
    <cellStyle name="Normal 5 2 2 3 2 4 2 2" xfId="271"/>
    <cellStyle name="Normal 5 2 2 3 2 4 3" xfId="272"/>
    <cellStyle name="Normal 5 2 2 3 2 5" xfId="273"/>
    <cellStyle name="Normal 5 2 2 3 2 5 2" xfId="274"/>
    <cellStyle name="Normal 5 2 2 3 2 6" xfId="275"/>
    <cellStyle name="Normal 5 2 2 3 2 6 2" xfId="276"/>
    <cellStyle name="Normal 5 2 2 3 2 7" xfId="277"/>
    <cellStyle name="Normal 5 2 2 3 3" xfId="278"/>
    <cellStyle name="Normal 5 2 2 3 3 2" xfId="279"/>
    <cellStyle name="Normal 5 2 2 3 3 2 2" xfId="280"/>
    <cellStyle name="Normal 5 2 2 3 3 2 2 2" xfId="281"/>
    <cellStyle name="Normal 5 2 2 3 3 2 3" xfId="282"/>
    <cellStyle name="Normal 5 2 2 3 3 3" xfId="283"/>
    <cellStyle name="Normal 5 2 2 3 3 3 2" xfId="284"/>
    <cellStyle name="Normal 5 2 2 3 3 3 2 2" xfId="285"/>
    <cellStyle name="Normal 5 2 2 3 3 3 3" xfId="286"/>
    <cellStyle name="Normal 5 2 2 3 3 4" xfId="287"/>
    <cellStyle name="Normal 5 2 2 3 3 4 2" xfId="288"/>
    <cellStyle name="Normal 5 2 2 3 3 5" xfId="289"/>
    <cellStyle name="Normal 5 2 2 3 4" xfId="290"/>
    <cellStyle name="Normal 5 2 2 3 4 2" xfId="291"/>
    <cellStyle name="Normal 5 2 2 3 4 2 2" xfId="292"/>
    <cellStyle name="Normal 5 2 2 3 4 3" xfId="293"/>
    <cellStyle name="Normal 5 2 2 3 5" xfId="294"/>
    <cellStyle name="Normal 5 2 2 3 5 2" xfId="295"/>
    <cellStyle name="Normal 5 2 2 3 5 2 2" xfId="296"/>
    <cellStyle name="Normal 5 2 2 3 5 3" xfId="297"/>
    <cellStyle name="Normal 5 2 2 3 6" xfId="298"/>
    <cellStyle name="Normal 5 2 2 3 6 2" xfId="299"/>
    <cellStyle name="Normal 5 2 2 3 7" xfId="300"/>
    <cellStyle name="Normal 5 2 2 3 7 2" xfId="301"/>
    <cellStyle name="Normal 5 2 2 3 8" xfId="302"/>
    <cellStyle name="Normal 5 2 2 4" xfId="303"/>
    <cellStyle name="Normal 5 2 2 4 2" xfId="304"/>
    <cellStyle name="Normal 5 2 2 4 2 2" xfId="305"/>
    <cellStyle name="Normal 5 2 2 4 2 2 2" xfId="306"/>
    <cellStyle name="Normal 5 2 2 4 2 2 2 2" xfId="307"/>
    <cellStyle name="Normal 5 2 2 4 2 2 3" xfId="308"/>
    <cellStyle name="Normal 5 2 2 4 2 3" xfId="309"/>
    <cellStyle name="Normal 5 2 2 4 2 3 2" xfId="310"/>
    <cellStyle name="Normal 5 2 2 4 2 3 2 2" xfId="311"/>
    <cellStyle name="Normal 5 2 2 4 2 3 3" xfId="312"/>
    <cellStyle name="Normal 5 2 2 4 2 4" xfId="313"/>
    <cellStyle name="Normal 5 2 2 4 2 4 2" xfId="314"/>
    <cellStyle name="Normal 5 2 2 4 2 5" xfId="315"/>
    <cellStyle name="Normal 5 2 2 4 3" xfId="316"/>
    <cellStyle name="Normal 5 2 2 4 3 2" xfId="317"/>
    <cellStyle name="Normal 5 2 2 4 3 2 2" xfId="318"/>
    <cellStyle name="Normal 5 2 2 4 3 3" xfId="319"/>
    <cellStyle name="Normal 5 2 2 4 4" xfId="320"/>
    <cellStyle name="Normal 5 2 2 4 4 2" xfId="321"/>
    <cellStyle name="Normal 5 2 2 4 4 2 2" xfId="322"/>
    <cellStyle name="Normal 5 2 2 4 4 3" xfId="323"/>
    <cellStyle name="Normal 5 2 2 4 5" xfId="324"/>
    <cellStyle name="Normal 5 2 2 4 5 2" xfId="325"/>
    <cellStyle name="Normal 5 2 2 4 6" xfId="326"/>
    <cellStyle name="Normal 5 2 2 5" xfId="327"/>
    <cellStyle name="Normal 5 2 2 5 2" xfId="328"/>
    <cellStyle name="Normal 5 2 2 5 2 2" xfId="329"/>
    <cellStyle name="Normal 5 2 2 5 2 2 2" xfId="330"/>
    <cellStyle name="Normal 5 2 2 5 2 3" xfId="331"/>
    <cellStyle name="Normal 5 2 2 5 3" xfId="332"/>
    <cellStyle name="Normal 5 2 2 5 3 2" xfId="333"/>
    <cellStyle name="Normal 5 2 2 5 3 2 2" xfId="334"/>
    <cellStyle name="Normal 5 2 2 5 3 3" xfId="335"/>
    <cellStyle name="Normal 5 2 2 5 4" xfId="336"/>
    <cellStyle name="Normal 5 2 2 5 4 2" xfId="337"/>
    <cellStyle name="Normal 5 2 2 5 5" xfId="338"/>
    <cellStyle name="Normal 5 2 2 6" xfId="339"/>
    <cellStyle name="Normal 5 2 2 6 2" xfId="340"/>
    <cellStyle name="Normal 5 2 2 6 2 2" xfId="341"/>
    <cellStyle name="Normal 5 2 2 6 2 2 2" xfId="342"/>
    <cellStyle name="Normal 5 2 2 6 2 3" xfId="343"/>
    <cellStyle name="Normal 5 2 2 6 3" xfId="344"/>
    <cellStyle name="Normal 5 2 2 6 3 2" xfId="345"/>
    <cellStyle name="Normal 5 2 2 6 3 2 2" xfId="346"/>
    <cellStyle name="Normal 5 2 2 6 3 3" xfId="347"/>
    <cellStyle name="Normal 5 2 2 6 4" xfId="348"/>
    <cellStyle name="Normal 5 2 2 6 4 2" xfId="349"/>
    <cellStyle name="Normal 5 2 2 6 5" xfId="350"/>
    <cellStyle name="Normal 5 2 2 7" xfId="351"/>
    <cellStyle name="Normal 5 2 2 7 2" xfId="352"/>
    <cellStyle name="Normal 5 2 2 7 2 2" xfId="353"/>
    <cellStyle name="Normal 5 2 2 7 3" xfId="354"/>
    <cellStyle name="Normal 5 2 2 8" xfId="355"/>
    <cellStyle name="Normal 5 2 2 8 2" xfId="356"/>
    <cellStyle name="Normal 5 2 2 8 2 2" xfId="357"/>
    <cellStyle name="Normal 5 2 2 8 3" xfId="358"/>
    <cellStyle name="Normal 5 2 2 9" xfId="359"/>
    <cellStyle name="Normal 5 2 2 9 2" xfId="360"/>
    <cellStyle name="Normal 5 2 2 9 2 2" xfId="361"/>
    <cellStyle name="Normal 5 2 2 9 3" xfId="362"/>
    <cellStyle name="Normal 5 2 3" xfId="363"/>
    <cellStyle name="Normal 5 2 3 2" xfId="364"/>
    <cellStyle name="Normal 5 2 3 2 2" xfId="365"/>
    <cellStyle name="Normal 5 2 3 2 2 2" xfId="366"/>
    <cellStyle name="Normal 5 2 3 2 2 2 2" xfId="367"/>
    <cellStyle name="Normal 5 2 3 2 2 2 2 2" xfId="368"/>
    <cellStyle name="Normal 5 2 3 2 2 2 3" xfId="369"/>
    <cellStyle name="Normal 5 2 3 2 2 3" xfId="370"/>
    <cellStyle name="Normal 5 2 3 2 2 3 2" xfId="371"/>
    <cellStyle name="Normal 5 2 3 2 2 3 2 2" xfId="372"/>
    <cellStyle name="Normal 5 2 3 2 2 3 3" xfId="373"/>
    <cellStyle name="Normal 5 2 3 2 2 4" xfId="374"/>
    <cellStyle name="Normal 5 2 3 2 2 4 2" xfId="375"/>
    <cellStyle name="Normal 5 2 3 2 2 5" xfId="376"/>
    <cellStyle name="Normal 5 2 3 2 3" xfId="377"/>
    <cellStyle name="Normal 5 2 3 2 3 2" xfId="378"/>
    <cellStyle name="Normal 5 2 3 2 3 2 2" xfId="379"/>
    <cellStyle name="Normal 5 2 3 2 3 3" xfId="380"/>
    <cellStyle name="Normal 5 2 3 2 4" xfId="381"/>
    <cellStyle name="Normal 5 2 3 2 4 2" xfId="382"/>
    <cellStyle name="Normal 5 2 3 2 4 2 2" xfId="383"/>
    <cellStyle name="Normal 5 2 3 2 4 3" xfId="384"/>
    <cellStyle name="Normal 5 2 3 2 5" xfId="385"/>
    <cellStyle name="Normal 5 2 3 2 5 2" xfId="386"/>
    <cellStyle name="Normal 5 2 3 2 6" xfId="387"/>
    <cellStyle name="Normal 5 2 3 3" xfId="388"/>
    <cellStyle name="Normal 5 2 3 3 2" xfId="389"/>
    <cellStyle name="Normal 5 2 3 3 2 2" xfId="390"/>
    <cellStyle name="Normal 5 2 3 3 2 2 2" xfId="391"/>
    <cellStyle name="Normal 5 2 3 3 2 3" xfId="392"/>
    <cellStyle name="Normal 5 2 3 3 3" xfId="393"/>
    <cellStyle name="Normal 5 2 3 3 3 2" xfId="394"/>
    <cellStyle name="Normal 5 2 3 3 3 2 2" xfId="395"/>
    <cellStyle name="Normal 5 2 3 3 3 3" xfId="396"/>
    <cellStyle name="Normal 5 2 3 3 4" xfId="397"/>
    <cellStyle name="Normal 5 2 3 3 4 2" xfId="398"/>
    <cellStyle name="Normal 5 2 3 3 5" xfId="399"/>
    <cellStyle name="Normal 5 2 3 4" xfId="400"/>
    <cellStyle name="Normal 5 2 3 4 2" xfId="401"/>
    <cellStyle name="Normal 5 2 3 4 2 2" xfId="402"/>
    <cellStyle name="Normal 5 2 3 4 3" xfId="403"/>
    <cellStyle name="Normal 5 2 3 5" xfId="404"/>
    <cellStyle name="Normal 5 2 3 5 2" xfId="405"/>
    <cellStyle name="Normal 5 2 3 5 2 2" xfId="406"/>
    <cellStyle name="Normal 5 2 3 5 3" xfId="407"/>
    <cellStyle name="Normal 5 2 3 6" xfId="408"/>
    <cellStyle name="Normal 5 2 3 6 2" xfId="409"/>
    <cellStyle name="Normal 5 2 3 7" xfId="410"/>
    <cellStyle name="Normal 5 2 4" xfId="411"/>
    <cellStyle name="Normal 5 2 4 2" xfId="412"/>
    <cellStyle name="Normal 5 2 4 2 2" xfId="413"/>
    <cellStyle name="Normal 5 2 4 2 2 2" xfId="414"/>
    <cellStyle name="Normal 5 2 4 2 2 2 2" xfId="415"/>
    <cellStyle name="Normal 5 2 4 2 2 2 2 2" xfId="416"/>
    <cellStyle name="Normal 5 2 4 2 2 2 3" xfId="417"/>
    <cellStyle name="Normal 5 2 4 2 2 3" xfId="418"/>
    <cellStyle name="Normal 5 2 4 2 2 3 2" xfId="419"/>
    <cellStyle name="Normal 5 2 4 2 2 3 2 2" xfId="420"/>
    <cellStyle name="Normal 5 2 4 2 2 3 3" xfId="421"/>
    <cellStyle name="Normal 5 2 4 2 2 4" xfId="422"/>
    <cellStyle name="Normal 5 2 4 2 2 4 2" xfId="423"/>
    <cellStyle name="Normal 5 2 4 2 2 5" xfId="424"/>
    <cellStyle name="Normal 5 2 4 2 3" xfId="425"/>
    <cellStyle name="Normal 5 2 4 2 3 2" xfId="426"/>
    <cellStyle name="Normal 5 2 4 2 3 2 2" xfId="427"/>
    <cellStyle name="Normal 5 2 4 2 3 3" xfId="428"/>
    <cellStyle name="Normal 5 2 4 2 4" xfId="429"/>
    <cellStyle name="Normal 5 2 4 2 4 2" xfId="430"/>
    <cellStyle name="Normal 5 2 4 2 4 2 2" xfId="431"/>
    <cellStyle name="Normal 5 2 4 2 4 3" xfId="432"/>
    <cellStyle name="Normal 5 2 4 2 5" xfId="433"/>
    <cellStyle name="Normal 5 2 4 2 5 2" xfId="434"/>
    <cellStyle name="Normal 5 2 4 2 6" xfId="435"/>
    <cellStyle name="Normal 5 2 4 3" xfId="436"/>
    <cellStyle name="Normal 5 2 4 3 2" xfId="437"/>
    <cellStyle name="Normal 5 2 4 3 2 2" xfId="438"/>
    <cellStyle name="Normal 5 2 4 3 2 2 2" xfId="439"/>
    <cellStyle name="Normal 5 2 4 3 2 3" xfId="440"/>
    <cellStyle name="Normal 5 2 4 3 3" xfId="441"/>
    <cellStyle name="Normal 5 2 4 3 3 2" xfId="442"/>
    <cellStyle name="Normal 5 2 4 3 3 2 2" xfId="443"/>
    <cellStyle name="Normal 5 2 4 3 3 3" xfId="444"/>
    <cellStyle name="Normal 5 2 4 3 4" xfId="445"/>
    <cellStyle name="Normal 5 2 4 3 4 2" xfId="446"/>
    <cellStyle name="Normal 5 2 4 3 5" xfId="447"/>
    <cellStyle name="Normal 5 2 4 4" xfId="448"/>
    <cellStyle name="Normal 5 2 4 4 2" xfId="449"/>
    <cellStyle name="Normal 5 2 4 4 2 2" xfId="450"/>
    <cellStyle name="Normal 5 2 4 4 3" xfId="451"/>
    <cellStyle name="Normal 5 2 4 5" xfId="452"/>
    <cellStyle name="Normal 5 2 4 5 2" xfId="453"/>
    <cellStyle name="Normal 5 2 4 5 2 2" xfId="454"/>
    <cellStyle name="Normal 5 2 4 5 3" xfId="455"/>
    <cellStyle name="Normal 5 2 4 6" xfId="456"/>
    <cellStyle name="Normal 5 2 4 6 2" xfId="457"/>
    <cellStyle name="Normal 5 2 4 7" xfId="458"/>
    <cellStyle name="Normal 5 2 5" xfId="459"/>
    <cellStyle name="Normal 5 2 5 2" xfId="460"/>
    <cellStyle name="Normal 5 2 5 2 2" xfId="461"/>
    <cellStyle name="Normal 5 2 5 2 2 2" xfId="462"/>
    <cellStyle name="Normal 5 2 5 2 2 2 2" xfId="463"/>
    <cellStyle name="Normal 5 2 5 2 2 3" xfId="464"/>
    <cellStyle name="Normal 5 2 5 2 3" xfId="465"/>
    <cellStyle name="Normal 5 2 5 2 3 2" xfId="466"/>
    <cellStyle name="Normal 5 2 5 2 3 2 2" xfId="467"/>
    <cellStyle name="Normal 5 2 5 2 3 3" xfId="468"/>
    <cellStyle name="Normal 5 2 5 2 4" xfId="469"/>
    <cellStyle name="Normal 5 2 5 2 4 2" xfId="470"/>
    <cellStyle name="Normal 5 2 5 2 5" xfId="471"/>
    <cellStyle name="Normal 5 2 5 3" xfId="472"/>
    <cellStyle name="Normal 5 2 5 3 2" xfId="473"/>
    <cellStyle name="Normal 5 2 5 3 2 2" xfId="474"/>
    <cellStyle name="Normal 5 2 5 3 3" xfId="475"/>
    <cellStyle name="Normal 5 2 5 4" xfId="476"/>
    <cellStyle name="Normal 5 2 5 4 2" xfId="477"/>
    <cellStyle name="Normal 5 2 5 4 2 2" xfId="478"/>
    <cellStyle name="Normal 5 2 5 4 3" xfId="479"/>
    <cellStyle name="Normal 5 2 5 5" xfId="480"/>
    <cellStyle name="Normal 5 2 5 5 2" xfId="481"/>
    <cellStyle name="Normal 5 2 5 6" xfId="482"/>
    <cellStyle name="Normal 5 2 6" xfId="483"/>
    <cellStyle name="Normal 5 2 6 2" xfId="484"/>
    <cellStyle name="Normal 5 2 6 2 2" xfId="485"/>
    <cellStyle name="Normal 5 2 6 2 2 2" xfId="486"/>
    <cellStyle name="Normal 5 2 6 2 3" xfId="487"/>
    <cellStyle name="Normal 5 2 6 3" xfId="488"/>
    <cellStyle name="Normal 5 2 6 3 2" xfId="489"/>
    <cellStyle name="Normal 5 2 6 3 2 2" xfId="490"/>
    <cellStyle name="Normal 5 2 6 3 3" xfId="491"/>
    <cellStyle name="Normal 5 2 6 4" xfId="492"/>
    <cellStyle name="Normal 5 2 6 4 2" xfId="493"/>
    <cellStyle name="Normal 5 2 6 5" xfId="494"/>
    <cellStyle name="Normal 5 2 7" xfId="495"/>
    <cellStyle name="Normal 5 2 7 2" xfId="496"/>
    <cellStyle name="Normal 5 2 7 2 2" xfId="497"/>
    <cellStyle name="Normal 5 2 7 3" xfId="498"/>
    <cellStyle name="Normal 5 2 8" xfId="499"/>
    <cellStyle name="Normal 5 2 8 2" xfId="500"/>
    <cellStyle name="Normal 5 2 8 2 2" xfId="501"/>
    <cellStyle name="Normal 5 2 8 3" xfId="502"/>
    <cellStyle name="Normal 5 2 9" xfId="503"/>
    <cellStyle name="Normal 5 2 9 2" xfId="504"/>
    <cellStyle name="Normal 5 3" xfId="505"/>
    <cellStyle name="Normal 5 3 10" xfId="506"/>
    <cellStyle name="Normal 5 3 2" xfId="507"/>
    <cellStyle name="Normal 5 3 2 2" xfId="508"/>
    <cellStyle name="Normal 5 3 2 2 2" xfId="509"/>
    <cellStyle name="Normal 5 3 2 2 2 2" xfId="510"/>
    <cellStyle name="Normal 5 3 2 2 2 2 2" xfId="511"/>
    <cellStyle name="Normal 5 3 2 2 2 2 2 2" xfId="512"/>
    <cellStyle name="Normal 5 3 2 2 2 2 2 2 2" xfId="513"/>
    <cellStyle name="Normal 5 3 2 2 2 2 2 3" xfId="514"/>
    <cellStyle name="Normal 5 3 2 2 2 2 3" xfId="515"/>
    <cellStyle name="Normal 5 3 2 2 2 2 3 2" xfId="516"/>
    <cellStyle name="Normal 5 3 2 2 2 2 3 2 2" xfId="517"/>
    <cellStyle name="Normal 5 3 2 2 2 2 3 3" xfId="518"/>
    <cellStyle name="Normal 5 3 2 2 2 2 4" xfId="519"/>
    <cellStyle name="Normal 5 3 2 2 2 2 4 2" xfId="520"/>
    <cellStyle name="Normal 5 3 2 2 2 2 5" xfId="521"/>
    <cellStyle name="Normal 5 3 2 2 2 3" xfId="522"/>
    <cellStyle name="Normal 5 3 2 2 2 3 2" xfId="523"/>
    <cellStyle name="Normal 5 3 2 2 2 3 2 2" xfId="524"/>
    <cellStyle name="Normal 5 3 2 2 2 3 3" xfId="525"/>
    <cellStyle name="Normal 5 3 2 2 2 4" xfId="526"/>
    <cellStyle name="Normal 5 3 2 2 2 4 2" xfId="527"/>
    <cellStyle name="Normal 5 3 2 2 2 4 2 2" xfId="528"/>
    <cellStyle name="Normal 5 3 2 2 2 4 3" xfId="529"/>
    <cellStyle name="Normal 5 3 2 2 2 5" xfId="530"/>
    <cellStyle name="Normal 5 3 2 2 2 5 2" xfId="531"/>
    <cellStyle name="Normal 5 3 2 2 2 6" xfId="532"/>
    <cellStyle name="Normal 5 3 2 2 3" xfId="533"/>
    <cellStyle name="Normal 5 3 2 2 3 2" xfId="534"/>
    <cellStyle name="Normal 5 3 2 2 3 2 2" xfId="535"/>
    <cellStyle name="Normal 5 3 2 2 3 2 2 2" xfId="536"/>
    <cellStyle name="Normal 5 3 2 2 3 2 3" xfId="537"/>
    <cellStyle name="Normal 5 3 2 2 3 3" xfId="538"/>
    <cellStyle name="Normal 5 3 2 2 3 3 2" xfId="539"/>
    <cellStyle name="Normal 5 3 2 2 3 3 2 2" xfId="540"/>
    <cellStyle name="Normal 5 3 2 2 3 3 3" xfId="541"/>
    <cellStyle name="Normal 5 3 2 2 3 4" xfId="542"/>
    <cellStyle name="Normal 5 3 2 2 3 4 2" xfId="543"/>
    <cellStyle name="Normal 5 3 2 2 3 5" xfId="544"/>
    <cellStyle name="Normal 5 3 2 2 4" xfId="545"/>
    <cellStyle name="Normal 5 3 2 2 4 2" xfId="546"/>
    <cellStyle name="Normal 5 3 2 2 4 2 2" xfId="547"/>
    <cellStyle name="Normal 5 3 2 2 4 3" xfId="548"/>
    <cellStyle name="Normal 5 3 2 2 5" xfId="549"/>
    <cellStyle name="Normal 5 3 2 2 5 2" xfId="550"/>
    <cellStyle name="Normal 5 3 2 2 5 2 2" xfId="551"/>
    <cellStyle name="Normal 5 3 2 2 5 3" xfId="552"/>
    <cellStyle name="Normal 5 3 2 2 6" xfId="553"/>
    <cellStyle name="Normal 5 3 2 2 6 2" xfId="554"/>
    <cellStyle name="Normal 5 3 2 2 7" xfId="555"/>
    <cellStyle name="Normal 5 3 2 2 7 2" xfId="556"/>
    <cellStyle name="Normal 5 3 2 2 8" xfId="557"/>
    <cellStyle name="Normal 5 3 2 3" xfId="558"/>
    <cellStyle name="Normal 5 3 2 3 2" xfId="559"/>
    <cellStyle name="Normal 5 3 2 3 2 2" xfId="560"/>
    <cellStyle name="Normal 5 3 2 3 2 2 2" xfId="561"/>
    <cellStyle name="Normal 5 3 2 3 2 2 2 2" xfId="562"/>
    <cellStyle name="Normal 5 3 2 3 2 2 3" xfId="563"/>
    <cellStyle name="Normal 5 3 2 3 2 3" xfId="564"/>
    <cellStyle name="Normal 5 3 2 3 2 3 2" xfId="565"/>
    <cellStyle name="Normal 5 3 2 3 2 3 2 2" xfId="566"/>
    <cellStyle name="Normal 5 3 2 3 2 3 3" xfId="567"/>
    <cellStyle name="Normal 5 3 2 3 2 4" xfId="568"/>
    <cellStyle name="Normal 5 3 2 3 2 4 2" xfId="569"/>
    <cellStyle name="Normal 5 3 2 3 2 5" xfId="570"/>
    <cellStyle name="Normal 5 3 2 3 3" xfId="571"/>
    <cellStyle name="Normal 5 3 2 3 3 2" xfId="572"/>
    <cellStyle name="Normal 5 3 2 3 3 2 2" xfId="573"/>
    <cellStyle name="Normal 5 3 2 3 3 3" xfId="574"/>
    <cellStyle name="Normal 5 3 2 3 4" xfId="575"/>
    <cellStyle name="Normal 5 3 2 3 4 2" xfId="576"/>
    <cellStyle name="Normal 5 3 2 3 4 2 2" xfId="577"/>
    <cellStyle name="Normal 5 3 2 3 4 3" xfId="578"/>
    <cellStyle name="Normal 5 3 2 3 5" xfId="579"/>
    <cellStyle name="Normal 5 3 2 3 5 2" xfId="580"/>
    <cellStyle name="Normal 5 3 2 3 6" xfId="581"/>
    <cellStyle name="Normal 5 3 2 4" xfId="582"/>
    <cellStyle name="Normal 5 3 2 4 2" xfId="583"/>
    <cellStyle name="Normal 5 3 2 4 2 2" xfId="584"/>
    <cellStyle name="Normal 5 3 2 4 2 2 2" xfId="585"/>
    <cellStyle name="Normal 5 3 2 4 2 3" xfId="586"/>
    <cellStyle name="Normal 5 3 2 4 3" xfId="587"/>
    <cellStyle name="Normal 5 3 2 4 3 2" xfId="588"/>
    <cellStyle name="Normal 5 3 2 4 3 2 2" xfId="589"/>
    <cellStyle name="Normal 5 3 2 4 3 3" xfId="590"/>
    <cellStyle name="Normal 5 3 2 4 4" xfId="591"/>
    <cellStyle name="Normal 5 3 2 4 4 2" xfId="592"/>
    <cellStyle name="Normal 5 3 2 4 5" xfId="593"/>
    <cellStyle name="Normal 5 3 2 5" xfId="594"/>
    <cellStyle name="Normal 5 3 2 5 2" xfId="595"/>
    <cellStyle name="Normal 5 3 2 5 2 2" xfId="596"/>
    <cellStyle name="Normal 5 3 2 5 3" xfId="597"/>
    <cellStyle name="Normal 5 3 2 6" xfId="598"/>
    <cellStyle name="Normal 5 3 2 6 2" xfId="599"/>
    <cellStyle name="Normal 5 3 2 6 2 2" xfId="600"/>
    <cellStyle name="Normal 5 3 2 6 3" xfId="601"/>
    <cellStyle name="Normal 5 3 2 7" xfId="602"/>
    <cellStyle name="Normal 5 3 2 7 2" xfId="603"/>
    <cellStyle name="Normal 5 3 2 8" xfId="604"/>
    <cellStyle name="Normal 5 3 2 8 2" xfId="605"/>
    <cellStyle name="Normal 5 3 2 9" xfId="606"/>
    <cellStyle name="Normal 5 3 3" xfId="607"/>
    <cellStyle name="Normal 5 3 3 2" xfId="608"/>
    <cellStyle name="Normal 5 3 3 2 2" xfId="609"/>
    <cellStyle name="Normal 5 3 3 2 2 2" xfId="610"/>
    <cellStyle name="Normal 5 3 3 2 2 2 2" xfId="611"/>
    <cellStyle name="Normal 5 3 3 2 2 2 2 2" xfId="612"/>
    <cellStyle name="Normal 5 3 3 2 2 2 3" xfId="613"/>
    <cellStyle name="Normal 5 3 3 2 2 3" xfId="614"/>
    <cellStyle name="Normal 5 3 3 2 2 3 2" xfId="615"/>
    <cellStyle name="Normal 5 3 3 2 2 3 2 2" xfId="616"/>
    <cellStyle name="Normal 5 3 3 2 2 3 3" xfId="617"/>
    <cellStyle name="Normal 5 3 3 2 2 4" xfId="618"/>
    <cellStyle name="Normal 5 3 3 2 2 4 2" xfId="619"/>
    <cellStyle name="Normal 5 3 3 2 2 5" xfId="620"/>
    <cellStyle name="Normal 5 3 3 2 3" xfId="621"/>
    <cellStyle name="Normal 5 3 3 2 3 2" xfId="622"/>
    <cellStyle name="Normal 5 3 3 2 3 2 2" xfId="623"/>
    <cellStyle name="Normal 5 3 3 2 3 3" xfId="624"/>
    <cellStyle name="Normal 5 3 3 2 4" xfId="625"/>
    <cellStyle name="Normal 5 3 3 2 4 2" xfId="626"/>
    <cellStyle name="Normal 5 3 3 2 4 2 2" xfId="627"/>
    <cellStyle name="Normal 5 3 3 2 4 3" xfId="628"/>
    <cellStyle name="Normal 5 3 3 2 5" xfId="629"/>
    <cellStyle name="Normal 5 3 3 2 5 2" xfId="630"/>
    <cellStyle name="Normal 5 3 3 2 6" xfId="631"/>
    <cellStyle name="Normal 5 3 3 3" xfId="632"/>
    <cellStyle name="Normal 5 3 3 3 2" xfId="633"/>
    <cellStyle name="Normal 5 3 3 3 2 2" xfId="634"/>
    <cellStyle name="Normal 5 3 3 3 2 2 2" xfId="635"/>
    <cellStyle name="Normal 5 3 3 3 2 3" xfId="636"/>
    <cellStyle name="Normal 5 3 3 3 3" xfId="637"/>
    <cellStyle name="Normal 5 3 3 3 3 2" xfId="638"/>
    <cellStyle name="Normal 5 3 3 3 3 2 2" xfId="639"/>
    <cellStyle name="Normal 5 3 3 3 3 3" xfId="640"/>
    <cellStyle name="Normal 5 3 3 3 4" xfId="641"/>
    <cellStyle name="Normal 5 3 3 3 4 2" xfId="642"/>
    <cellStyle name="Normal 5 3 3 3 5" xfId="643"/>
    <cellStyle name="Normal 5 3 3 4" xfId="644"/>
    <cellStyle name="Normal 5 3 3 4 2" xfId="645"/>
    <cellStyle name="Normal 5 3 3 4 2 2" xfId="646"/>
    <cellStyle name="Normal 5 3 3 4 3" xfId="647"/>
    <cellStyle name="Normal 5 3 3 5" xfId="648"/>
    <cellStyle name="Normal 5 3 3 5 2" xfId="649"/>
    <cellStyle name="Normal 5 3 3 5 2 2" xfId="650"/>
    <cellStyle name="Normal 5 3 3 5 3" xfId="651"/>
    <cellStyle name="Normal 5 3 3 6" xfId="652"/>
    <cellStyle name="Normal 5 3 3 6 2" xfId="653"/>
    <cellStyle name="Normal 5 3 3 7" xfId="654"/>
    <cellStyle name="Normal 5 3 3 7 2" xfId="655"/>
    <cellStyle name="Normal 5 3 3 8" xfId="656"/>
    <cellStyle name="Normal 5 3 4" xfId="657"/>
    <cellStyle name="Normal 5 3 4 2" xfId="658"/>
    <cellStyle name="Normal 5 3 4 2 2" xfId="659"/>
    <cellStyle name="Normal 5 3 4 2 2 2" xfId="660"/>
    <cellStyle name="Normal 5 3 4 2 2 2 2" xfId="661"/>
    <cellStyle name="Normal 5 3 4 2 2 3" xfId="662"/>
    <cellStyle name="Normal 5 3 4 2 3" xfId="663"/>
    <cellStyle name="Normal 5 3 4 2 3 2" xfId="664"/>
    <cellStyle name="Normal 5 3 4 2 3 2 2" xfId="665"/>
    <cellStyle name="Normal 5 3 4 2 3 3" xfId="666"/>
    <cellStyle name="Normal 5 3 4 2 4" xfId="667"/>
    <cellStyle name="Normal 5 3 4 2 4 2" xfId="668"/>
    <cellStyle name="Normal 5 3 4 2 5" xfId="669"/>
    <cellStyle name="Normal 5 3 4 3" xfId="670"/>
    <cellStyle name="Normal 5 3 4 3 2" xfId="671"/>
    <cellStyle name="Normal 5 3 4 3 2 2" xfId="672"/>
    <cellStyle name="Normal 5 3 4 3 3" xfId="673"/>
    <cellStyle name="Normal 5 3 4 4" xfId="674"/>
    <cellStyle name="Normal 5 3 4 4 2" xfId="675"/>
    <cellStyle name="Normal 5 3 4 4 2 2" xfId="676"/>
    <cellStyle name="Normal 5 3 4 4 3" xfId="677"/>
    <cellStyle name="Normal 5 3 4 5" xfId="678"/>
    <cellStyle name="Normal 5 3 4 5 2" xfId="679"/>
    <cellStyle name="Normal 5 3 4 6" xfId="680"/>
    <cellStyle name="Normal 5 3 5" xfId="681"/>
    <cellStyle name="Normal 5 3 5 2" xfId="682"/>
    <cellStyle name="Normal 5 3 5 2 2" xfId="683"/>
    <cellStyle name="Normal 5 3 5 2 2 2" xfId="684"/>
    <cellStyle name="Normal 5 3 5 2 3" xfId="685"/>
    <cellStyle name="Normal 5 3 5 3" xfId="686"/>
    <cellStyle name="Normal 5 3 5 3 2" xfId="687"/>
    <cellStyle name="Normal 5 3 5 3 2 2" xfId="688"/>
    <cellStyle name="Normal 5 3 5 3 3" xfId="689"/>
    <cellStyle name="Normal 5 3 5 4" xfId="690"/>
    <cellStyle name="Normal 5 3 5 4 2" xfId="691"/>
    <cellStyle name="Normal 5 3 5 5" xfId="692"/>
    <cellStyle name="Normal 5 3 6" xfId="693"/>
    <cellStyle name="Normal 5 3 6 2" xfId="694"/>
    <cellStyle name="Normal 5 3 6 2 2" xfId="695"/>
    <cellStyle name="Normal 5 3 6 3" xfId="696"/>
    <cellStyle name="Normal 5 3 7" xfId="697"/>
    <cellStyle name="Normal 5 3 7 2" xfId="698"/>
    <cellStyle name="Normal 5 3 7 2 2" xfId="699"/>
    <cellStyle name="Normal 5 3 7 3" xfId="700"/>
    <cellStyle name="Normal 5 3 8" xfId="701"/>
    <cellStyle name="Normal 5 3 8 2" xfId="702"/>
    <cellStyle name="Normal 5 3 9" xfId="703"/>
    <cellStyle name="Normal 5 3 9 2" xfId="704"/>
    <cellStyle name="Normal 5 4" xfId="705"/>
    <cellStyle name="Normal 5 4 2" xfId="706"/>
    <cellStyle name="Normal 5 4 2 2" xfId="707"/>
    <cellStyle name="Normal 5 4 2 2 2" xfId="708"/>
    <cellStyle name="Normal 5 4 2 2 2 2" xfId="709"/>
    <cellStyle name="Normal 5 4 2 2 2 2 2" xfId="710"/>
    <cellStyle name="Normal 5 4 2 2 2 3" xfId="711"/>
    <cellStyle name="Normal 5 4 2 2 3" xfId="712"/>
    <cellStyle name="Normal 5 4 2 2 3 2" xfId="713"/>
    <cellStyle name="Normal 5 4 2 2 3 2 2" xfId="714"/>
    <cellStyle name="Normal 5 4 2 2 3 3" xfId="715"/>
    <cellStyle name="Normal 5 4 2 2 4" xfId="716"/>
    <cellStyle name="Normal 5 4 2 2 4 2" xfId="717"/>
    <cellStyle name="Normal 5 4 2 2 5" xfId="718"/>
    <cellStyle name="Normal 5 4 2 3" xfId="719"/>
    <cellStyle name="Normal 5 4 2 3 2" xfId="720"/>
    <cellStyle name="Normal 5 4 2 3 2 2" xfId="721"/>
    <cellStyle name="Normal 5 4 2 3 3" xfId="722"/>
    <cellStyle name="Normal 5 4 2 4" xfId="723"/>
    <cellStyle name="Normal 5 4 2 4 2" xfId="724"/>
    <cellStyle name="Normal 5 4 2 4 2 2" xfId="725"/>
    <cellStyle name="Normal 5 4 2 4 3" xfId="726"/>
    <cellStyle name="Normal 5 4 2 5" xfId="727"/>
    <cellStyle name="Normal 5 4 2 5 2" xfId="728"/>
    <cellStyle name="Normal 5 4 2 6" xfId="729"/>
    <cellStyle name="Normal 5 4 3" xfId="730"/>
    <cellStyle name="Normal 5 4 3 2" xfId="731"/>
    <cellStyle name="Normal 5 4 3 2 2" xfId="732"/>
    <cellStyle name="Normal 5 4 3 2 2 2" xfId="733"/>
    <cellStyle name="Normal 5 4 3 2 3" xfId="734"/>
    <cellStyle name="Normal 5 4 3 3" xfId="735"/>
    <cellStyle name="Normal 5 4 3 3 2" xfId="736"/>
    <cellStyle name="Normal 5 4 3 3 2 2" xfId="737"/>
    <cellStyle name="Normal 5 4 3 3 3" xfId="738"/>
    <cellStyle name="Normal 5 4 3 4" xfId="739"/>
    <cellStyle name="Normal 5 4 3 4 2" xfId="740"/>
    <cellStyle name="Normal 5 4 3 5" xfId="741"/>
    <cellStyle name="Normal 5 4 4" xfId="742"/>
    <cellStyle name="Normal 5 4 4 2" xfId="743"/>
    <cellStyle name="Normal 5 4 4 2 2" xfId="744"/>
    <cellStyle name="Normal 5 4 4 3" xfId="745"/>
    <cellStyle name="Normal 5 4 5" xfId="746"/>
    <cellStyle name="Normal 5 4 5 2" xfId="747"/>
    <cellStyle name="Normal 5 4 5 2 2" xfId="748"/>
    <cellStyle name="Normal 5 4 5 3" xfId="749"/>
    <cellStyle name="Normal 5 4 6" xfId="750"/>
    <cellStyle name="Normal 5 4 6 2" xfId="751"/>
    <cellStyle name="Normal 5 4 7" xfId="752"/>
    <cellStyle name="Normal 5 5" xfId="753"/>
    <cellStyle name="Normal 5 5 2" xfId="754"/>
    <cellStyle name="Normal 5 5 2 2" xfId="755"/>
    <cellStyle name="Normal 5 5 2 2 2" xfId="756"/>
    <cellStyle name="Normal 5 5 2 2 2 2" xfId="757"/>
    <cellStyle name="Normal 5 5 2 2 2 2 2" xfId="758"/>
    <cellStyle name="Normal 5 5 2 2 2 2 2 2" xfId="759"/>
    <cellStyle name="Normal 5 5 2 2 2 2 3" xfId="760"/>
    <cellStyle name="Normal 5 5 2 2 2 3" xfId="761"/>
    <cellStyle name="Normal 5 5 2 2 3" xfId="762"/>
    <cellStyle name="Normal 5 5 2 2 3 2" xfId="763"/>
    <cellStyle name="Normal 5 5 2 2 3 2 2" xfId="764"/>
    <cellStyle name="Normal 5 5 2 2 3 3" xfId="765"/>
    <cellStyle name="Normal 5 5 2 2 4" xfId="766"/>
    <cellStyle name="Normal 5 5 2 2 4 2" xfId="767"/>
    <cellStyle name="Normal 5 5 2 2 5" xfId="768"/>
    <cellStyle name="Normal 5 5 2 3" xfId="769"/>
    <cellStyle name="Normal 5 5 2 3 2" xfId="770"/>
    <cellStyle name="Normal 5 5 2 3 2 2" xfId="771"/>
    <cellStyle name="Normal 5 5 2 3 2 2 2" xfId="772"/>
    <cellStyle name="Normal 5 5 2 3 2 3" xfId="773"/>
    <cellStyle name="Normal 5 5 2 3 3" xfId="774"/>
    <cellStyle name="Normal 5 5 2 3 3 2" xfId="775"/>
    <cellStyle name="Normal 5 5 2 3 3 2 2" xfId="776"/>
    <cellStyle name="Normal 5 5 2 3 3 2 2 2" xfId="777"/>
    <cellStyle name="Normal 5 5 2 3 3 2 2 2 2" xfId="778"/>
    <cellStyle name="Normal 5 5 2 3 3 2 3" xfId="779"/>
    <cellStyle name="Normal 5 5 2 3 3 3" xfId="780"/>
    <cellStyle name="Normal 5 5 2 3 3 3 2" xfId="781"/>
    <cellStyle name="Normal 5 5 2 3 3 4" xfId="782"/>
    <cellStyle name="Normal 5 5 2 3 3 4 2" xfId="783"/>
    <cellStyle name="Normal 5 5 2 3 4" xfId="784"/>
    <cellStyle name="Normal 5 5 2 3 4 2" xfId="785"/>
    <cellStyle name="Normal 5 5 2 3 5" xfId="786"/>
    <cellStyle name="Normal 5 5 2 3 5 2" xfId="787"/>
    <cellStyle name="Normal 5 5 2 3 6" xfId="788"/>
    <cellStyle name="Normal 5 5 2 4" xfId="789"/>
    <cellStyle name="Normal 5 5 2 4 2" xfId="790"/>
    <cellStyle name="Normal 5 5 2 4 2 2" xfId="791"/>
    <cellStyle name="Normal 5 5 2 4 3" xfId="792"/>
    <cellStyle name="Normal 5 5 2 5" xfId="793"/>
    <cellStyle name="Normal 5 5 2 5 2" xfId="794"/>
    <cellStyle name="Normal 5 5 2 5 2 2" xfId="795"/>
    <cellStyle name="Normal 5 5 2 5 3" xfId="796"/>
    <cellStyle name="Normal 5 5 2 6" xfId="797"/>
    <cellStyle name="Normal 5 5 2 6 2" xfId="798"/>
    <cellStyle name="Normal 5 5 2 6 2 2" xfId="799"/>
    <cellStyle name="Normal 5 5 2 6 3" xfId="800"/>
    <cellStyle name="Normal 5 5 2 7" xfId="801"/>
    <cellStyle name="Normal 5 5 2 7 2" xfId="802"/>
    <cellStyle name="Normal 5 5 2 8" xfId="803"/>
    <cellStyle name="Normal 5 5 3" xfId="804"/>
    <cellStyle name="Normal 5 5 3 2" xfId="805"/>
    <cellStyle name="Normal 5 5 3 2 2" xfId="806"/>
    <cellStyle name="Normal 5 5 3 2 2 2" xfId="807"/>
    <cellStyle name="Normal 5 5 3 2 3" xfId="808"/>
    <cellStyle name="Normal 5 5 3 3" xfId="809"/>
    <cellStyle name="Normal 5 5 3 3 2" xfId="810"/>
    <cellStyle name="Normal 5 5 3 3 2 2" xfId="811"/>
    <cellStyle name="Normal 5 5 3 3 3" xfId="812"/>
    <cellStyle name="Normal 5 5 3 4" xfId="813"/>
    <cellStyle name="Normal 5 5 3 4 2" xfId="814"/>
    <cellStyle name="Normal 5 5 3 5" xfId="815"/>
    <cellStyle name="Normal 5 5 4" xfId="816"/>
    <cellStyle name="Normal 5 5 4 2" xfId="817"/>
    <cellStyle name="Normal 5 5 4 2 2" xfId="818"/>
    <cellStyle name="Normal 5 5 4 2 2 2" xfId="819"/>
    <cellStyle name="Normal 5 5 4 2 3" xfId="820"/>
    <cellStyle name="Normal 5 5 4 3" xfId="821"/>
    <cellStyle name="Normal 5 5 4 3 2" xfId="822"/>
    <cellStyle name="Normal 5 5 4 3 2 2" xfId="823"/>
    <cellStyle name="Normal 5 5 4 3 3" xfId="824"/>
    <cellStyle name="Normal 5 5 4 4" xfId="825"/>
    <cellStyle name="Normal 5 5 4 4 2" xfId="826"/>
    <cellStyle name="Normal 5 5 4 5" xfId="827"/>
    <cellStyle name="Normal 5 5 4 5 2" xfId="828"/>
    <cellStyle name="Normal 5 5 4 6" xfId="829"/>
    <cellStyle name="Normal 5 5 5" xfId="830"/>
    <cellStyle name="Normal 5 5 5 2" xfId="831"/>
    <cellStyle name="Normal 5 5 5 2 2" xfId="832"/>
    <cellStyle name="Normal 5 5 5 3" xfId="833"/>
    <cellStyle name="Normal 5 5 6" xfId="834"/>
    <cellStyle name="Normal 5 5 6 2" xfId="835"/>
    <cellStyle name="Normal 5 5 6 2 2" xfId="836"/>
    <cellStyle name="Normal 5 5 6 3" xfId="837"/>
    <cellStyle name="Normal 5 5 7" xfId="838"/>
    <cellStyle name="Normal 5 5 7 2" xfId="839"/>
    <cellStyle name="Normal 5 5 8" xfId="840"/>
    <cellStyle name="Normal 5 5 8 2" xfId="841"/>
    <cellStyle name="Normal 5 5 9" xfId="842"/>
    <cellStyle name="Normal 5 6" xfId="843"/>
    <cellStyle name="Normal 5 6 2" xfId="844"/>
    <cellStyle name="Normal 5 6 2 2" xfId="845"/>
    <cellStyle name="Normal 5 6 2 2 2" xfId="846"/>
    <cellStyle name="Normal 5 6 2 2 2 2" xfId="847"/>
    <cellStyle name="Normal 5 6 2 2 3" xfId="848"/>
    <cellStyle name="Normal 5 6 2 3" xfId="849"/>
    <cellStyle name="Normal 5 6 2 3 2" xfId="850"/>
    <cellStyle name="Normal 5 6 2 3 2 2" xfId="851"/>
    <cellStyle name="Normal 5 6 2 3 3" xfId="852"/>
    <cellStyle name="Normal 5 6 2 4" xfId="853"/>
    <cellStyle name="Normal 5 6 2 4 2" xfId="854"/>
    <cellStyle name="Normal 5 6 2 5" xfId="855"/>
    <cellStyle name="Normal 5 6 3" xfId="856"/>
    <cellStyle name="Normal 5 6 3 2" xfId="857"/>
    <cellStyle name="Normal 5 6 3 2 2" xfId="858"/>
    <cellStyle name="Normal 5 6 3 3" xfId="859"/>
    <cellStyle name="Normal 5 6 4" xfId="860"/>
    <cellStyle name="Normal 5 6 4 2" xfId="861"/>
    <cellStyle name="Normal 5 6 4 2 2" xfId="862"/>
    <cellStyle name="Normal 5 6 4 3" xfId="863"/>
    <cellStyle name="Normal 5 6 5" xfId="864"/>
    <cellStyle name="Normal 5 6 5 2" xfId="865"/>
    <cellStyle name="Normal 5 6 6" xfId="866"/>
    <cellStyle name="Normal 5 7" xfId="867"/>
    <cellStyle name="Normal 5 7 2" xfId="868"/>
    <cellStyle name="Normal 5 7 2 2" xfId="869"/>
    <cellStyle name="Normal 5 7 2 2 2" xfId="870"/>
    <cellStyle name="Normal 5 7 2 3" xfId="871"/>
    <cellStyle name="Normal 5 7 3" xfId="872"/>
    <cellStyle name="Normal 5 7 3 2" xfId="873"/>
    <cellStyle name="Normal 5 7 3 2 2" xfId="874"/>
    <cellStyle name="Normal 5 7 3 3" xfId="875"/>
    <cellStyle name="Normal 5 7 4" xfId="876"/>
    <cellStyle name="Normal 5 7 4 2" xfId="877"/>
    <cellStyle name="Normal 5 7 5" xfId="878"/>
    <cellStyle name="Normal 5 8" xfId="879"/>
    <cellStyle name="Normal 5 8 2" xfId="880"/>
    <cellStyle name="Normal 5 8 2 2" xfId="881"/>
    <cellStyle name="Normal 5 8 3" xfId="882"/>
    <cellStyle name="Normal 5 9" xfId="883"/>
    <cellStyle name="Normal 5 9 2" xfId="884"/>
    <cellStyle name="Normal 5 9 2 2" xfId="885"/>
    <cellStyle name="Normal 5 9 3" xfId="886"/>
    <cellStyle name="Normal 6" xfId="887"/>
    <cellStyle name="Normal 7" xfId="888"/>
    <cellStyle name="Normal 8" xfId="889"/>
    <cellStyle name="Normal 8 2" xfId="890"/>
    <cellStyle name="Normal 8 2 2" xfId="891"/>
    <cellStyle name="Normal 8 2 2 2" xfId="892"/>
    <cellStyle name="Normal 8 2 2 2 2" xfId="893"/>
    <cellStyle name="Normal 8 2 2 2 2 2" xfId="894"/>
    <cellStyle name="Normal 8 2 2 2 2 2 2" xfId="895"/>
    <cellStyle name="Normal 8 2 2 2 2 3" xfId="896"/>
    <cellStyle name="Normal 8 2 2 2 3" xfId="897"/>
    <cellStyle name="Normal 8 2 2 2 3 2" xfId="898"/>
    <cellStyle name="Normal 8 2 2 2 3 2 2" xfId="899"/>
    <cellStyle name="Normal 8 2 2 2 3 3" xfId="900"/>
    <cellStyle name="Normal 8 2 2 2 4" xfId="901"/>
    <cellStyle name="Normal 8 2 2 2 4 2" xfId="902"/>
    <cellStyle name="Normal 8 2 2 2 5" xfId="903"/>
    <cellStyle name="Normal 8 2 2 3" xfId="904"/>
    <cellStyle name="Normal 8 2 2 3 2" xfId="905"/>
    <cellStyle name="Normal 8 2 2 3 2 2" xfId="906"/>
    <cellStyle name="Normal 8 2 2 3 3" xfId="907"/>
    <cellStyle name="Normal 8 2 2 4" xfId="908"/>
    <cellStyle name="Normal 8 2 2 4 2" xfId="909"/>
    <cellStyle name="Normal 8 2 2 4 2 2" xfId="910"/>
    <cellStyle name="Normal 8 2 2 4 3" xfId="911"/>
    <cellStyle name="Normal 8 2 2 5" xfId="912"/>
    <cellStyle name="Normal 8 2 2 5 2" xfId="913"/>
    <cellStyle name="Normal 8 2 2 6" xfId="914"/>
    <cellStyle name="Normal 8 2 3" xfId="915"/>
    <cellStyle name="Normal 8 2 3 2" xfId="916"/>
    <cellStyle name="Normal 8 2 3 2 2" xfId="917"/>
    <cellStyle name="Normal 8 2 3 2 2 2" xfId="918"/>
    <cellStyle name="Normal 8 2 3 2 3" xfId="919"/>
    <cellStyle name="Normal 8 2 3 3" xfId="920"/>
    <cellStyle name="Normal 8 2 3 3 2" xfId="921"/>
    <cellStyle name="Normal 8 2 3 3 2 2" xfId="922"/>
    <cellStyle name="Normal 8 2 3 3 3" xfId="923"/>
    <cellStyle name="Normal 8 2 3 4" xfId="924"/>
    <cellStyle name="Normal 8 2 3 4 2" xfId="925"/>
    <cellStyle name="Normal 8 2 3 5" xfId="926"/>
    <cellStyle name="Normal 8 2 4" xfId="927"/>
    <cellStyle name="Normal 8 2 4 2" xfId="928"/>
    <cellStyle name="Normal 8 2 4 2 2" xfId="929"/>
    <cellStyle name="Normal 8 2 4 3" xfId="930"/>
    <cellStyle name="Normal 8 2 5" xfId="931"/>
    <cellStyle name="Normal 8 2 5 2" xfId="932"/>
    <cellStyle name="Normal 8 2 5 2 2" xfId="933"/>
    <cellStyle name="Normal 8 2 5 3" xfId="934"/>
    <cellStyle name="Normal 8 2 6" xfId="935"/>
    <cellStyle name="Normal 8 2 6 2" xfId="936"/>
    <cellStyle name="Normal 8 2 7" xfId="937"/>
    <cellStyle name="Normal 8 3" xfId="938"/>
    <cellStyle name="Normal 8 3 2" xfId="939"/>
    <cellStyle name="Normal 8 3 2 2" xfId="940"/>
    <cellStyle name="Normal 8 3 2 2 2" xfId="941"/>
    <cellStyle name="Normal 8 3 2 2 2 2" xfId="942"/>
    <cellStyle name="Normal 8 3 2 2 3" xfId="943"/>
    <cellStyle name="Normal 8 3 2 3" xfId="944"/>
    <cellStyle name="Normal 8 3 2 3 2" xfId="945"/>
    <cellStyle name="Normal 8 3 2 3 2 2" xfId="946"/>
    <cellStyle name="Normal 8 3 2 3 3" xfId="947"/>
    <cellStyle name="Normal 8 3 2 4" xfId="948"/>
    <cellStyle name="Normal 8 3 2 4 2" xfId="949"/>
    <cellStyle name="Normal 8 3 2 5" xfId="950"/>
    <cellStyle name="Normal 8 3 3" xfId="951"/>
    <cellStyle name="Normal 8 3 3 2" xfId="952"/>
    <cellStyle name="Normal 8 3 3 2 2" xfId="953"/>
    <cellStyle name="Normal 8 3 3 3" xfId="954"/>
    <cellStyle name="Normal 8 3 4" xfId="955"/>
    <cellStyle name="Normal 8 3 4 2" xfId="956"/>
    <cellStyle name="Normal 8 3 4 2 2" xfId="957"/>
    <cellStyle name="Normal 8 3 4 3" xfId="958"/>
    <cellStyle name="Normal 8 3 5" xfId="959"/>
    <cellStyle name="Normal 8 3 5 2" xfId="960"/>
    <cellStyle name="Normal 8 3 6" xfId="961"/>
    <cellStyle name="Normal 8 4" xfId="962"/>
    <cellStyle name="Normal 8 4 2" xfId="963"/>
    <cellStyle name="Normal 8 4 2 2" xfId="964"/>
    <cellStyle name="Normal 8 4 2 2 2" xfId="965"/>
    <cellStyle name="Normal 8 4 2 3" xfId="966"/>
    <cellStyle name="Normal 8 4 3" xfId="967"/>
    <cellStyle name="Normal 8 4 3 2" xfId="968"/>
    <cellStyle name="Normal 8 4 3 2 2" xfId="969"/>
    <cellStyle name="Normal 8 4 3 3" xfId="970"/>
    <cellStyle name="Normal 8 4 4" xfId="971"/>
    <cellStyle name="Normal 8 4 4 2" xfId="972"/>
    <cellStyle name="Normal 8 4 5" xfId="973"/>
    <cellStyle name="Normal 8 5" xfId="974"/>
    <cellStyle name="Normal 8 5 2" xfId="975"/>
    <cellStyle name="Normal 8 5 2 2" xfId="976"/>
    <cellStyle name="Normal 8 5 3" xfId="977"/>
    <cellStyle name="Normal 8 6" xfId="978"/>
    <cellStyle name="Normal 8 6 2" xfId="979"/>
    <cellStyle name="Normal 8 6 2 2" xfId="980"/>
    <cellStyle name="Normal 8 6 3" xfId="981"/>
    <cellStyle name="Normal 8 7" xfId="982"/>
    <cellStyle name="Normal 8 7 2" xfId="983"/>
    <cellStyle name="Normal 8 8" xfId="984"/>
    <cellStyle name="Normal 9" xfId="985"/>
    <cellStyle name="Normal 9 2" xfId="986"/>
    <cellStyle name="Normal 9 2 2" xfId="987"/>
    <cellStyle name="Normal 9 2 2 2" xfId="988"/>
    <cellStyle name="Normal 9 2 2 2 2" xfId="989"/>
    <cellStyle name="Normal 9 2 2 2 2 2" xfId="990"/>
    <cellStyle name="Normal 9 2 2 2 3" xfId="991"/>
    <cellStyle name="Normal 9 2 2 3" xfId="992"/>
    <cellStyle name="Normal 9 2 2 3 2" xfId="993"/>
    <cellStyle name="Normal 9 2 2 3 2 2" xfId="994"/>
    <cellStyle name="Normal 9 2 2 3 3" xfId="995"/>
    <cellStyle name="Normal 9 2 2 4" xfId="996"/>
    <cellStyle name="Normal 9 2 2 4 2" xfId="997"/>
    <cellStyle name="Normal 9 2 2 5" xfId="998"/>
    <cellStyle name="Normal 9 2 3" xfId="999"/>
    <cellStyle name="Normal 9 2 3 2" xfId="1000"/>
    <cellStyle name="Normal 9 2 3 2 2" xfId="1001"/>
    <cellStyle name="Normal 9 2 3 3" xfId="1002"/>
    <cellStyle name="Normal 9 2 4" xfId="1003"/>
    <cellStyle name="Normal 9 2 4 2" xfId="1004"/>
    <cellStyle name="Normal 9 2 4 2 2" xfId="1005"/>
    <cellStyle name="Normal 9 2 4 3" xfId="1006"/>
    <cellStyle name="Normal 9 2 5" xfId="1007"/>
    <cellStyle name="Normal 9 2 5 2" xfId="1008"/>
    <cellStyle name="Normal 9 2 6" xfId="1009"/>
    <cellStyle name="Normal 9 3" xfId="1010"/>
    <cellStyle name="Normal 9 3 2" xfId="1011"/>
    <cellStyle name="Normal 9 3 2 2" xfId="1012"/>
    <cellStyle name="Normal 9 3 2 2 2" xfId="1013"/>
    <cellStyle name="Normal 9 3 2 3" xfId="1014"/>
    <cellStyle name="Normal 9 3 3" xfId="1015"/>
    <cellStyle name="Normal 9 3 3 2" xfId="1016"/>
    <cellStyle name="Normal 9 3 3 2 2" xfId="1017"/>
    <cellStyle name="Normal 9 3 3 3" xfId="1018"/>
    <cellStyle name="Normal 9 3 4" xfId="1019"/>
    <cellStyle name="Normal 9 3 4 2" xfId="1020"/>
    <cellStyle name="Normal 9 3 5" xfId="1021"/>
    <cellStyle name="Normal 9 4" xfId="1022"/>
    <cellStyle name="Normal 9 4 2" xfId="1023"/>
    <cellStyle name="Normal 9 4 2 2" xfId="1024"/>
    <cellStyle name="Normal 9 4 3" xfId="1025"/>
    <cellStyle name="Normal 9 5" xfId="1026"/>
    <cellStyle name="Normal 9 5 2" xfId="1027"/>
    <cellStyle name="Normal 9 5 2 2" xfId="1028"/>
    <cellStyle name="Normal 9 5 3" xfId="1029"/>
    <cellStyle name="Normal 9 6" xfId="1030"/>
    <cellStyle name="Normal 9 6 2" xfId="1031"/>
    <cellStyle name="Normal 9 7" xfId="1032"/>
    <cellStyle name="Normalny" xfId="0" builtinId="0"/>
    <cellStyle name="Normalny 2" xfId="5"/>
    <cellStyle name="Normalny 2 2" xfId="20"/>
    <cellStyle name="Normalny 2 3" xfId="19"/>
    <cellStyle name="Normalny 3" xfId="6"/>
    <cellStyle name="Normalny 3 2" xfId="1033"/>
    <cellStyle name="Normalny 3 2 2" xfId="1047"/>
    <cellStyle name="Normalny 3 3" xfId="1034"/>
    <cellStyle name="Normalny 3 4" xfId="1035"/>
    <cellStyle name="Normalny 4" xfId="7"/>
    <cellStyle name="Normalny 4 2" xfId="8"/>
    <cellStyle name="Normalny 4 3" xfId="1036"/>
    <cellStyle name="Normalny 5" xfId="9"/>
    <cellStyle name="Normalny 5 2" xfId="10"/>
    <cellStyle name="Normalny 5 2 2" xfId="1038"/>
    <cellStyle name="Normalny 5 3" xfId="1039"/>
    <cellStyle name="Normalny 5 4" xfId="1040"/>
    <cellStyle name="Normalny 5 4 2" xfId="1041"/>
    <cellStyle name="Normalny 5 5" xfId="1037"/>
    <cellStyle name="Normalny 6" xfId="1048"/>
    <cellStyle name="Normalny 7" xfId="1049"/>
    <cellStyle name="Normalny 8" xfId="1051"/>
    <cellStyle name="Percent 2" xfId="1042"/>
    <cellStyle name="Percent 3" xfId="1043"/>
    <cellStyle name="Procentowy" xfId="11" builtinId="5"/>
    <cellStyle name="Procentowy 2" xfId="12"/>
    <cellStyle name="Procentowy 2 2" xfId="13"/>
    <cellStyle name="Procentowy 3" xfId="17"/>
    <cellStyle name="Procentowy 3 2" xfId="1045"/>
    <cellStyle name="Procentowy 3 3" xfId="1044"/>
    <cellStyle name="Procentowy 4" xfId="1046"/>
    <cellStyle name="Procentowy 4 2" xfId="1050"/>
    <cellStyle name="Walutowy 2" xfId="14"/>
    <cellStyle name="Walutowy 2 2" xfId="15"/>
  </cellStyles>
  <dxfs count="93">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1"/>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1"/>
    </dxf>
    <dxf>
      <font>
        <b val="0"/>
        <i val="0"/>
        <strike val="0"/>
        <condense val="0"/>
        <extend val="0"/>
        <outline val="0"/>
        <shadow val="0"/>
        <u val="none"/>
        <vertAlign val="baseline"/>
        <sz val="8"/>
        <color auto="1"/>
        <name val="Arial Narrow"/>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8"/>
        <color indexed="8"/>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numFmt numFmtId="19" formatCode="yyyy/mm/dd"/>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Narrow"/>
        <scheme val="none"/>
      </font>
      <numFmt numFmtId="19" formatCode="yyyy/mm/dd"/>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166" formatCode="#,##0.00\ _z_ł"/>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1"/>
    </dxf>
    <dxf>
      <font>
        <b val="0"/>
        <i val="0"/>
        <strike val="0"/>
        <condense val="0"/>
        <extend val="0"/>
        <outline val="0"/>
        <shadow val="0"/>
        <u val="none"/>
        <vertAlign val="baseline"/>
        <sz val="8"/>
        <color auto="1"/>
        <name val="Arial Narrow"/>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8"/>
        <color auto="1"/>
        <name val="Arial Narrow"/>
        <scheme val="none"/>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8"/>
        <color auto="1"/>
        <name val="Arial Narrow"/>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Narrow"/>
        <scheme val="none"/>
      </font>
    </dxf>
    <dxf>
      <border>
        <bottom style="thin">
          <color indexed="64"/>
        </bottom>
      </border>
    </dxf>
    <dxf>
      <font>
        <strike val="0"/>
        <outline val="0"/>
        <shadow val="0"/>
        <u val="none"/>
        <vertAlign val="baseline"/>
        <name val="Arial Narrow"/>
        <scheme val="none"/>
      </font>
      <fill>
        <patternFill>
          <fgColor indexed="64"/>
          <bgColor theme="7" tint="0.39997558519241921"/>
        </patternFill>
      </fill>
      <border diagonalUp="0" diagonalDown="0">
        <left style="thin">
          <color indexed="64"/>
        </left>
        <right style="thin">
          <color indexed="64"/>
        </right>
        <top/>
        <bottom/>
        <vertical style="thin">
          <color indexed="64"/>
        </vertical>
        <horizontal style="thin">
          <color indexed="64"/>
        </horizontal>
      </border>
    </dxf>
    <dxf>
      <fill>
        <patternFill>
          <bgColor rgb="FFFFFF0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lor theme="0"/>
      </font>
    </dxf>
    <dxf>
      <font>
        <color theme="0"/>
      </font>
    </dxf>
    <dxf>
      <font>
        <color rgb="FF92D050"/>
      </font>
    </dxf>
    <dxf>
      <font>
        <color rgb="FF92D050"/>
      </font>
    </dxf>
    <dxf>
      <font>
        <color theme="0"/>
      </font>
    </dxf>
    <dxf>
      <fill>
        <patternFill>
          <bgColor theme="9"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port%20OT_07.2015v2%20Wietrz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SIA_~1/AppData/Local/Temp/notes56AC85/przedmiar%20oparty%20na%20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
      <sheetName val="Wartość ŚT"/>
      <sheetName val="Słowniki_Aq"/>
      <sheetName val="Słowniki_Asset"/>
      <sheetName val="Słowniki_komponentów"/>
      <sheetName val="Arkusz1"/>
      <sheetName val="Arkusz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
      <sheetName val="Wyjaśnienia"/>
      <sheetName val="Wartość ŚT"/>
      <sheetName val="Słowniki_Aq"/>
      <sheetName val="Słowniki_Asset"/>
      <sheetName val="Słowniki_komponentów"/>
      <sheetName val="Podsumowanie"/>
      <sheetName val="Kartoteka"/>
      <sheetName val="KO"/>
      <sheetName val="OT wielopozycyjne"/>
      <sheetName val="Instrukcja"/>
      <sheetName val="przedmiar1"/>
      <sheetName val="przedmiar oparty na 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id="2" name="Tabela2" displayName="Tabela2" ref="A3:BV500" totalsRowShown="0" headerRowDxfId="78" dataDxfId="76" headerRowBorderDxfId="77" tableBorderDxfId="75" totalsRowBorderDxfId="74">
  <autoFilter ref="A3:BV500"/>
  <tableColumns count="74">
    <tableColumn id="1" name="Lp._x000a_[1]" dataDxfId="73"/>
    <tableColumn id="2" name="Nr zadania inwest. (sł)_x000a_[2]" dataDxfId="72"/>
    <tableColumn id="3" name="Nazwa komponentu_x000a_[3]" dataDxfId="71">
      <calculatedColumnFormula>IFERROR(VLOOKUP('OT - przykład wodociąg'!$BQ4:$BV500,Słowniki_komponentów!$U$2:$Z$412,4,FALSE),"")</calculatedColumnFormula>
    </tableColumn>
    <tableColumn id="4" name="Charakterystyka:_x000a_nazwa, opis, typ, numery fabryczne" dataDxfId="70"/>
    <tableColumn id="5" name="Opis lokalizacji_x000a_[4]" dataDxfId="69"/>
    <tableColumn id="6" name="Klasyfikacja (sł)_x000a_[5]" dataDxfId="68"/>
    <tableColumn id="7" name="Typ (sł)_x000a_[6]" dataDxfId="67"/>
    <tableColumn id="8" name="JM_x000a_(sł SAP)_x000a_[7]" dataDxfId="66"/>
    <tableColumn id="9" name="Długość (dla linowych) [mb] _x000a_Ilość (dla nie linowych) [szt]_x000a_[8]" dataDxfId="65"/>
    <tableColumn id="10" name="Średnica nominalna DN (szerokość) dla linowych [mm] (sł)_x000a_[9]" dataDxfId="64"/>
    <tableColumn id="11" name="Materiał (sł) _x000a_[10]" dataDxfId="63">
      <calculatedColumnFormula>IF(Tabela2[[#This Row],[Nazwa komponentu
'[3']]]&lt;&gt;"",VLOOKUP('OT - przykład wodociąg'!$BT4,Słowniki_komponentów!$AC$2:$AH$50,6,FALSE),"")</calculatedColumnFormula>
    </tableColumn>
    <tableColumn id="12" name="Koszty kwalifikowane (Kk) udział FS [zł]_x000a_[11]" dataDxfId="62">
      <calculatedColumnFormula>VLOOKUP(Tabela2[[#This Row],[Lp.
'[1']]],'Wartość ŚT'!$A$5:$AH$270,33,FALSE)</calculatedColumnFormula>
    </tableColumn>
    <tableColumn id="13" name="Koszty kwalifikowane (Kk) środki własne [zł]_x000a_[12]" dataDxfId="61" dataCellStyle="Procentowy">
      <calculatedColumnFormula>VLOOKUP(Tabela2[[#This Row],[Lp.
'[1']]],'Wartość ŚT'!$A$5:$AH$270,34,FALSE)</calculatedColumnFormula>
    </tableColumn>
    <tableColumn id="14" name="Koszty niekwalifikowane (Knkw) [zł]_x000a_[13]" dataDxfId="60">
      <calculatedColumnFormula>VLOOKUP(Tabela2[[#This Row],[Lp.
'[1']]],'Wartość ŚT'!$A$5:$AH$270,35,FALSE)</calculatedColumnFormula>
    </tableColumn>
    <tableColumn id="15" name="Koszty pozaprojektowe (Kpp) [zł]_x000a_[14]" dataDxfId="59" dataCellStyle="Procentowy">
      <calculatedColumnFormula>'przedmiar - przykład wodociąg'!#REF!</calculatedColumnFormula>
    </tableColumn>
    <tableColumn id="16" name="Wartość nakładów razem_x000a_[15]" dataDxfId="58">
      <calculatedColumnFormula>SUM(L4:O4)</calculatedColumnFormula>
    </tableColumn>
    <tableColumn id="17" name="Wykonawca (NIP) _x000a_[16]" dataDxfId="57"/>
    <tableColumn id="18" name="Miejsce użytkowania (sł)_x000a_[17]" dataDxfId="56"/>
    <tableColumn id="19" name="MPK (sł)_x000a_[18]" dataDxfId="55"/>
    <tableColumn id="20" name="Lokalizacja gm (sł)_x000a_[19]" dataDxfId="54"/>
    <tableColumn id="21" name="Lokalizacja ulica_x000a_[20]" dataDxfId="53"/>
    <tableColumn id="22" name="Osoba przejmująca śr. trw. (sł)_x000a_[21]" dataDxfId="52"/>
    <tableColumn id="23" name="Symbol układu klasyfik. KST_x000a_[22]" dataDxfId="51">
      <calculatedColumnFormula>IFERROR(VLOOKUP('OT - przykład wodociąg'!$BQ4:$BV500,Słowniki_komponentów!$U$2:$Z$412,2,FALSE),"")</calculatedColumnFormula>
    </tableColumn>
    <tableColumn id="24" name="Ekonomiczny okres użytkowania_x000a_[23]" dataDxfId="50">
      <calculatedColumnFormula>IF(Tabela2[[#This Row],[Nazwa komponentu
'[3']]]&lt;&gt;"",IF(AND(Tabela2[[#This Row],[Wartość nakładów razem
'[15']]]&lt;3500,OR(MID('OT - przykład wodociąg'!$BQ4:$BV500,1,1)="4",MID('OT - przykład wodociąg'!$BQ4:$BV500,1,1)="5",MID('OT - przykład wodociąg'!$BQ4:$BV500,1,1)="6")),1,'OT - przykład wodociąg'!$BQ4:$BV500),"")</calculatedColumnFormula>
    </tableColumn>
    <tableColumn id="25" name="Nr Inwentarzowy_x000a_[24]" dataDxfId="49"/>
    <tableColumn id="26" name="Oznaczenie (typ nadany przez producenta)_x000a_[25]" dataDxfId="48"/>
    <tableColumn id="27" name="Objaśnienie_x000a_[26]" dataDxfId="47"/>
    <tableColumn id="28" name="Numer technologiczny_x000a_[27]" dataDxfId="46"/>
    <tableColumn id="29" name="Techniczny okres użytkowania _x000a_[28]" dataDxfId="45">
      <calculatedColumnFormula>IF(Tabela2[[#This Row],[Nazwa komponentu
'[3']]]&lt;&gt;"",'OT - przykład wodociąg'!$BQ4:$BV500,"")</calculatedColumnFormula>
    </tableColumn>
    <tableColumn id="30" name="Lokalizacja miejscowość_x000a_[29]" dataDxfId="44"/>
    <tableColumn id="31" name="Lokalizacja nr posesji_x000a_[30]" dataDxfId="43"/>
    <tableColumn id="32" name="Nawierzchnia (sł)_x000a_[31]" dataDxfId="42"/>
    <tableColumn id="33" name="Odniesienie do dokumentacji projektowej (powykonawczej)_x000a_[32]" dataDxfId="41"/>
    <tableColumn id="34" name="Kubatura_x000a_[33]" dataDxfId="40"/>
    <tableColumn id="35" name="Powierzchnia użytkowa_x000a_[34]" dataDxfId="39"/>
    <tableColumn id="36" name="Powierzchnia całkowita_x000a_[35]" dataDxfId="38"/>
    <tableColumn id="37" name="Powierzchnia zabudowy_x000a_[36]" dataDxfId="37"/>
    <tableColumn id="38" name="Medium (sł)_x000a_[37]" dataDxfId="36"/>
    <tableColumn id="39" name="Ciśnienie_x000a_[38]" dataDxfId="35"/>
    <tableColumn id="40" name="Napęd (sł)_x000a_[39]" dataDxfId="34"/>
    <tableColumn id="41" name="Moc nominalna_x000a_[40]" dataDxfId="33"/>
    <tableColumn id="42" name="Wydajność nominalna_x000a_[41]" dataDxfId="32"/>
    <tableColumn id="43" name="Napięcie znamionowe_x000a_[42]" dataDxfId="31"/>
    <tableColumn id="44" name="Prąd znamionowy_x000a_[43]" dataDxfId="30"/>
    <tableColumn id="45" name="Klasa izolacji elektrycznej_x000a_[44]" dataDxfId="29"/>
    <tableColumn id="46" name="Pojemność_x000a_[45]" dataDxfId="28"/>
    <tableColumn id="47" name="Producent_x000a_[46]" dataDxfId="27"/>
    <tableColumn id="48" name="Przeglądy gwarancyjne_x000a_[47]" dataDxfId="26"/>
    <tableColumn id="74" name="Pozostałe informacje" dataDxfId="25"/>
    <tableColumn id="49" name="Inne parametry" dataDxfId="24"/>
    <tableColumn id="50" name="Subkomponenty" dataDxfId="23"/>
    <tableColumn id="51" name="Pozostałe informacje_x000a_[48]" dataDxfId="22"/>
    <tableColumn id="52" name="Usługa (sł)_x000a_[49]" dataDxfId="21"/>
    <tableColumn id="53" name="Obiekt Produkcyjny (sł)_x000a_[50]" dataDxfId="20"/>
    <tableColumn id="54" name="Proces (sł)_x000a_[51]" dataDxfId="19"/>
    <tableColumn id="55" name="Obiekt Procesowy_x000a_[52]" dataDxfId="18"/>
    <tableColumn id="56" name="Nr dwodu dostawy i % jej udziału_x000a_(np. F/1234/2014#15)_x000a_[53]" dataDxfId="17"/>
    <tableColumn id="57" name="Finansowanie (sł)_x000a_[54]" dataDxfId="16"/>
    <tableColumn id="63" name="KŚT_Aq_x000a_[55]" dataDxfId="15"/>
    <tableColumn id="72" name="Rodzaj przekroju (sł)_x000a_[56]" dataDxfId="14"/>
    <tableColumn id="73" name="Wysokość_x000a_[57]" dataDxfId="13"/>
    <tableColumn id="70" name="PN (sł)_x000a_[58]" dataDxfId="12"/>
    <tableColumn id="60" name="SN [kN/m2] (sł)_x000a_[59]" dataDxfId="11"/>
    <tableColumn id="71" name="SDR (sł)_x000a_[60]" dataDxfId="10"/>
    <tableColumn id="69" name="Grubość ścianki_x000a_[61]" dataDxfId="9"/>
    <tableColumn id="58" name="Nr OT zaimportowany do SZD_x000a_[62]" dataDxfId="8"/>
    <tableColumn id="59" name="Nr Inwentarzowy zaimportowany do SZD_x000a_[63]" dataDxfId="7"/>
    <tableColumn id="68" name="xxxxx" dataDxfId="6"/>
    <tableColumn id="61" name="Typ komponentu" dataDxfId="5"/>
    <tableColumn id="62" name="Komponent" dataDxfId="4"/>
    <tableColumn id="64" name="KŚT_Aq_2" dataDxfId="3">
      <calculatedColumnFormula>MID(BR4,1,7)</calculatedColumnFormula>
    </tableColumn>
    <tableColumn id="65" name="Materiał_2" dataDxfId="2"/>
    <tableColumn id="66" name="Ekonomiczny okres użyteczności_2" dataDxfId="1">
      <calculatedColumnFormula>IFERROR(IF(VLOOKUP(BS4,Słowniki_komponentów!$U$1:$Z$476,5,FALSE)="wg tabeli materiałowej",INDEX(Słowniki_komponentów!$AD$2:$AG$50,MATCH(BT4,Słowniki_komponentów!$AC$2:$AC$50,0),MATCH(BQ4,Słowniki_komponentów!$AD$1:$AG$1,0)),VLOOKUP(BS4,Słowniki_komponentów!$U$1:$Z$476,5,FALSE)),"brak wszystkich danych")</calculatedColumnFormula>
    </tableColumn>
    <tableColumn id="67" name="Proponowana nazwa komponentu"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8"/>
  <sheetViews>
    <sheetView topLeftCell="A11" zoomScale="84" zoomScaleNormal="84" workbookViewId="0">
      <selection activeCell="F46" sqref="F46"/>
    </sheetView>
  </sheetViews>
  <sheetFormatPr defaultRowHeight="15"/>
  <cols>
    <col min="1" max="1" width="9.140625" customWidth="1"/>
    <col min="13" max="13" width="30.42578125" customWidth="1"/>
  </cols>
  <sheetData>
    <row r="2" spans="1:13" ht="275.25" customHeight="1">
      <c r="A2" s="368" t="s">
        <v>4732</v>
      </c>
      <c r="B2" s="368"/>
      <c r="C2" s="368"/>
      <c r="D2" s="368"/>
      <c r="E2" s="368"/>
      <c r="F2" s="368"/>
      <c r="G2" s="368"/>
      <c r="H2" s="368"/>
      <c r="I2" s="368"/>
      <c r="J2" s="368"/>
      <c r="K2" s="368"/>
      <c r="L2" s="368"/>
      <c r="M2" s="368"/>
    </row>
    <row r="4" spans="1:13" ht="21" customHeight="1">
      <c r="A4" s="272" t="s">
        <v>4323</v>
      </c>
    </row>
    <row r="5" spans="1:13" ht="28.9" customHeight="1">
      <c r="A5" s="368" t="s">
        <v>4733</v>
      </c>
      <c r="B5" s="368"/>
      <c r="C5" s="368"/>
      <c r="D5" s="368"/>
      <c r="E5" s="368"/>
      <c r="F5" s="368"/>
      <c r="G5" s="368"/>
      <c r="H5" s="368"/>
      <c r="I5" s="368"/>
      <c r="J5" s="368"/>
      <c r="K5" s="368"/>
      <c r="L5" s="368"/>
      <c r="M5" s="368"/>
    </row>
    <row r="6" spans="1:13" ht="33" customHeight="1">
      <c r="A6" s="368" t="s">
        <v>4734</v>
      </c>
      <c r="B6" s="368"/>
      <c r="C6" s="368"/>
      <c r="D6" s="368"/>
      <c r="E6" s="368"/>
      <c r="F6" s="368"/>
      <c r="G6" s="368"/>
      <c r="H6" s="368"/>
      <c r="I6" s="368"/>
      <c r="J6" s="368"/>
      <c r="K6" s="368"/>
      <c r="L6" s="368"/>
      <c r="M6" s="368"/>
    </row>
    <row r="7" spans="1:13" ht="20.25" customHeight="1">
      <c r="A7" s="368" t="s">
        <v>4735</v>
      </c>
      <c r="B7" s="368"/>
      <c r="C7" s="368"/>
      <c r="D7" s="368"/>
      <c r="E7" s="368"/>
      <c r="F7" s="368"/>
      <c r="G7" s="368"/>
      <c r="H7" s="368"/>
      <c r="I7" s="368"/>
      <c r="J7" s="368"/>
      <c r="K7" s="368"/>
      <c r="L7" s="368"/>
      <c r="M7" s="368"/>
    </row>
    <row r="8" spans="1:13" ht="48" customHeight="1">
      <c r="A8" s="369" t="s">
        <v>4736</v>
      </c>
      <c r="B8" s="369"/>
      <c r="C8" s="369"/>
      <c r="D8" s="369"/>
      <c r="E8" s="369"/>
      <c r="F8" s="369"/>
      <c r="G8" s="369"/>
      <c r="H8" s="369"/>
      <c r="I8" s="369"/>
      <c r="J8" s="369"/>
      <c r="K8" s="369"/>
      <c r="L8" s="369"/>
      <c r="M8" s="369"/>
    </row>
    <row r="10" spans="1:13" ht="21" customHeight="1">
      <c r="A10" s="272" t="s">
        <v>4324</v>
      </c>
      <c r="B10" s="273"/>
    </row>
    <row r="11" spans="1:13">
      <c r="A11" t="s">
        <v>4325</v>
      </c>
    </row>
    <row r="12" spans="1:13">
      <c r="A12" t="s">
        <v>4328</v>
      </c>
    </row>
    <row r="13" spans="1:13">
      <c r="A13" t="s">
        <v>4329</v>
      </c>
    </row>
    <row r="14" spans="1:13">
      <c r="A14" t="s">
        <v>4330</v>
      </c>
    </row>
    <row r="15" spans="1:13">
      <c r="A15" t="s">
        <v>4731</v>
      </c>
    </row>
    <row r="16" spans="1:13" ht="42" customHeight="1">
      <c r="A16" s="366" t="s">
        <v>4737</v>
      </c>
      <c r="B16" s="366"/>
      <c r="C16" s="366"/>
      <c r="D16" s="366"/>
      <c r="E16" s="366"/>
      <c r="F16" s="366"/>
      <c r="G16" s="366"/>
      <c r="H16" s="366"/>
      <c r="I16" s="366"/>
      <c r="J16" s="366"/>
      <c r="K16" s="366"/>
      <c r="L16" s="366"/>
      <c r="M16" s="366"/>
    </row>
    <row r="17" spans="1:13">
      <c r="A17" t="s">
        <v>4738</v>
      </c>
    </row>
    <row r="19" spans="1:13" hidden="1">
      <c r="A19" s="276" t="s">
        <v>4358</v>
      </c>
    </row>
    <row r="20" spans="1:13" ht="28.15" hidden="1" customHeight="1">
      <c r="A20" s="367" t="s">
        <v>4361</v>
      </c>
      <c r="B20" s="367"/>
      <c r="C20" s="367"/>
      <c r="D20" s="367"/>
      <c r="E20" s="367"/>
      <c r="F20" s="367"/>
      <c r="G20" s="367"/>
      <c r="H20" s="367"/>
      <c r="I20" s="367"/>
      <c r="J20" s="367"/>
      <c r="K20" s="367"/>
      <c r="L20" s="367"/>
      <c r="M20" s="367"/>
    </row>
    <row r="21" spans="1:13" ht="17.45" hidden="1" customHeight="1">
      <c r="A21" s="366" t="s">
        <v>4362</v>
      </c>
      <c r="B21" s="366"/>
      <c r="C21" s="366"/>
      <c r="D21" s="366"/>
      <c r="E21" s="366"/>
      <c r="F21" s="366"/>
      <c r="G21" s="366"/>
      <c r="H21" s="366"/>
      <c r="I21" s="366"/>
      <c r="J21" s="366"/>
      <c r="K21" s="366"/>
      <c r="L21" s="366"/>
      <c r="M21" s="366"/>
    </row>
    <row r="22" spans="1:13" ht="29.45" hidden="1" customHeight="1">
      <c r="A22" s="366" t="s">
        <v>4365</v>
      </c>
      <c r="B22" s="366"/>
      <c r="C22" s="366"/>
      <c r="D22" s="366"/>
      <c r="E22" s="366"/>
      <c r="F22" s="366"/>
      <c r="G22" s="366"/>
      <c r="H22" s="366"/>
      <c r="I22" s="366"/>
      <c r="J22" s="366"/>
      <c r="K22" s="366"/>
      <c r="L22" s="366"/>
      <c r="M22" s="366"/>
    </row>
    <row r="23" spans="1:13" ht="26.45" hidden="1" customHeight="1">
      <c r="A23" s="366" t="s">
        <v>4364</v>
      </c>
      <c r="B23" s="366"/>
      <c r="C23" s="366"/>
      <c r="D23" s="366"/>
      <c r="E23" s="366"/>
      <c r="F23" s="366"/>
      <c r="G23" s="366"/>
      <c r="H23" s="366"/>
      <c r="I23" s="366"/>
      <c r="J23" s="366"/>
      <c r="K23" s="366"/>
      <c r="L23" s="366"/>
      <c r="M23" s="366"/>
    </row>
    <row r="24" spans="1:13" hidden="1">
      <c r="A24" t="s">
        <v>4405</v>
      </c>
    </row>
    <row r="25" spans="1:13" hidden="1">
      <c r="C25" t="s">
        <v>4633</v>
      </c>
    </row>
    <row r="26" spans="1:13" hidden="1">
      <c r="C26" t="s">
        <v>4632</v>
      </c>
    </row>
    <row r="27" spans="1:13" hidden="1"/>
    <row r="28" spans="1:13" hidden="1">
      <c r="C28" t="s">
        <v>4635</v>
      </c>
    </row>
  </sheetData>
  <mergeCells count="10">
    <mergeCell ref="A2:M2"/>
    <mergeCell ref="A8:M8"/>
    <mergeCell ref="A6:M6"/>
    <mergeCell ref="A7:M7"/>
    <mergeCell ref="A5:M5"/>
    <mergeCell ref="A16:M16"/>
    <mergeCell ref="A20:M20"/>
    <mergeCell ref="A23:M23"/>
    <mergeCell ref="A22:M22"/>
    <mergeCell ref="A21:M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workbookViewId="0">
      <selection activeCell="I15" sqref="I15"/>
    </sheetView>
  </sheetViews>
  <sheetFormatPr defaultRowHeight="15"/>
  <cols>
    <col min="1" max="1" width="5.7109375" style="296" customWidth="1"/>
    <col min="2" max="2" width="32.28515625" customWidth="1"/>
    <col min="3" max="3" width="9.28515625" style="331" customWidth="1"/>
    <col min="4" max="4" width="10.140625" style="12" customWidth="1"/>
    <col min="5" max="5" width="15.7109375" customWidth="1"/>
    <col min="6" max="6" width="15.85546875" hidden="1" customWidth="1"/>
    <col min="7" max="7" width="15.7109375" customWidth="1"/>
    <col min="8" max="8" width="14.42578125" style="335" customWidth="1"/>
    <col min="9" max="9" width="13.140625" customWidth="1"/>
    <col min="10" max="10" width="13.7109375" style="298" customWidth="1"/>
    <col min="11" max="11" width="14" style="340" customWidth="1"/>
    <col min="12" max="12" width="9.28515625" style="341" bestFit="1" customWidth="1"/>
  </cols>
  <sheetData>
    <row r="1" spans="1:11" ht="26.25" customHeight="1">
      <c r="A1" s="270" t="s">
        <v>4368</v>
      </c>
      <c r="B1" s="270" t="s">
        <v>4331</v>
      </c>
      <c r="C1" s="327" t="s">
        <v>4366</v>
      </c>
      <c r="D1" s="332" t="s">
        <v>4727</v>
      </c>
      <c r="E1" s="267" t="s">
        <v>4728</v>
      </c>
      <c r="F1" s="269"/>
      <c r="G1" s="269" t="s">
        <v>4729</v>
      </c>
      <c r="H1" s="333" t="s">
        <v>4332</v>
      </c>
      <c r="I1" s="268" t="s">
        <v>4333</v>
      </c>
      <c r="J1" s="297" t="s">
        <v>4334</v>
      </c>
      <c r="K1" s="338" t="s">
        <v>4730</v>
      </c>
    </row>
    <row r="2" spans="1:11" ht="21" customHeight="1">
      <c r="A2" s="296">
        <v>1</v>
      </c>
      <c r="B2" s="328" t="s">
        <v>4599</v>
      </c>
      <c r="C2" s="261" t="s">
        <v>4370</v>
      </c>
      <c r="D2" s="271"/>
      <c r="E2" s="266"/>
      <c r="F2" s="319"/>
      <c r="G2" s="266"/>
      <c r="H2" s="334"/>
      <c r="I2" s="264"/>
      <c r="J2" s="295"/>
      <c r="K2" s="339"/>
    </row>
    <row r="3" spans="1:11" ht="15.75">
      <c r="A3" s="296" t="s">
        <v>4336</v>
      </c>
      <c r="B3" s="329" t="s">
        <v>4600</v>
      </c>
      <c r="C3" s="261"/>
      <c r="D3" s="261"/>
      <c r="E3" s="266"/>
      <c r="F3" s="320"/>
      <c r="G3" s="266"/>
      <c r="H3" s="334"/>
      <c r="I3" s="264"/>
      <c r="J3" s="295"/>
      <c r="K3" s="339"/>
    </row>
    <row r="4" spans="1:11" ht="30">
      <c r="A4" s="296" t="s">
        <v>4335</v>
      </c>
      <c r="B4" s="329" t="s">
        <v>4601</v>
      </c>
      <c r="C4" s="261"/>
      <c r="D4" s="271"/>
      <c r="E4" s="266"/>
      <c r="F4" s="322"/>
      <c r="G4" s="266"/>
      <c r="H4" s="334"/>
      <c r="I4" s="264"/>
      <c r="J4" s="295"/>
      <c r="K4" s="339"/>
    </row>
    <row r="5" spans="1:11" ht="25.5">
      <c r="A5" s="296" t="s">
        <v>4348</v>
      </c>
      <c r="B5" s="336" t="s">
        <v>4602</v>
      </c>
      <c r="C5" s="261"/>
      <c r="D5" s="261"/>
      <c r="E5" s="266"/>
      <c r="F5" s="321"/>
      <c r="G5" s="266"/>
      <c r="H5" s="334"/>
      <c r="I5" s="264"/>
      <c r="J5" s="295"/>
      <c r="K5" s="339"/>
    </row>
    <row r="6" spans="1:11" ht="25.5">
      <c r="A6" s="296" t="s">
        <v>4349</v>
      </c>
      <c r="B6" s="336" t="s">
        <v>4603</v>
      </c>
      <c r="C6" s="261"/>
      <c r="D6" s="261"/>
      <c r="E6" s="266"/>
      <c r="F6" s="322"/>
      <c r="G6" s="266"/>
      <c r="H6" s="334"/>
      <c r="I6" s="264"/>
      <c r="J6" s="295"/>
      <c r="K6" s="339"/>
    </row>
    <row r="7" spans="1:11" ht="25.5">
      <c r="A7" s="296" t="s">
        <v>4350</v>
      </c>
      <c r="B7" s="336" t="s">
        <v>4604</v>
      </c>
      <c r="C7" s="261"/>
      <c r="D7" s="261"/>
      <c r="E7" s="266"/>
      <c r="F7" s="322"/>
      <c r="G7" s="266"/>
      <c r="H7" s="334"/>
      <c r="I7" s="264"/>
      <c r="J7" s="295"/>
      <c r="K7" s="339"/>
    </row>
    <row r="8" spans="1:11" ht="25.5">
      <c r="A8" s="296" t="s">
        <v>4351</v>
      </c>
      <c r="B8" s="336" t="s">
        <v>4605</v>
      </c>
      <c r="C8" s="261"/>
      <c r="D8" s="261"/>
      <c r="E8" s="266"/>
      <c r="F8" s="322"/>
      <c r="G8" s="266"/>
      <c r="H8" s="334"/>
      <c r="I8" s="264"/>
      <c r="J8" s="295"/>
      <c r="K8" s="339"/>
    </row>
    <row r="9" spans="1:11">
      <c r="A9" s="296" t="s">
        <v>4352</v>
      </c>
      <c r="B9" s="329" t="s">
        <v>4606</v>
      </c>
      <c r="C9" s="261"/>
      <c r="D9" s="261"/>
      <c r="E9" s="266"/>
      <c r="F9" s="322"/>
      <c r="G9" s="266"/>
      <c r="H9" s="334"/>
      <c r="I9" s="264"/>
      <c r="J9" s="295"/>
      <c r="K9" s="339"/>
    </row>
    <row r="10" spans="1:11">
      <c r="A10" s="296">
        <v>2</v>
      </c>
      <c r="B10" s="330" t="s">
        <v>4607</v>
      </c>
      <c r="C10" s="261"/>
      <c r="D10" s="261"/>
      <c r="E10" s="266"/>
      <c r="F10" s="321"/>
      <c r="G10" s="266"/>
      <c r="H10" s="334"/>
      <c r="I10" s="264"/>
      <c r="J10" s="285"/>
      <c r="K10" s="339"/>
    </row>
    <row r="11" spans="1:11">
      <c r="A11" s="296" t="s">
        <v>4337</v>
      </c>
      <c r="B11" s="330" t="s">
        <v>4608</v>
      </c>
      <c r="C11" s="261"/>
      <c r="D11" s="261"/>
      <c r="E11" s="266"/>
      <c r="F11" s="322"/>
      <c r="G11" s="266"/>
      <c r="H11" s="334"/>
      <c r="I11" s="264"/>
      <c r="J11" s="295"/>
      <c r="K11" s="339"/>
    </row>
    <row r="12" spans="1:11" ht="30">
      <c r="A12" s="296" t="s">
        <v>4338</v>
      </c>
      <c r="B12" s="329" t="s">
        <v>4609</v>
      </c>
      <c r="C12" s="261"/>
      <c r="D12" s="271"/>
      <c r="E12" s="266"/>
      <c r="F12" s="322"/>
      <c r="G12" s="266"/>
      <c r="H12" s="334"/>
      <c r="I12" s="264"/>
      <c r="J12" s="295"/>
      <c r="K12" s="339"/>
    </row>
    <row r="13" spans="1:11">
      <c r="A13" s="296" t="s">
        <v>4339</v>
      </c>
      <c r="B13" s="330" t="s">
        <v>4610</v>
      </c>
      <c r="C13" s="261" t="s">
        <v>4370</v>
      </c>
      <c r="D13" s="261"/>
      <c r="E13" s="266"/>
      <c r="F13" s="321"/>
      <c r="G13" s="266"/>
      <c r="H13" s="261" t="s">
        <v>47</v>
      </c>
      <c r="I13" s="264">
        <v>3</v>
      </c>
      <c r="J13" s="337">
        <v>125</v>
      </c>
      <c r="K13" s="339"/>
    </row>
    <row r="14" spans="1:11">
      <c r="A14" s="296" t="s">
        <v>4340</v>
      </c>
      <c r="B14" s="330" t="s">
        <v>4611</v>
      </c>
      <c r="C14" s="261" t="s">
        <v>4370</v>
      </c>
      <c r="D14" s="261"/>
      <c r="E14" s="266"/>
      <c r="F14" s="322"/>
      <c r="G14" s="266"/>
      <c r="H14" s="261" t="s">
        <v>47</v>
      </c>
      <c r="I14" s="264">
        <v>5</v>
      </c>
      <c r="J14" s="337">
        <v>125</v>
      </c>
      <c r="K14" s="339"/>
    </row>
    <row r="15" spans="1:11">
      <c r="A15" s="296" t="s">
        <v>4341</v>
      </c>
      <c r="B15" s="330" t="s">
        <v>4612</v>
      </c>
      <c r="C15" s="261" t="s">
        <v>4370</v>
      </c>
      <c r="D15" s="261"/>
      <c r="E15" s="266"/>
      <c r="F15" s="322"/>
      <c r="G15" s="266"/>
      <c r="H15" s="261" t="s">
        <v>47</v>
      </c>
      <c r="I15" s="264">
        <v>11</v>
      </c>
      <c r="J15" s="337">
        <v>32</v>
      </c>
      <c r="K15" s="339"/>
    </row>
    <row r="16" spans="1:11">
      <c r="A16" s="296" t="s">
        <v>4342</v>
      </c>
      <c r="B16" s="330" t="s">
        <v>4613</v>
      </c>
      <c r="C16" s="261" t="s">
        <v>4370</v>
      </c>
      <c r="D16" s="261"/>
      <c r="E16" s="266"/>
      <c r="F16" s="322"/>
      <c r="G16" s="266"/>
      <c r="H16" s="261" t="s">
        <v>47</v>
      </c>
      <c r="I16" s="264">
        <v>25.5</v>
      </c>
      <c r="J16" s="337">
        <v>125</v>
      </c>
      <c r="K16" s="339"/>
    </row>
    <row r="17" spans="1:11">
      <c r="A17" s="296" t="s">
        <v>4343</v>
      </c>
      <c r="B17" s="330" t="s">
        <v>4614</v>
      </c>
      <c r="C17" s="261" t="s">
        <v>4370</v>
      </c>
      <c r="D17" s="261"/>
      <c r="E17" s="266"/>
      <c r="F17" s="322"/>
      <c r="G17" s="266"/>
      <c r="H17" s="261" t="s">
        <v>47</v>
      </c>
      <c r="I17" s="264">
        <v>5.5</v>
      </c>
      <c r="J17" s="337">
        <v>32</v>
      </c>
      <c r="K17" s="339"/>
    </row>
    <row r="18" spans="1:11">
      <c r="A18" s="296" t="s">
        <v>4344</v>
      </c>
      <c r="B18" s="330" t="s">
        <v>4615</v>
      </c>
      <c r="C18" s="261" t="s">
        <v>4370</v>
      </c>
      <c r="D18" s="261"/>
      <c r="E18" s="266"/>
      <c r="F18" s="322"/>
      <c r="G18" s="266"/>
      <c r="H18" s="261" t="s">
        <v>47</v>
      </c>
      <c r="I18" s="264">
        <v>44.5</v>
      </c>
      <c r="J18" s="337">
        <v>125</v>
      </c>
      <c r="K18" s="339"/>
    </row>
    <row r="19" spans="1:11">
      <c r="A19" s="296" t="s">
        <v>4345</v>
      </c>
      <c r="B19" s="330" t="s">
        <v>4616</v>
      </c>
      <c r="C19" s="261" t="s">
        <v>4370</v>
      </c>
      <c r="D19" s="261"/>
      <c r="E19" s="266"/>
      <c r="F19" s="322"/>
      <c r="G19" s="266"/>
      <c r="H19" s="261" t="s">
        <v>47</v>
      </c>
      <c r="I19" s="264">
        <v>9.5</v>
      </c>
      <c r="J19" s="337">
        <v>32</v>
      </c>
      <c r="K19" s="339"/>
    </row>
    <row r="20" spans="1:11">
      <c r="A20" s="296">
        <v>3</v>
      </c>
      <c r="B20" s="330" t="s">
        <v>4617</v>
      </c>
      <c r="C20" s="261" t="s">
        <v>4370</v>
      </c>
      <c r="D20" s="261"/>
      <c r="E20" s="266"/>
      <c r="F20" s="322"/>
      <c r="G20" s="266"/>
      <c r="H20" s="263" t="s">
        <v>53</v>
      </c>
      <c r="I20" s="264">
        <v>1</v>
      </c>
      <c r="J20" s="337"/>
      <c r="K20" s="339"/>
    </row>
    <row r="21" spans="1:11">
      <c r="A21" s="296" t="s">
        <v>4383</v>
      </c>
      <c r="B21" s="330" t="s">
        <v>4618</v>
      </c>
      <c r="C21" s="261" t="s">
        <v>4370</v>
      </c>
      <c r="D21" s="261"/>
      <c r="E21" s="266"/>
      <c r="F21" s="322"/>
      <c r="G21" s="266"/>
      <c r="H21" s="261" t="s">
        <v>47</v>
      </c>
      <c r="I21" s="264">
        <v>13.5</v>
      </c>
      <c r="J21" s="337">
        <v>125</v>
      </c>
      <c r="K21" s="339"/>
    </row>
    <row r="22" spans="1:11">
      <c r="A22" s="296" t="s">
        <v>4384</v>
      </c>
      <c r="B22" s="330" t="s">
        <v>4619</v>
      </c>
      <c r="C22" s="261" t="s">
        <v>4370</v>
      </c>
      <c r="D22" s="261"/>
      <c r="E22" s="266"/>
      <c r="F22" s="322"/>
      <c r="G22" s="266"/>
      <c r="H22" s="261" t="s">
        <v>47</v>
      </c>
      <c r="I22" s="264">
        <v>1</v>
      </c>
      <c r="J22" s="337">
        <v>32</v>
      </c>
      <c r="K22" s="339"/>
    </row>
    <row r="23" spans="1:11">
      <c r="A23" s="296" t="s">
        <v>4385</v>
      </c>
      <c r="B23" s="330" t="s">
        <v>4620</v>
      </c>
      <c r="C23" s="261" t="s">
        <v>4370</v>
      </c>
      <c r="D23" s="261"/>
      <c r="E23" s="266"/>
      <c r="F23" s="322"/>
      <c r="G23" s="266"/>
      <c r="H23" s="261" t="s">
        <v>47</v>
      </c>
      <c r="I23" s="264">
        <v>5.5</v>
      </c>
      <c r="J23" s="337">
        <v>125</v>
      </c>
      <c r="K23" s="339"/>
    </row>
    <row r="24" spans="1:11">
      <c r="A24" s="296" t="s">
        <v>4397</v>
      </c>
      <c r="B24" s="330" t="s">
        <v>4621</v>
      </c>
      <c r="C24" s="261" t="s">
        <v>4370</v>
      </c>
      <c r="D24" s="261"/>
      <c r="E24" s="266"/>
      <c r="F24" s="322"/>
      <c r="G24" s="266"/>
      <c r="H24" s="261" t="s">
        <v>47</v>
      </c>
      <c r="I24" s="264">
        <v>1.5</v>
      </c>
      <c r="J24" s="337">
        <v>32</v>
      </c>
      <c r="K24" s="339"/>
    </row>
    <row r="25" spans="1:11" ht="25.5">
      <c r="A25" s="296" t="s">
        <v>4399</v>
      </c>
      <c r="B25" s="330" t="s">
        <v>4631</v>
      </c>
      <c r="C25" s="261" t="s">
        <v>4370</v>
      </c>
      <c r="D25" s="261"/>
      <c r="E25" s="266"/>
      <c r="F25" s="322"/>
      <c r="G25" s="266"/>
      <c r="H25" s="261" t="s">
        <v>47</v>
      </c>
      <c r="I25" s="264">
        <f>12+23.5</f>
        <v>35.5</v>
      </c>
      <c r="J25" s="337">
        <v>125</v>
      </c>
      <c r="K25" s="339"/>
    </row>
    <row r="26" spans="1:11">
      <c r="A26" s="296" t="s">
        <v>4400</v>
      </c>
      <c r="B26" s="336" t="s">
        <v>4369</v>
      </c>
      <c r="C26" s="261" t="s">
        <v>4370</v>
      </c>
      <c r="D26" s="261"/>
      <c r="E26" s="266"/>
      <c r="F26" s="322"/>
      <c r="G26" s="266"/>
      <c r="H26" s="263" t="s">
        <v>53</v>
      </c>
      <c r="I26" s="264">
        <v>1</v>
      </c>
      <c r="J26" s="337">
        <v>80</v>
      </c>
      <c r="K26" s="339"/>
    </row>
    <row r="27" spans="1:11">
      <c r="A27" s="296">
        <v>4</v>
      </c>
      <c r="B27" s="330" t="s">
        <v>4622</v>
      </c>
      <c r="C27" s="261" t="s">
        <v>4370</v>
      </c>
      <c r="D27" s="261"/>
      <c r="E27" s="266"/>
      <c r="F27" s="322"/>
      <c r="G27" s="266"/>
      <c r="H27" s="263" t="s">
        <v>53</v>
      </c>
      <c r="I27" s="264">
        <v>5</v>
      </c>
      <c r="J27" s="295"/>
      <c r="K27" s="339"/>
    </row>
    <row r="28" spans="1:11">
      <c r="A28" s="296">
        <v>5</v>
      </c>
      <c r="B28" s="330" t="s">
        <v>4623</v>
      </c>
      <c r="C28" s="261" t="s">
        <v>4370</v>
      </c>
      <c r="D28" s="261"/>
      <c r="E28" s="266"/>
      <c r="F28" s="322"/>
      <c r="G28" s="266"/>
      <c r="H28" s="261" t="s">
        <v>47</v>
      </c>
      <c r="I28" s="264">
        <v>108</v>
      </c>
      <c r="J28" s="295"/>
      <c r="K28" s="339"/>
    </row>
    <row r="29" spans="1:11" ht="30">
      <c r="A29" s="296" t="s">
        <v>4391</v>
      </c>
      <c r="B29" s="329" t="s">
        <v>4624</v>
      </c>
      <c r="C29" s="261" t="s">
        <v>4370</v>
      </c>
      <c r="D29" s="271"/>
      <c r="E29" s="266"/>
      <c r="F29" s="322"/>
      <c r="G29" s="266"/>
      <c r="H29" s="334"/>
      <c r="I29" s="264"/>
      <c r="J29" s="295"/>
      <c r="K29" s="339"/>
    </row>
    <row r="30" spans="1:11" ht="18.75" customHeight="1">
      <c r="A30" s="296" t="s">
        <v>4392</v>
      </c>
      <c r="B30" s="330" t="s">
        <v>4625</v>
      </c>
      <c r="C30" s="261" t="s">
        <v>4370</v>
      </c>
      <c r="D30" s="261"/>
      <c r="E30" s="266"/>
      <c r="F30" s="321"/>
      <c r="G30" s="266"/>
      <c r="H30" s="263" t="s">
        <v>44</v>
      </c>
      <c r="I30" s="264">
        <v>180</v>
      </c>
      <c r="J30" s="295"/>
      <c r="K30" s="339"/>
    </row>
    <row r="31" spans="1:11">
      <c r="A31" s="296" t="s">
        <v>4393</v>
      </c>
      <c r="B31" s="330" t="s">
        <v>4626</v>
      </c>
      <c r="C31" s="261" t="s">
        <v>4370</v>
      </c>
      <c r="D31" s="261"/>
      <c r="E31" s="266"/>
      <c r="F31" s="322"/>
      <c r="G31" s="266"/>
      <c r="H31" s="263" t="s">
        <v>44</v>
      </c>
      <c r="I31" s="264">
        <v>223.5</v>
      </c>
      <c r="J31" s="295"/>
      <c r="K31" s="339"/>
    </row>
    <row r="32" spans="1:11">
      <c r="A32" s="296" t="s">
        <v>4394</v>
      </c>
      <c r="B32" s="330" t="s">
        <v>4627</v>
      </c>
      <c r="C32" s="261" t="s">
        <v>4370</v>
      </c>
      <c r="D32" s="261"/>
      <c r="E32" s="266"/>
      <c r="F32" s="322"/>
      <c r="G32" s="266"/>
      <c r="H32" s="263" t="s">
        <v>44</v>
      </c>
      <c r="I32" s="264">
        <v>597.5</v>
      </c>
      <c r="J32" s="295"/>
      <c r="K32" s="339"/>
    </row>
    <row r="33" spans="1:11" ht="25.5">
      <c r="A33" s="296">
        <v>6</v>
      </c>
      <c r="B33" s="330" t="s">
        <v>4628</v>
      </c>
      <c r="C33" s="261" t="s">
        <v>4370</v>
      </c>
      <c r="D33" s="261"/>
      <c r="E33" s="266"/>
      <c r="F33" s="322"/>
      <c r="G33" s="266"/>
      <c r="H33" s="263" t="s">
        <v>44</v>
      </c>
      <c r="I33" s="264">
        <v>13.5</v>
      </c>
      <c r="J33" s="295"/>
      <c r="K33" s="339"/>
    </row>
    <row r="34" spans="1:11" ht="30">
      <c r="A34" s="296">
        <v>7</v>
      </c>
      <c r="B34" s="329" t="s">
        <v>4726</v>
      </c>
      <c r="C34" s="261" t="s">
        <v>4370</v>
      </c>
      <c r="D34" s="271"/>
      <c r="E34" s="266"/>
      <c r="F34" s="322"/>
      <c r="G34" s="266"/>
      <c r="H34" s="263"/>
      <c r="I34" s="264"/>
      <c r="J34" s="295"/>
      <c r="K34" s="339"/>
    </row>
    <row r="35" spans="1:11">
      <c r="B35" s="329" t="s">
        <v>4674</v>
      </c>
      <c r="C35" s="261" t="s">
        <v>4370</v>
      </c>
      <c r="D35" s="271"/>
      <c r="E35" s="266"/>
      <c r="F35" s="322"/>
      <c r="G35" s="266"/>
      <c r="H35" s="263"/>
      <c r="I35" s="264"/>
      <c r="J35" s="295"/>
      <c r="K35" s="33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[2]Słowniki_Aq!#REF!</xm:f>
          </x14:formula1>
          <xm:sqref>H3:H12 H29</xm:sqref>
        </x14:dataValidation>
        <x14:dataValidation type="list" allowBlank="1" showInputMessage="1" showErrorMessage="1">
          <x14:formula1>
            <xm:f>[2]Słowniki_Aq!#REF!</xm:f>
          </x14:formula1>
          <xm:sqref>J2:J12 H13:H28 J27:J35 H30:H35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75"/>
  <sheetViews>
    <sheetView topLeftCell="D4" zoomScale="80" zoomScaleNormal="80" workbookViewId="0">
      <selection activeCell="H19" sqref="H19"/>
    </sheetView>
  </sheetViews>
  <sheetFormatPr defaultRowHeight="12.75"/>
  <cols>
    <col min="1" max="1" width="5" style="312" customWidth="1"/>
    <col min="2" max="2" width="10" style="312" customWidth="1"/>
    <col min="3" max="3" width="35" style="312" customWidth="1"/>
    <col min="4" max="4" width="5" style="312" customWidth="1"/>
    <col min="5" max="5" width="8.5703125" style="312" customWidth="1"/>
    <col min="6" max="6" width="10" style="312" customWidth="1"/>
    <col min="7" max="7" width="12.85546875" style="326" customWidth="1"/>
    <col min="8" max="9" width="8.85546875" style="299"/>
    <col min="10" max="10" width="12.7109375" style="316" bestFit="1" customWidth="1"/>
    <col min="11" max="11" width="18.28515625" style="353" customWidth="1"/>
    <col min="12" max="12" width="16.140625" style="316" customWidth="1"/>
    <col min="13" max="13" width="17.140625" style="316" bestFit="1" customWidth="1"/>
    <col min="14" max="14" width="14.7109375" style="316" bestFit="1" customWidth="1"/>
    <col min="15" max="15" width="15.5703125" style="316" bestFit="1" customWidth="1"/>
    <col min="16" max="16" width="15.7109375" style="299" bestFit="1" customWidth="1"/>
    <col min="17" max="233" width="8.85546875" style="299"/>
    <col min="234" max="234" width="5" style="299" customWidth="1"/>
    <col min="235" max="235" width="10" style="299" customWidth="1"/>
    <col min="236" max="236" width="35" style="299" customWidth="1"/>
    <col min="237" max="237" width="5" style="299" customWidth="1"/>
    <col min="238" max="238" width="8.5703125" style="299" customWidth="1"/>
    <col min="239" max="239" width="10" style="299" customWidth="1"/>
    <col min="240" max="240" width="12.85546875" style="299" customWidth="1"/>
    <col min="241" max="489" width="8.85546875" style="299"/>
    <col min="490" max="490" width="5" style="299" customWidth="1"/>
    <col min="491" max="491" width="10" style="299" customWidth="1"/>
    <col min="492" max="492" width="35" style="299" customWidth="1"/>
    <col min="493" max="493" width="5" style="299" customWidth="1"/>
    <col min="494" max="494" width="8.5703125" style="299" customWidth="1"/>
    <col min="495" max="495" width="10" style="299" customWidth="1"/>
    <col min="496" max="496" width="12.85546875" style="299" customWidth="1"/>
    <col min="497" max="745" width="8.85546875" style="299"/>
    <col min="746" max="746" width="5" style="299" customWidth="1"/>
    <col min="747" max="747" width="10" style="299" customWidth="1"/>
    <col min="748" max="748" width="35" style="299" customWidth="1"/>
    <col min="749" max="749" width="5" style="299" customWidth="1"/>
    <col min="750" max="750" width="8.5703125" style="299" customWidth="1"/>
    <col min="751" max="751" width="10" style="299" customWidth="1"/>
    <col min="752" max="752" width="12.85546875" style="299" customWidth="1"/>
    <col min="753" max="1001" width="8.85546875" style="299"/>
    <col min="1002" max="1002" width="5" style="299" customWidth="1"/>
    <col min="1003" max="1003" width="10" style="299" customWidth="1"/>
    <col min="1004" max="1004" width="35" style="299" customWidth="1"/>
    <col min="1005" max="1005" width="5" style="299" customWidth="1"/>
    <col min="1006" max="1006" width="8.5703125" style="299" customWidth="1"/>
    <col min="1007" max="1007" width="10" style="299" customWidth="1"/>
    <col min="1008" max="1008" width="12.85546875" style="299" customWidth="1"/>
    <col min="1009" max="1257" width="8.85546875" style="299"/>
    <col min="1258" max="1258" width="5" style="299" customWidth="1"/>
    <col min="1259" max="1259" width="10" style="299" customWidth="1"/>
    <col min="1260" max="1260" width="35" style="299" customWidth="1"/>
    <col min="1261" max="1261" width="5" style="299" customWidth="1"/>
    <col min="1262" max="1262" width="8.5703125" style="299" customWidth="1"/>
    <col min="1263" max="1263" width="10" style="299" customWidth="1"/>
    <col min="1264" max="1264" width="12.85546875" style="299" customWidth="1"/>
    <col min="1265" max="1513" width="8.85546875" style="299"/>
    <col min="1514" max="1514" width="5" style="299" customWidth="1"/>
    <col min="1515" max="1515" width="10" style="299" customWidth="1"/>
    <col min="1516" max="1516" width="35" style="299" customWidth="1"/>
    <col min="1517" max="1517" width="5" style="299" customWidth="1"/>
    <col min="1518" max="1518" width="8.5703125" style="299" customWidth="1"/>
    <col min="1519" max="1519" width="10" style="299" customWidth="1"/>
    <col min="1520" max="1520" width="12.85546875" style="299" customWidth="1"/>
    <col min="1521" max="1769" width="8.85546875" style="299"/>
    <col min="1770" max="1770" width="5" style="299" customWidth="1"/>
    <col min="1771" max="1771" width="10" style="299" customWidth="1"/>
    <col min="1772" max="1772" width="35" style="299" customWidth="1"/>
    <col min="1773" max="1773" width="5" style="299" customWidth="1"/>
    <col min="1774" max="1774" width="8.5703125" style="299" customWidth="1"/>
    <col min="1775" max="1775" width="10" style="299" customWidth="1"/>
    <col min="1776" max="1776" width="12.85546875" style="299" customWidth="1"/>
    <col min="1777" max="2025" width="8.85546875" style="299"/>
    <col min="2026" max="2026" width="5" style="299" customWidth="1"/>
    <col min="2027" max="2027" width="10" style="299" customWidth="1"/>
    <col min="2028" max="2028" width="35" style="299" customWidth="1"/>
    <col min="2029" max="2029" width="5" style="299" customWidth="1"/>
    <col min="2030" max="2030" width="8.5703125" style="299" customWidth="1"/>
    <col min="2031" max="2031" width="10" style="299" customWidth="1"/>
    <col min="2032" max="2032" width="12.85546875" style="299" customWidth="1"/>
    <col min="2033" max="2281" width="8.85546875" style="299"/>
    <col min="2282" max="2282" width="5" style="299" customWidth="1"/>
    <col min="2283" max="2283" width="10" style="299" customWidth="1"/>
    <col min="2284" max="2284" width="35" style="299" customWidth="1"/>
    <col min="2285" max="2285" width="5" style="299" customWidth="1"/>
    <col min="2286" max="2286" width="8.5703125" style="299" customWidth="1"/>
    <col min="2287" max="2287" width="10" style="299" customWidth="1"/>
    <col min="2288" max="2288" width="12.85546875" style="299" customWidth="1"/>
    <col min="2289" max="2537" width="8.85546875" style="299"/>
    <col min="2538" max="2538" width="5" style="299" customWidth="1"/>
    <col min="2539" max="2539" width="10" style="299" customWidth="1"/>
    <col min="2540" max="2540" width="35" style="299" customWidth="1"/>
    <col min="2541" max="2541" width="5" style="299" customWidth="1"/>
    <col min="2542" max="2542" width="8.5703125" style="299" customWidth="1"/>
    <col min="2543" max="2543" width="10" style="299" customWidth="1"/>
    <col min="2544" max="2544" width="12.85546875" style="299" customWidth="1"/>
    <col min="2545" max="2793" width="8.85546875" style="299"/>
    <col min="2794" max="2794" width="5" style="299" customWidth="1"/>
    <col min="2795" max="2795" width="10" style="299" customWidth="1"/>
    <col min="2796" max="2796" width="35" style="299" customWidth="1"/>
    <col min="2797" max="2797" width="5" style="299" customWidth="1"/>
    <col min="2798" max="2798" width="8.5703125" style="299" customWidth="1"/>
    <col min="2799" max="2799" width="10" style="299" customWidth="1"/>
    <col min="2800" max="2800" width="12.85546875" style="299" customWidth="1"/>
    <col min="2801" max="3049" width="8.85546875" style="299"/>
    <col min="3050" max="3050" width="5" style="299" customWidth="1"/>
    <col min="3051" max="3051" width="10" style="299" customWidth="1"/>
    <col min="3052" max="3052" width="35" style="299" customWidth="1"/>
    <col min="3053" max="3053" width="5" style="299" customWidth="1"/>
    <col min="3054" max="3054" width="8.5703125" style="299" customWidth="1"/>
    <col min="3055" max="3055" width="10" style="299" customWidth="1"/>
    <col min="3056" max="3056" width="12.85546875" style="299" customWidth="1"/>
    <col min="3057" max="3305" width="8.85546875" style="299"/>
    <col min="3306" max="3306" width="5" style="299" customWidth="1"/>
    <col min="3307" max="3307" width="10" style="299" customWidth="1"/>
    <col min="3308" max="3308" width="35" style="299" customWidth="1"/>
    <col min="3309" max="3309" width="5" style="299" customWidth="1"/>
    <col min="3310" max="3310" width="8.5703125" style="299" customWidth="1"/>
    <col min="3311" max="3311" width="10" style="299" customWidth="1"/>
    <col min="3312" max="3312" width="12.85546875" style="299" customWidth="1"/>
    <col min="3313" max="3561" width="8.85546875" style="299"/>
    <col min="3562" max="3562" width="5" style="299" customWidth="1"/>
    <col min="3563" max="3563" width="10" style="299" customWidth="1"/>
    <col min="3564" max="3564" width="35" style="299" customWidth="1"/>
    <col min="3565" max="3565" width="5" style="299" customWidth="1"/>
    <col min="3566" max="3566" width="8.5703125" style="299" customWidth="1"/>
    <col min="3567" max="3567" width="10" style="299" customWidth="1"/>
    <col min="3568" max="3568" width="12.85546875" style="299" customWidth="1"/>
    <col min="3569" max="3817" width="8.85546875" style="299"/>
    <col min="3818" max="3818" width="5" style="299" customWidth="1"/>
    <col min="3819" max="3819" width="10" style="299" customWidth="1"/>
    <col min="3820" max="3820" width="35" style="299" customWidth="1"/>
    <col min="3821" max="3821" width="5" style="299" customWidth="1"/>
    <col min="3822" max="3822" width="8.5703125" style="299" customWidth="1"/>
    <col min="3823" max="3823" width="10" style="299" customWidth="1"/>
    <col min="3824" max="3824" width="12.85546875" style="299" customWidth="1"/>
    <col min="3825" max="4073" width="8.85546875" style="299"/>
    <col min="4074" max="4074" width="5" style="299" customWidth="1"/>
    <col min="4075" max="4075" width="10" style="299" customWidth="1"/>
    <col min="4076" max="4076" width="35" style="299" customWidth="1"/>
    <col min="4077" max="4077" width="5" style="299" customWidth="1"/>
    <col min="4078" max="4078" width="8.5703125" style="299" customWidth="1"/>
    <col min="4079" max="4079" width="10" style="299" customWidth="1"/>
    <col min="4080" max="4080" width="12.85546875" style="299" customWidth="1"/>
    <col min="4081" max="4329" width="8.85546875" style="299"/>
    <col min="4330" max="4330" width="5" style="299" customWidth="1"/>
    <col min="4331" max="4331" width="10" style="299" customWidth="1"/>
    <col min="4332" max="4332" width="35" style="299" customWidth="1"/>
    <col min="4333" max="4333" width="5" style="299" customWidth="1"/>
    <col min="4334" max="4334" width="8.5703125" style="299" customWidth="1"/>
    <col min="4335" max="4335" width="10" style="299" customWidth="1"/>
    <col min="4336" max="4336" width="12.85546875" style="299" customWidth="1"/>
    <col min="4337" max="4585" width="8.85546875" style="299"/>
    <col min="4586" max="4586" width="5" style="299" customWidth="1"/>
    <col min="4587" max="4587" width="10" style="299" customWidth="1"/>
    <col min="4588" max="4588" width="35" style="299" customWidth="1"/>
    <col min="4589" max="4589" width="5" style="299" customWidth="1"/>
    <col min="4590" max="4590" width="8.5703125" style="299" customWidth="1"/>
    <col min="4591" max="4591" width="10" style="299" customWidth="1"/>
    <col min="4592" max="4592" width="12.85546875" style="299" customWidth="1"/>
    <col min="4593" max="4841" width="8.85546875" style="299"/>
    <col min="4842" max="4842" width="5" style="299" customWidth="1"/>
    <col min="4843" max="4843" width="10" style="299" customWidth="1"/>
    <col min="4844" max="4844" width="35" style="299" customWidth="1"/>
    <col min="4845" max="4845" width="5" style="299" customWidth="1"/>
    <col min="4846" max="4846" width="8.5703125" style="299" customWidth="1"/>
    <col min="4847" max="4847" width="10" style="299" customWidth="1"/>
    <col min="4848" max="4848" width="12.85546875" style="299" customWidth="1"/>
    <col min="4849" max="5097" width="8.85546875" style="299"/>
    <col min="5098" max="5098" width="5" style="299" customWidth="1"/>
    <col min="5099" max="5099" width="10" style="299" customWidth="1"/>
    <col min="5100" max="5100" width="35" style="299" customWidth="1"/>
    <col min="5101" max="5101" width="5" style="299" customWidth="1"/>
    <col min="5102" max="5102" width="8.5703125" style="299" customWidth="1"/>
    <col min="5103" max="5103" width="10" style="299" customWidth="1"/>
    <col min="5104" max="5104" width="12.85546875" style="299" customWidth="1"/>
    <col min="5105" max="5353" width="8.85546875" style="299"/>
    <col min="5354" max="5354" width="5" style="299" customWidth="1"/>
    <col min="5355" max="5355" width="10" style="299" customWidth="1"/>
    <col min="5356" max="5356" width="35" style="299" customWidth="1"/>
    <col min="5357" max="5357" width="5" style="299" customWidth="1"/>
    <col min="5358" max="5358" width="8.5703125" style="299" customWidth="1"/>
    <col min="5359" max="5359" width="10" style="299" customWidth="1"/>
    <col min="5360" max="5360" width="12.85546875" style="299" customWidth="1"/>
    <col min="5361" max="5609" width="8.85546875" style="299"/>
    <col min="5610" max="5610" width="5" style="299" customWidth="1"/>
    <col min="5611" max="5611" width="10" style="299" customWidth="1"/>
    <col min="5612" max="5612" width="35" style="299" customWidth="1"/>
    <col min="5613" max="5613" width="5" style="299" customWidth="1"/>
    <col min="5614" max="5614" width="8.5703125" style="299" customWidth="1"/>
    <col min="5615" max="5615" width="10" style="299" customWidth="1"/>
    <col min="5616" max="5616" width="12.85546875" style="299" customWidth="1"/>
    <col min="5617" max="5865" width="8.85546875" style="299"/>
    <col min="5866" max="5866" width="5" style="299" customWidth="1"/>
    <col min="5867" max="5867" width="10" style="299" customWidth="1"/>
    <col min="5868" max="5868" width="35" style="299" customWidth="1"/>
    <col min="5869" max="5869" width="5" style="299" customWidth="1"/>
    <col min="5870" max="5870" width="8.5703125" style="299" customWidth="1"/>
    <col min="5871" max="5871" width="10" style="299" customWidth="1"/>
    <col min="5872" max="5872" width="12.85546875" style="299" customWidth="1"/>
    <col min="5873" max="6121" width="8.85546875" style="299"/>
    <col min="6122" max="6122" width="5" style="299" customWidth="1"/>
    <col min="6123" max="6123" width="10" style="299" customWidth="1"/>
    <col min="6124" max="6124" width="35" style="299" customWidth="1"/>
    <col min="6125" max="6125" width="5" style="299" customWidth="1"/>
    <col min="6126" max="6126" width="8.5703125" style="299" customWidth="1"/>
    <col min="6127" max="6127" width="10" style="299" customWidth="1"/>
    <col min="6128" max="6128" width="12.85546875" style="299" customWidth="1"/>
    <col min="6129" max="6377" width="8.85546875" style="299"/>
    <col min="6378" max="6378" width="5" style="299" customWidth="1"/>
    <col min="6379" max="6379" width="10" style="299" customWidth="1"/>
    <col min="6380" max="6380" width="35" style="299" customWidth="1"/>
    <col min="6381" max="6381" width="5" style="299" customWidth="1"/>
    <col min="6382" max="6382" width="8.5703125" style="299" customWidth="1"/>
    <col min="6383" max="6383" width="10" style="299" customWidth="1"/>
    <col min="6384" max="6384" width="12.85546875" style="299" customWidth="1"/>
    <col min="6385" max="6633" width="8.85546875" style="299"/>
    <col min="6634" max="6634" width="5" style="299" customWidth="1"/>
    <col min="6635" max="6635" width="10" style="299" customWidth="1"/>
    <col min="6636" max="6636" width="35" style="299" customWidth="1"/>
    <col min="6637" max="6637" width="5" style="299" customWidth="1"/>
    <col min="6638" max="6638" width="8.5703125" style="299" customWidth="1"/>
    <col min="6639" max="6639" width="10" style="299" customWidth="1"/>
    <col min="6640" max="6640" width="12.85546875" style="299" customWidth="1"/>
    <col min="6641" max="6889" width="8.85546875" style="299"/>
    <col min="6890" max="6890" width="5" style="299" customWidth="1"/>
    <col min="6891" max="6891" width="10" style="299" customWidth="1"/>
    <col min="6892" max="6892" width="35" style="299" customWidth="1"/>
    <col min="6893" max="6893" width="5" style="299" customWidth="1"/>
    <col min="6894" max="6894" width="8.5703125" style="299" customWidth="1"/>
    <col min="6895" max="6895" width="10" style="299" customWidth="1"/>
    <col min="6896" max="6896" width="12.85546875" style="299" customWidth="1"/>
    <col min="6897" max="7145" width="8.85546875" style="299"/>
    <col min="7146" max="7146" width="5" style="299" customWidth="1"/>
    <col min="7147" max="7147" width="10" style="299" customWidth="1"/>
    <col min="7148" max="7148" width="35" style="299" customWidth="1"/>
    <col min="7149" max="7149" width="5" style="299" customWidth="1"/>
    <col min="7150" max="7150" width="8.5703125" style="299" customWidth="1"/>
    <col min="7151" max="7151" width="10" style="299" customWidth="1"/>
    <col min="7152" max="7152" width="12.85546875" style="299" customWidth="1"/>
    <col min="7153" max="7401" width="8.85546875" style="299"/>
    <col min="7402" max="7402" width="5" style="299" customWidth="1"/>
    <col min="7403" max="7403" width="10" style="299" customWidth="1"/>
    <col min="7404" max="7404" width="35" style="299" customWidth="1"/>
    <col min="7405" max="7405" width="5" style="299" customWidth="1"/>
    <col min="7406" max="7406" width="8.5703125" style="299" customWidth="1"/>
    <col min="7407" max="7407" width="10" style="299" customWidth="1"/>
    <col min="7408" max="7408" width="12.85546875" style="299" customWidth="1"/>
    <col min="7409" max="7657" width="8.85546875" style="299"/>
    <col min="7658" max="7658" width="5" style="299" customWidth="1"/>
    <col min="7659" max="7659" width="10" style="299" customWidth="1"/>
    <col min="7660" max="7660" width="35" style="299" customWidth="1"/>
    <col min="7661" max="7661" width="5" style="299" customWidth="1"/>
    <col min="7662" max="7662" width="8.5703125" style="299" customWidth="1"/>
    <col min="7663" max="7663" width="10" style="299" customWidth="1"/>
    <col min="7664" max="7664" width="12.85546875" style="299" customWidth="1"/>
    <col min="7665" max="7913" width="8.85546875" style="299"/>
    <col min="7914" max="7914" width="5" style="299" customWidth="1"/>
    <col min="7915" max="7915" width="10" style="299" customWidth="1"/>
    <col min="7916" max="7916" width="35" style="299" customWidth="1"/>
    <col min="7917" max="7917" width="5" style="299" customWidth="1"/>
    <col min="7918" max="7918" width="8.5703125" style="299" customWidth="1"/>
    <col min="7919" max="7919" width="10" style="299" customWidth="1"/>
    <col min="7920" max="7920" width="12.85546875" style="299" customWidth="1"/>
    <col min="7921" max="8169" width="8.85546875" style="299"/>
    <col min="8170" max="8170" width="5" style="299" customWidth="1"/>
    <col min="8171" max="8171" width="10" style="299" customWidth="1"/>
    <col min="8172" max="8172" width="35" style="299" customWidth="1"/>
    <col min="8173" max="8173" width="5" style="299" customWidth="1"/>
    <col min="8174" max="8174" width="8.5703125" style="299" customWidth="1"/>
    <col min="8175" max="8175" width="10" style="299" customWidth="1"/>
    <col min="8176" max="8176" width="12.85546875" style="299" customWidth="1"/>
    <col min="8177" max="8425" width="8.85546875" style="299"/>
    <col min="8426" max="8426" width="5" style="299" customWidth="1"/>
    <col min="8427" max="8427" width="10" style="299" customWidth="1"/>
    <col min="8428" max="8428" width="35" style="299" customWidth="1"/>
    <col min="8429" max="8429" width="5" style="299" customWidth="1"/>
    <col min="8430" max="8430" width="8.5703125" style="299" customWidth="1"/>
    <col min="8431" max="8431" width="10" style="299" customWidth="1"/>
    <col min="8432" max="8432" width="12.85546875" style="299" customWidth="1"/>
    <col min="8433" max="8681" width="8.85546875" style="299"/>
    <col min="8682" max="8682" width="5" style="299" customWidth="1"/>
    <col min="8683" max="8683" width="10" style="299" customWidth="1"/>
    <col min="8684" max="8684" width="35" style="299" customWidth="1"/>
    <col min="8685" max="8685" width="5" style="299" customWidth="1"/>
    <col min="8686" max="8686" width="8.5703125" style="299" customWidth="1"/>
    <col min="8687" max="8687" width="10" style="299" customWidth="1"/>
    <col min="8688" max="8688" width="12.85546875" style="299" customWidth="1"/>
    <col min="8689" max="8937" width="8.85546875" style="299"/>
    <col min="8938" max="8938" width="5" style="299" customWidth="1"/>
    <col min="8939" max="8939" width="10" style="299" customWidth="1"/>
    <col min="8940" max="8940" width="35" style="299" customWidth="1"/>
    <col min="8941" max="8941" width="5" style="299" customWidth="1"/>
    <col min="8942" max="8942" width="8.5703125" style="299" customWidth="1"/>
    <col min="8943" max="8943" width="10" style="299" customWidth="1"/>
    <col min="8944" max="8944" width="12.85546875" style="299" customWidth="1"/>
    <col min="8945" max="9193" width="8.85546875" style="299"/>
    <col min="9194" max="9194" width="5" style="299" customWidth="1"/>
    <col min="9195" max="9195" width="10" style="299" customWidth="1"/>
    <col min="9196" max="9196" width="35" style="299" customWidth="1"/>
    <col min="9197" max="9197" width="5" style="299" customWidth="1"/>
    <col min="9198" max="9198" width="8.5703125" style="299" customWidth="1"/>
    <col min="9199" max="9199" width="10" style="299" customWidth="1"/>
    <col min="9200" max="9200" width="12.85546875" style="299" customWidth="1"/>
    <col min="9201" max="9449" width="8.85546875" style="299"/>
    <col min="9450" max="9450" width="5" style="299" customWidth="1"/>
    <col min="9451" max="9451" width="10" style="299" customWidth="1"/>
    <col min="9452" max="9452" width="35" style="299" customWidth="1"/>
    <col min="9453" max="9453" width="5" style="299" customWidth="1"/>
    <col min="9454" max="9454" width="8.5703125" style="299" customWidth="1"/>
    <col min="9455" max="9455" width="10" style="299" customWidth="1"/>
    <col min="9456" max="9456" width="12.85546875" style="299" customWidth="1"/>
    <col min="9457" max="9705" width="8.85546875" style="299"/>
    <col min="9706" max="9706" width="5" style="299" customWidth="1"/>
    <col min="9707" max="9707" width="10" style="299" customWidth="1"/>
    <col min="9708" max="9708" width="35" style="299" customWidth="1"/>
    <col min="9709" max="9709" width="5" style="299" customWidth="1"/>
    <col min="9710" max="9710" width="8.5703125" style="299" customWidth="1"/>
    <col min="9711" max="9711" width="10" style="299" customWidth="1"/>
    <col min="9712" max="9712" width="12.85546875" style="299" customWidth="1"/>
    <col min="9713" max="9961" width="8.85546875" style="299"/>
    <col min="9962" max="9962" width="5" style="299" customWidth="1"/>
    <col min="9963" max="9963" width="10" style="299" customWidth="1"/>
    <col min="9964" max="9964" width="35" style="299" customWidth="1"/>
    <col min="9965" max="9965" width="5" style="299" customWidth="1"/>
    <col min="9966" max="9966" width="8.5703125" style="299" customWidth="1"/>
    <col min="9967" max="9967" width="10" style="299" customWidth="1"/>
    <col min="9968" max="9968" width="12.85546875" style="299" customWidth="1"/>
    <col min="9969" max="10217" width="8.85546875" style="299"/>
    <col min="10218" max="10218" width="5" style="299" customWidth="1"/>
    <col min="10219" max="10219" width="10" style="299" customWidth="1"/>
    <col min="10220" max="10220" width="35" style="299" customWidth="1"/>
    <col min="10221" max="10221" width="5" style="299" customWidth="1"/>
    <col min="10222" max="10222" width="8.5703125" style="299" customWidth="1"/>
    <col min="10223" max="10223" width="10" style="299" customWidth="1"/>
    <col min="10224" max="10224" width="12.85546875" style="299" customWidth="1"/>
    <col min="10225" max="10473" width="8.85546875" style="299"/>
    <col min="10474" max="10474" width="5" style="299" customWidth="1"/>
    <col min="10475" max="10475" width="10" style="299" customWidth="1"/>
    <col min="10476" max="10476" width="35" style="299" customWidth="1"/>
    <col min="10477" max="10477" width="5" style="299" customWidth="1"/>
    <col min="10478" max="10478" width="8.5703125" style="299" customWidth="1"/>
    <col min="10479" max="10479" width="10" style="299" customWidth="1"/>
    <col min="10480" max="10480" width="12.85546875" style="299" customWidth="1"/>
    <col min="10481" max="10729" width="8.85546875" style="299"/>
    <col min="10730" max="10730" width="5" style="299" customWidth="1"/>
    <col min="10731" max="10731" width="10" style="299" customWidth="1"/>
    <col min="10732" max="10732" width="35" style="299" customWidth="1"/>
    <col min="10733" max="10733" width="5" style="299" customWidth="1"/>
    <col min="10734" max="10734" width="8.5703125" style="299" customWidth="1"/>
    <col min="10735" max="10735" width="10" style="299" customWidth="1"/>
    <col min="10736" max="10736" width="12.85546875" style="299" customWidth="1"/>
    <col min="10737" max="10985" width="8.85546875" style="299"/>
    <col min="10986" max="10986" width="5" style="299" customWidth="1"/>
    <col min="10987" max="10987" width="10" style="299" customWidth="1"/>
    <col min="10988" max="10988" width="35" style="299" customWidth="1"/>
    <col min="10989" max="10989" width="5" style="299" customWidth="1"/>
    <col min="10990" max="10990" width="8.5703125" style="299" customWidth="1"/>
    <col min="10991" max="10991" width="10" style="299" customWidth="1"/>
    <col min="10992" max="10992" width="12.85546875" style="299" customWidth="1"/>
    <col min="10993" max="11241" width="8.85546875" style="299"/>
    <col min="11242" max="11242" width="5" style="299" customWidth="1"/>
    <col min="11243" max="11243" width="10" style="299" customWidth="1"/>
    <col min="11244" max="11244" width="35" style="299" customWidth="1"/>
    <col min="11245" max="11245" width="5" style="299" customWidth="1"/>
    <col min="11246" max="11246" width="8.5703125" style="299" customWidth="1"/>
    <col min="11247" max="11247" width="10" style="299" customWidth="1"/>
    <col min="11248" max="11248" width="12.85546875" style="299" customWidth="1"/>
    <col min="11249" max="11497" width="8.85546875" style="299"/>
    <col min="11498" max="11498" width="5" style="299" customWidth="1"/>
    <col min="11499" max="11499" width="10" style="299" customWidth="1"/>
    <col min="11500" max="11500" width="35" style="299" customWidth="1"/>
    <col min="11501" max="11501" width="5" style="299" customWidth="1"/>
    <col min="11502" max="11502" width="8.5703125" style="299" customWidth="1"/>
    <col min="11503" max="11503" width="10" style="299" customWidth="1"/>
    <col min="11504" max="11504" width="12.85546875" style="299" customWidth="1"/>
    <col min="11505" max="11753" width="8.85546875" style="299"/>
    <col min="11754" max="11754" width="5" style="299" customWidth="1"/>
    <col min="11755" max="11755" width="10" style="299" customWidth="1"/>
    <col min="11756" max="11756" width="35" style="299" customWidth="1"/>
    <col min="11757" max="11757" width="5" style="299" customWidth="1"/>
    <col min="11758" max="11758" width="8.5703125" style="299" customWidth="1"/>
    <col min="11759" max="11759" width="10" style="299" customWidth="1"/>
    <col min="11760" max="11760" width="12.85546875" style="299" customWidth="1"/>
    <col min="11761" max="12009" width="8.85546875" style="299"/>
    <col min="12010" max="12010" width="5" style="299" customWidth="1"/>
    <col min="12011" max="12011" width="10" style="299" customWidth="1"/>
    <col min="12012" max="12012" width="35" style="299" customWidth="1"/>
    <col min="12013" max="12013" width="5" style="299" customWidth="1"/>
    <col min="12014" max="12014" width="8.5703125" style="299" customWidth="1"/>
    <col min="12015" max="12015" width="10" style="299" customWidth="1"/>
    <col min="12016" max="12016" width="12.85546875" style="299" customWidth="1"/>
    <col min="12017" max="12265" width="8.85546875" style="299"/>
    <col min="12266" max="12266" width="5" style="299" customWidth="1"/>
    <col min="12267" max="12267" width="10" style="299" customWidth="1"/>
    <col min="12268" max="12268" width="35" style="299" customWidth="1"/>
    <col min="12269" max="12269" width="5" style="299" customWidth="1"/>
    <col min="12270" max="12270" width="8.5703125" style="299" customWidth="1"/>
    <col min="12271" max="12271" width="10" style="299" customWidth="1"/>
    <col min="12272" max="12272" width="12.85546875" style="299" customWidth="1"/>
    <col min="12273" max="12521" width="8.85546875" style="299"/>
    <col min="12522" max="12522" width="5" style="299" customWidth="1"/>
    <col min="12523" max="12523" width="10" style="299" customWidth="1"/>
    <col min="12524" max="12524" width="35" style="299" customWidth="1"/>
    <col min="12525" max="12525" width="5" style="299" customWidth="1"/>
    <col min="12526" max="12526" width="8.5703125" style="299" customWidth="1"/>
    <col min="12527" max="12527" width="10" style="299" customWidth="1"/>
    <col min="12528" max="12528" width="12.85546875" style="299" customWidth="1"/>
    <col min="12529" max="12777" width="8.85546875" style="299"/>
    <col min="12778" max="12778" width="5" style="299" customWidth="1"/>
    <col min="12779" max="12779" width="10" style="299" customWidth="1"/>
    <col min="12780" max="12780" width="35" style="299" customWidth="1"/>
    <col min="12781" max="12781" width="5" style="299" customWidth="1"/>
    <col min="12782" max="12782" width="8.5703125" style="299" customWidth="1"/>
    <col min="12783" max="12783" width="10" style="299" customWidth="1"/>
    <col min="12784" max="12784" width="12.85546875" style="299" customWidth="1"/>
    <col min="12785" max="13033" width="8.85546875" style="299"/>
    <col min="13034" max="13034" width="5" style="299" customWidth="1"/>
    <col min="13035" max="13035" width="10" style="299" customWidth="1"/>
    <col min="13036" max="13036" width="35" style="299" customWidth="1"/>
    <col min="13037" max="13037" width="5" style="299" customWidth="1"/>
    <col min="13038" max="13038" width="8.5703125" style="299" customWidth="1"/>
    <col min="13039" max="13039" width="10" style="299" customWidth="1"/>
    <col min="13040" max="13040" width="12.85546875" style="299" customWidth="1"/>
    <col min="13041" max="13289" width="8.85546875" style="299"/>
    <col min="13290" max="13290" width="5" style="299" customWidth="1"/>
    <col min="13291" max="13291" width="10" style="299" customWidth="1"/>
    <col min="13292" max="13292" width="35" style="299" customWidth="1"/>
    <col min="13293" max="13293" width="5" style="299" customWidth="1"/>
    <col min="13294" max="13294" width="8.5703125" style="299" customWidth="1"/>
    <col min="13295" max="13295" width="10" style="299" customWidth="1"/>
    <col min="13296" max="13296" width="12.85546875" style="299" customWidth="1"/>
    <col min="13297" max="13545" width="8.85546875" style="299"/>
    <col min="13546" max="13546" width="5" style="299" customWidth="1"/>
    <col min="13547" max="13547" width="10" style="299" customWidth="1"/>
    <col min="13548" max="13548" width="35" style="299" customWidth="1"/>
    <col min="13549" max="13549" width="5" style="299" customWidth="1"/>
    <col min="13550" max="13550" width="8.5703125" style="299" customWidth="1"/>
    <col min="13551" max="13551" width="10" style="299" customWidth="1"/>
    <col min="13552" max="13552" width="12.85546875" style="299" customWidth="1"/>
    <col min="13553" max="13801" width="8.85546875" style="299"/>
    <col min="13802" max="13802" width="5" style="299" customWidth="1"/>
    <col min="13803" max="13803" width="10" style="299" customWidth="1"/>
    <col min="13804" max="13804" width="35" style="299" customWidth="1"/>
    <col min="13805" max="13805" width="5" style="299" customWidth="1"/>
    <col min="13806" max="13806" width="8.5703125" style="299" customWidth="1"/>
    <col min="13807" max="13807" width="10" style="299" customWidth="1"/>
    <col min="13808" max="13808" width="12.85546875" style="299" customWidth="1"/>
    <col min="13809" max="14057" width="8.85546875" style="299"/>
    <col min="14058" max="14058" width="5" style="299" customWidth="1"/>
    <col min="14059" max="14059" width="10" style="299" customWidth="1"/>
    <col min="14060" max="14060" width="35" style="299" customWidth="1"/>
    <col min="14061" max="14061" width="5" style="299" customWidth="1"/>
    <col min="14062" max="14062" width="8.5703125" style="299" customWidth="1"/>
    <col min="14063" max="14063" width="10" style="299" customWidth="1"/>
    <col min="14064" max="14064" width="12.85546875" style="299" customWidth="1"/>
    <col min="14065" max="14313" width="8.85546875" style="299"/>
    <col min="14314" max="14314" width="5" style="299" customWidth="1"/>
    <col min="14315" max="14315" width="10" style="299" customWidth="1"/>
    <col min="14316" max="14316" width="35" style="299" customWidth="1"/>
    <col min="14317" max="14317" width="5" style="299" customWidth="1"/>
    <col min="14318" max="14318" width="8.5703125" style="299" customWidth="1"/>
    <col min="14319" max="14319" width="10" style="299" customWidth="1"/>
    <col min="14320" max="14320" width="12.85546875" style="299" customWidth="1"/>
    <col min="14321" max="14569" width="8.85546875" style="299"/>
    <col min="14570" max="14570" width="5" style="299" customWidth="1"/>
    <col min="14571" max="14571" width="10" style="299" customWidth="1"/>
    <col min="14572" max="14572" width="35" style="299" customWidth="1"/>
    <col min="14573" max="14573" width="5" style="299" customWidth="1"/>
    <col min="14574" max="14574" width="8.5703125" style="299" customWidth="1"/>
    <col min="14575" max="14575" width="10" style="299" customWidth="1"/>
    <col min="14576" max="14576" width="12.85546875" style="299" customWidth="1"/>
    <col min="14577" max="14825" width="8.85546875" style="299"/>
    <col min="14826" max="14826" width="5" style="299" customWidth="1"/>
    <col min="14827" max="14827" width="10" style="299" customWidth="1"/>
    <col min="14828" max="14828" width="35" style="299" customWidth="1"/>
    <col min="14829" max="14829" width="5" style="299" customWidth="1"/>
    <col min="14830" max="14830" width="8.5703125" style="299" customWidth="1"/>
    <col min="14831" max="14831" width="10" style="299" customWidth="1"/>
    <col min="14832" max="14832" width="12.85546875" style="299" customWidth="1"/>
    <col min="14833" max="15081" width="8.85546875" style="299"/>
    <col min="15082" max="15082" width="5" style="299" customWidth="1"/>
    <col min="15083" max="15083" width="10" style="299" customWidth="1"/>
    <col min="15084" max="15084" width="35" style="299" customWidth="1"/>
    <col min="15085" max="15085" width="5" style="299" customWidth="1"/>
    <col min="15086" max="15086" width="8.5703125" style="299" customWidth="1"/>
    <col min="15087" max="15087" width="10" style="299" customWidth="1"/>
    <col min="15088" max="15088" width="12.85546875" style="299" customWidth="1"/>
    <col min="15089" max="15337" width="8.85546875" style="299"/>
    <col min="15338" max="15338" width="5" style="299" customWidth="1"/>
    <col min="15339" max="15339" width="10" style="299" customWidth="1"/>
    <col min="15340" max="15340" width="35" style="299" customWidth="1"/>
    <col min="15341" max="15341" width="5" style="299" customWidth="1"/>
    <col min="15342" max="15342" width="8.5703125" style="299" customWidth="1"/>
    <col min="15343" max="15343" width="10" style="299" customWidth="1"/>
    <col min="15344" max="15344" width="12.85546875" style="299" customWidth="1"/>
    <col min="15345" max="15593" width="8.85546875" style="299"/>
    <col min="15594" max="15594" width="5" style="299" customWidth="1"/>
    <col min="15595" max="15595" width="10" style="299" customWidth="1"/>
    <col min="15596" max="15596" width="35" style="299" customWidth="1"/>
    <col min="15597" max="15597" width="5" style="299" customWidth="1"/>
    <col min="15598" max="15598" width="8.5703125" style="299" customWidth="1"/>
    <col min="15599" max="15599" width="10" style="299" customWidth="1"/>
    <col min="15600" max="15600" width="12.85546875" style="299" customWidth="1"/>
    <col min="15601" max="15849" width="8.85546875" style="299"/>
    <col min="15850" max="15850" width="5" style="299" customWidth="1"/>
    <col min="15851" max="15851" width="10" style="299" customWidth="1"/>
    <col min="15852" max="15852" width="35" style="299" customWidth="1"/>
    <col min="15853" max="15853" width="5" style="299" customWidth="1"/>
    <col min="15854" max="15854" width="8.5703125" style="299" customWidth="1"/>
    <col min="15855" max="15855" width="10" style="299" customWidth="1"/>
    <col min="15856" max="15856" width="12.85546875" style="299" customWidth="1"/>
    <col min="15857" max="16105" width="8.85546875" style="299"/>
    <col min="16106" max="16106" width="5" style="299" customWidth="1"/>
    <col min="16107" max="16107" width="10" style="299" customWidth="1"/>
    <col min="16108" max="16108" width="35" style="299" customWidth="1"/>
    <col min="16109" max="16109" width="5" style="299" customWidth="1"/>
    <col min="16110" max="16110" width="8.5703125" style="299" customWidth="1"/>
    <col min="16111" max="16111" width="10" style="299" customWidth="1"/>
    <col min="16112" max="16112" width="12.85546875" style="299" customWidth="1"/>
    <col min="16113" max="16384" width="8.85546875" style="299"/>
  </cols>
  <sheetData>
    <row r="1" spans="1:17" ht="18">
      <c r="A1" s="391" t="s">
        <v>4406</v>
      </c>
      <c r="B1" s="391"/>
      <c r="C1" s="391"/>
      <c r="D1" s="391"/>
      <c r="E1" s="391"/>
      <c r="F1" s="391"/>
      <c r="G1" s="391"/>
    </row>
    <row r="2" spans="1:17">
      <c r="A2" s="392" t="s">
        <v>4407</v>
      </c>
      <c r="B2" s="392"/>
      <c r="C2" s="392"/>
      <c r="D2" s="392"/>
      <c r="E2" s="392"/>
      <c r="F2" s="392"/>
      <c r="G2" s="392"/>
    </row>
    <row r="3" spans="1:17" s="301" customFormat="1" ht="22.5">
      <c r="A3" s="300" t="s">
        <v>4408</v>
      </c>
      <c r="B3" s="300" t="s">
        <v>4409</v>
      </c>
      <c r="C3" s="300" t="s">
        <v>4410</v>
      </c>
      <c r="D3" s="300" t="s">
        <v>4411</v>
      </c>
      <c r="E3" s="300" t="s">
        <v>4412</v>
      </c>
      <c r="F3" s="300" t="s">
        <v>4413</v>
      </c>
      <c r="G3" s="323" t="s">
        <v>4414</v>
      </c>
      <c r="J3" s="316"/>
      <c r="K3" s="353"/>
      <c r="L3" s="316"/>
      <c r="M3" s="318"/>
      <c r="N3" s="318"/>
      <c r="O3" s="318"/>
    </row>
    <row r="4" spans="1:17" s="301" customFormat="1">
      <c r="A4" s="302" t="s">
        <v>4415</v>
      </c>
      <c r="B4" s="302" t="s">
        <v>4416</v>
      </c>
      <c r="C4" s="302" t="s">
        <v>4417</v>
      </c>
      <c r="D4" s="302" t="s">
        <v>4418</v>
      </c>
      <c r="E4" s="302" t="s">
        <v>4419</v>
      </c>
      <c r="F4" s="302" t="s">
        <v>4420</v>
      </c>
      <c r="G4" s="324" t="s">
        <v>4421</v>
      </c>
      <c r="J4" s="316"/>
      <c r="K4" s="353"/>
      <c r="L4" s="316"/>
      <c r="M4" s="318"/>
      <c r="N4" s="318"/>
      <c r="O4" s="318"/>
    </row>
    <row r="5" spans="1:17" s="301" customFormat="1">
      <c r="A5" s="303"/>
      <c r="B5" s="303"/>
      <c r="C5" s="304" t="s">
        <v>4422</v>
      </c>
      <c r="D5" s="303"/>
      <c r="E5" s="303"/>
      <c r="F5" s="303"/>
      <c r="G5" s="325"/>
      <c r="J5" s="316"/>
      <c r="K5" s="353"/>
      <c r="L5" s="316"/>
      <c r="M5" s="318"/>
      <c r="N5" s="318">
        <f>ROUND(SUM(G165:G174),2)</f>
        <v>25326.69</v>
      </c>
      <c r="O5" s="318"/>
      <c r="P5" s="318">
        <f>ROUND(SUM(P7:P22),2)</f>
        <v>164946.64000000001</v>
      </c>
    </row>
    <row r="6" spans="1:17" s="301" customFormat="1">
      <c r="A6" s="305"/>
      <c r="B6" s="305"/>
      <c r="C6" s="306" t="s">
        <v>4641</v>
      </c>
      <c r="D6" s="305"/>
      <c r="E6" s="305"/>
      <c r="F6" s="305"/>
      <c r="G6" s="325"/>
      <c r="J6" s="277" t="s">
        <v>4377</v>
      </c>
      <c r="K6" s="354" t="s">
        <v>1821</v>
      </c>
      <c r="L6" s="279"/>
      <c r="M6" s="318" t="s">
        <v>4662</v>
      </c>
      <c r="N6" s="318" t="s">
        <v>4663</v>
      </c>
      <c r="O6" s="318" t="s">
        <v>4664</v>
      </c>
      <c r="P6" s="301" t="s">
        <v>4665</v>
      </c>
    </row>
    <row r="7" spans="1:17" ht="25.5">
      <c r="A7" s="307" t="s">
        <v>4415</v>
      </c>
      <c r="B7" s="307" t="s">
        <v>4423</v>
      </c>
      <c r="C7" s="308" t="s">
        <v>4424</v>
      </c>
      <c r="D7" s="309"/>
      <c r="E7" s="342"/>
      <c r="F7" s="342"/>
      <c r="G7" s="360"/>
      <c r="J7" s="262" t="s">
        <v>4404</v>
      </c>
      <c r="K7" s="355"/>
      <c r="L7" s="289" t="s">
        <v>4326</v>
      </c>
    </row>
    <row r="8" spans="1:17">
      <c r="A8" s="310"/>
      <c r="B8" s="310"/>
      <c r="C8" s="310"/>
      <c r="D8" s="311" t="s">
        <v>4425</v>
      </c>
      <c r="E8" s="343">
        <v>0.13</v>
      </c>
      <c r="F8" s="344">
        <v>3594.44</v>
      </c>
      <c r="G8" s="361">
        <f>ROUND(F8*E8,2)</f>
        <v>467.28</v>
      </c>
      <c r="H8" s="315"/>
      <c r="I8" s="315">
        <v>1</v>
      </c>
      <c r="J8" s="262"/>
      <c r="K8" s="355">
        <f>E33</f>
        <v>132.5</v>
      </c>
      <c r="L8" s="286" t="s">
        <v>4637</v>
      </c>
      <c r="M8" s="316">
        <f>ROUND(SUM(G7:G74),2)</f>
        <v>71044.84</v>
      </c>
      <c r="N8" s="316">
        <f>ROUND(($N$5/12),2)</f>
        <v>2110.56</v>
      </c>
      <c r="O8" s="316">
        <f>ROUND((M8+N8)/K8,2)</f>
        <v>552.12</v>
      </c>
      <c r="P8" s="316">
        <f>ROUND(O8*K8,2)</f>
        <v>73155.899999999994</v>
      </c>
      <c r="Q8" s="356"/>
    </row>
    <row r="9" spans="1:17" ht="56.25">
      <c r="A9" s="307" t="s">
        <v>4416</v>
      </c>
      <c r="B9" s="307" t="s">
        <v>4426</v>
      </c>
      <c r="C9" s="308" t="s">
        <v>4427</v>
      </c>
      <c r="D9" s="309"/>
      <c r="E9" s="342"/>
      <c r="F9" s="342"/>
      <c r="G9" s="361"/>
      <c r="J9" s="262"/>
      <c r="K9" s="355"/>
      <c r="L9" s="286" t="s">
        <v>4380</v>
      </c>
      <c r="Q9" s="356"/>
    </row>
    <row r="10" spans="1:17">
      <c r="A10" s="310"/>
      <c r="B10" s="310"/>
      <c r="C10" s="348" t="s">
        <v>4646</v>
      </c>
      <c r="D10" s="311" t="s">
        <v>4428</v>
      </c>
      <c r="E10" s="343">
        <v>205.52</v>
      </c>
      <c r="F10" s="344">
        <v>26.99</v>
      </c>
      <c r="G10" s="361">
        <f t="shared" ref="G10:G102" si="0">ROUND(F10*E10,2)</f>
        <v>5546.98</v>
      </c>
      <c r="H10" s="315"/>
      <c r="I10" s="315">
        <v>2</v>
      </c>
      <c r="J10" s="262"/>
      <c r="K10" s="355">
        <v>1</v>
      </c>
      <c r="L10" s="288" t="s">
        <v>4381</v>
      </c>
      <c r="M10" s="316">
        <f>ROUND(SUM(G76:G85),2)</f>
        <v>4699.91</v>
      </c>
      <c r="N10" s="316">
        <f>ROUND(($N$5/12),2)</f>
        <v>2110.56</v>
      </c>
      <c r="O10" s="316">
        <f>ROUND((M10+N10)/K10,2)</f>
        <v>6810.47</v>
      </c>
      <c r="P10" s="316">
        <f>ROUND(O10*K10,2)</f>
        <v>6810.47</v>
      </c>
      <c r="Q10" s="356"/>
    </row>
    <row r="11" spans="1:17" ht="45">
      <c r="A11" s="307" t="s">
        <v>4417</v>
      </c>
      <c r="B11" s="307" t="s">
        <v>4429</v>
      </c>
      <c r="C11" s="308" t="s">
        <v>4430</v>
      </c>
      <c r="D11" s="309"/>
      <c r="E11" s="342"/>
      <c r="F11" s="342"/>
      <c r="G11" s="361"/>
      <c r="I11" s="299">
        <v>3</v>
      </c>
      <c r="J11" s="262"/>
      <c r="K11" s="355">
        <v>1</v>
      </c>
      <c r="L11" s="288" t="s">
        <v>4382</v>
      </c>
      <c r="M11" s="316">
        <f>ROUND(SUM(G86:G88),2)</f>
        <v>403.51</v>
      </c>
      <c r="N11" s="316">
        <f>ROUND(($N$5/12),2)</f>
        <v>2110.56</v>
      </c>
      <c r="O11" s="316">
        <f>ROUND((M11+N11)/K11,2)</f>
        <v>2514.0700000000002</v>
      </c>
      <c r="P11" s="316">
        <f>ROUND(O11*K11,2)</f>
        <v>2514.0700000000002</v>
      </c>
      <c r="Q11" s="356"/>
    </row>
    <row r="12" spans="1:17" ht="38.25">
      <c r="A12" s="310"/>
      <c r="B12" s="310"/>
      <c r="C12" s="310"/>
      <c r="D12" s="311" t="s">
        <v>4428</v>
      </c>
      <c r="E12" s="343">
        <v>28.45</v>
      </c>
      <c r="F12" s="344">
        <v>56.27</v>
      </c>
      <c r="G12" s="361">
        <f t="shared" si="0"/>
        <v>1600.88</v>
      </c>
      <c r="H12" s="315"/>
      <c r="I12" s="315"/>
      <c r="J12" s="262" t="s">
        <v>4404</v>
      </c>
      <c r="K12" s="355"/>
      <c r="L12" s="289" t="s">
        <v>4398</v>
      </c>
      <c r="Q12" s="356"/>
    </row>
    <row r="13" spans="1:17" ht="45">
      <c r="A13" s="307" t="s">
        <v>4418</v>
      </c>
      <c r="B13" s="307" t="s">
        <v>4431</v>
      </c>
      <c r="C13" s="308" t="s">
        <v>4432</v>
      </c>
      <c r="D13" s="309"/>
      <c r="E13" s="342"/>
      <c r="F13" s="342"/>
      <c r="G13" s="361"/>
      <c r="I13" s="299">
        <v>4</v>
      </c>
      <c r="J13" s="262"/>
      <c r="K13" s="355">
        <f>E117</f>
        <v>28.5</v>
      </c>
      <c r="L13" s="286" t="s">
        <v>4638</v>
      </c>
      <c r="M13" s="316">
        <f>ROUND(SUM(G90:G121),2)</f>
        <v>11125.83</v>
      </c>
      <c r="N13" s="316">
        <f>ROUND(($N$5/12),2)</f>
        <v>2110.56</v>
      </c>
      <c r="O13" s="316">
        <f>ROUND((M13+N13)/K13,2)</f>
        <v>464.43</v>
      </c>
      <c r="P13" s="316">
        <f>ROUND(O13*K13,2)</f>
        <v>13236.26</v>
      </c>
      <c r="Q13" s="356"/>
    </row>
    <row r="14" spans="1:17">
      <c r="A14" s="310"/>
      <c r="B14" s="310"/>
      <c r="C14" s="310"/>
      <c r="D14" s="311" t="s">
        <v>4428</v>
      </c>
      <c r="E14" s="343">
        <v>236.96</v>
      </c>
      <c r="F14" s="344">
        <v>7.47</v>
      </c>
      <c r="G14" s="361">
        <f t="shared" si="0"/>
        <v>1770.09</v>
      </c>
      <c r="H14" s="315"/>
      <c r="I14" s="315">
        <v>5</v>
      </c>
      <c r="J14" s="262"/>
      <c r="K14" s="355">
        <v>5</v>
      </c>
      <c r="L14" s="286" t="s">
        <v>4380</v>
      </c>
      <c r="M14" s="316">
        <f>ROUND(SUM(G122:G130),2)</f>
        <v>11848.14</v>
      </c>
      <c r="N14" s="316">
        <f>ROUND(($N$5/12),2)</f>
        <v>2110.56</v>
      </c>
      <c r="O14" s="316">
        <f>ROUND((M14+N14)/K14,2)</f>
        <v>2791.74</v>
      </c>
      <c r="P14" s="316">
        <f t="shared" ref="P14:P22" si="1">ROUND(O14*K14,2)</f>
        <v>13958.7</v>
      </c>
      <c r="Q14" s="356"/>
    </row>
    <row r="15" spans="1:17">
      <c r="A15" s="307" t="s">
        <v>4419</v>
      </c>
      <c r="B15" s="307" t="s">
        <v>4433</v>
      </c>
      <c r="C15" s="308" t="s">
        <v>4434</v>
      </c>
      <c r="D15" s="309"/>
      <c r="E15" s="342"/>
      <c r="F15" s="342"/>
      <c r="G15" s="361"/>
      <c r="J15" s="262" t="s">
        <v>4379</v>
      </c>
      <c r="K15" s="355"/>
      <c r="L15" s="289" t="s">
        <v>4327</v>
      </c>
      <c r="Q15" s="356"/>
    </row>
    <row r="16" spans="1:17" ht="25.5">
      <c r="A16" s="310"/>
      <c r="B16" s="310"/>
      <c r="C16" s="310"/>
      <c r="D16" s="311" t="s">
        <v>4428</v>
      </c>
      <c r="E16" s="343">
        <v>119.65</v>
      </c>
      <c r="F16" s="344">
        <v>4</v>
      </c>
      <c r="G16" s="361">
        <f t="shared" si="0"/>
        <v>478.6</v>
      </c>
      <c r="H16" s="315"/>
      <c r="I16" s="315">
        <v>6</v>
      </c>
      <c r="J16" s="262"/>
      <c r="K16" s="355">
        <f>E134+E138</f>
        <v>182</v>
      </c>
      <c r="L16" s="286" t="s">
        <v>4363</v>
      </c>
      <c r="M16" s="316">
        <f>ROUND(SUM(G132:G138),2)</f>
        <v>5298.06</v>
      </c>
      <c r="N16" s="316">
        <f t="shared" ref="N16:N22" si="2">ROUND(($N$5/12),2)</f>
        <v>2110.56</v>
      </c>
      <c r="O16" s="316">
        <f t="shared" ref="O16:O22" si="3">ROUND((M16+N16)/K16,2)</f>
        <v>40.71</v>
      </c>
      <c r="P16" s="316">
        <f t="shared" si="1"/>
        <v>7409.22</v>
      </c>
      <c r="Q16" s="356"/>
    </row>
    <row r="17" spans="1:17" ht="56.25">
      <c r="A17" s="307" t="s">
        <v>4420</v>
      </c>
      <c r="B17" s="307" t="s">
        <v>4435</v>
      </c>
      <c r="C17" s="308" t="s">
        <v>4436</v>
      </c>
      <c r="D17" s="309"/>
      <c r="E17" s="342"/>
      <c r="F17" s="342"/>
      <c r="G17" s="361"/>
      <c r="I17" s="299">
        <v>7</v>
      </c>
      <c r="J17" s="262"/>
      <c r="K17" s="355">
        <f>E141</f>
        <v>223.5</v>
      </c>
      <c r="L17" s="286" t="s">
        <v>4388</v>
      </c>
      <c r="M17" s="316">
        <f>ROUND(SUM(G139:G141),2)</f>
        <v>9185.85</v>
      </c>
      <c r="N17" s="316">
        <f t="shared" si="2"/>
        <v>2110.56</v>
      </c>
      <c r="O17" s="316">
        <f t="shared" si="3"/>
        <v>50.54</v>
      </c>
      <c r="P17" s="316">
        <f t="shared" si="1"/>
        <v>11295.69</v>
      </c>
      <c r="Q17" s="356"/>
    </row>
    <row r="18" spans="1:17" ht="25.5">
      <c r="A18" s="310"/>
      <c r="B18" s="310"/>
      <c r="C18" s="310"/>
      <c r="D18" s="311" t="s">
        <v>4428</v>
      </c>
      <c r="E18" s="343">
        <v>117.31</v>
      </c>
      <c r="F18" s="344">
        <v>13.11</v>
      </c>
      <c r="G18" s="361">
        <f t="shared" si="0"/>
        <v>1537.93</v>
      </c>
      <c r="H18" s="315"/>
      <c r="I18" s="315">
        <v>8</v>
      </c>
      <c r="J18" s="262"/>
      <c r="K18" s="355">
        <f>E144</f>
        <v>597.5</v>
      </c>
      <c r="L18" s="286" t="s">
        <v>4389</v>
      </c>
      <c r="M18" s="316">
        <f>ROUND(SUM(G142:G144),2)</f>
        <v>17166.18</v>
      </c>
      <c r="N18" s="316">
        <f t="shared" si="2"/>
        <v>2110.56</v>
      </c>
      <c r="O18" s="316">
        <f t="shared" si="3"/>
        <v>32.26</v>
      </c>
      <c r="P18" s="316">
        <f t="shared" si="1"/>
        <v>19275.349999999999</v>
      </c>
      <c r="Q18" s="356"/>
    </row>
    <row r="19" spans="1:17" ht="67.5">
      <c r="A19" s="307" t="s">
        <v>4421</v>
      </c>
      <c r="B19" s="307" t="s">
        <v>4431</v>
      </c>
      <c r="C19" s="308" t="s">
        <v>4437</v>
      </c>
      <c r="D19" s="309"/>
      <c r="E19" s="342"/>
      <c r="F19" s="342"/>
      <c r="G19" s="361"/>
      <c r="I19" s="299">
        <v>9</v>
      </c>
      <c r="J19" s="262"/>
      <c r="K19" s="355">
        <f>E147</f>
        <v>13.5</v>
      </c>
      <c r="L19" s="286" t="s">
        <v>4390</v>
      </c>
      <c r="M19" s="316">
        <f>ROUND(SUM(G145:G147),2)</f>
        <v>163.22</v>
      </c>
      <c r="N19" s="316">
        <f t="shared" si="2"/>
        <v>2110.56</v>
      </c>
      <c r="O19" s="316">
        <f t="shared" si="3"/>
        <v>168.43</v>
      </c>
      <c r="P19" s="316">
        <f t="shared" si="1"/>
        <v>2273.81</v>
      </c>
      <c r="Q19" s="356"/>
    </row>
    <row r="20" spans="1:17" ht="38.25">
      <c r="A20" s="310"/>
      <c r="B20" s="310"/>
      <c r="C20" s="310"/>
      <c r="D20" s="311" t="s">
        <v>4428</v>
      </c>
      <c r="E20" s="343">
        <v>117.31</v>
      </c>
      <c r="F20" s="344">
        <v>11.6</v>
      </c>
      <c r="G20" s="361">
        <f t="shared" si="0"/>
        <v>1360.8</v>
      </c>
      <c r="H20" s="315"/>
      <c r="I20" s="315">
        <v>10</v>
      </c>
      <c r="J20" s="262" t="s">
        <v>4378</v>
      </c>
      <c r="K20" s="355">
        <f>E150</f>
        <v>108</v>
      </c>
      <c r="L20" s="289" t="s">
        <v>4634</v>
      </c>
      <c r="M20" s="316">
        <f>ROUND(SUM(G148:G150),2)</f>
        <v>1620</v>
      </c>
      <c r="N20" s="316">
        <f t="shared" si="2"/>
        <v>2110.56</v>
      </c>
      <c r="O20" s="316">
        <f t="shared" si="3"/>
        <v>34.54</v>
      </c>
      <c r="P20" s="316">
        <f t="shared" si="1"/>
        <v>3730.32</v>
      </c>
      <c r="Q20" s="356"/>
    </row>
    <row r="21" spans="1:17" ht="45">
      <c r="A21" s="307" t="s">
        <v>4438</v>
      </c>
      <c r="B21" s="307" t="s">
        <v>4439</v>
      </c>
      <c r="C21" s="308" t="s">
        <v>4440</v>
      </c>
      <c r="D21" s="309"/>
      <c r="E21" s="342"/>
      <c r="F21" s="342"/>
      <c r="G21" s="361"/>
      <c r="I21" s="299">
        <v>11</v>
      </c>
      <c r="J21" s="262" t="s">
        <v>4636</v>
      </c>
      <c r="K21" s="355">
        <v>1</v>
      </c>
      <c r="L21" s="289" t="s">
        <v>4666</v>
      </c>
      <c r="M21" s="316">
        <f>ROUND(SUM(G151:G159),2)</f>
        <v>6292.27</v>
      </c>
      <c r="N21" s="316">
        <f t="shared" si="2"/>
        <v>2110.56</v>
      </c>
      <c r="O21" s="316">
        <f t="shared" si="3"/>
        <v>8402.83</v>
      </c>
      <c r="P21" s="316">
        <f t="shared" si="1"/>
        <v>8402.83</v>
      </c>
      <c r="Q21" s="356"/>
    </row>
    <row r="22" spans="1:17" ht="38.25">
      <c r="A22" s="310"/>
      <c r="B22" s="310"/>
      <c r="C22" s="310"/>
      <c r="D22" s="311" t="s">
        <v>4441</v>
      </c>
      <c r="E22" s="343">
        <v>519.76</v>
      </c>
      <c r="F22" s="344">
        <v>22.2</v>
      </c>
      <c r="G22" s="361">
        <f t="shared" si="0"/>
        <v>11538.67</v>
      </c>
      <c r="H22" s="315"/>
      <c r="I22" s="315">
        <v>12</v>
      </c>
      <c r="J22" s="277" t="s">
        <v>4636</v>
      </c>
      <c r="K22" s="354">
        <v>1</v>
      </c>
      <c r="L22" s="292" t="s">
        <v>4667</v>
      </c>
      <c r="M22" s="316">
        <f>ROUND(SUM(G160:G164),2)</f>
        <v>773.46</v>
      </c>
      <c r="N22" s="316">
        <f t="shared" si="2"/>
        <v>2110.56</v>
      </c>
      <c r="O22" s="316">
        <f t="shared" si="3"/>
        <v>2884.02</v>
      </c>
      <c r="P22" s="316">
        <f t="shared" si="1"/>
        <v>2884.02</v>
      </c>
      <c r="Q22" s="356"/>
    </row>
    <row r="23" spans="1:17" ht="22.5">
      <c r="A23" s="307" t="s">
        <v>4442</v>
      </c>
      <c r="B23" s="307" t="s">
        <v>4443</v>
      </c>
      <c r="C23" s="308" t="s">
        <v>4444</v>
      </c>
      <c r="D23" s="309"/>
      <c r="E23" s="342"/>
      <c r="F23" s="342"/>
      <c r="G23" s="361"/>
      <c r="K23" s="356"/>
      <c r="L23" s="299"/>
    </row>
    <row r="24" spans="1:17">
      <c r="A24" s="310"/>
      <c r="B24" s="310"/>
      <c r="C24" s="310"/>
      <c r="D24" s="311" t="s">
        <v>4428</v>
      </c>
      <c r="E24" s="343">
        <v>17.89</v>
      </c>
      <c r="F24" s="344">
        <v>125.15</v>
      </c>
      <c r="G24" s="361">
        <f t="shared" si="0"/>
        <v>2238.9299999999998</v>
      </c>
      <c r="H24" s="315"/>
      <c r="I24" s="315"/>
      <c r="K24" s="356"/>
      <c r="L24" s="299"/>
    </row>
    <row r="25" spans="1:17" ht="33.75">
      <c r="A25" s="307" t="s">
        <v>4445</v>
      </c>
      <c r="B25" s="307" t="s">
        <v>4446</v>
      </c>
      <c r="C25" s="308" t="s">
        <v>4447</v>
      </c>
      <c r="D25" s="309"/>
      <c r="E25" s="342"/>
      <c r="F25" s="342"/>
      <c r="G25" s="361"/>
      <c r="K25" s="356"/>
      <c r="L25" s="299"/>
    </row>
    <row r="26" spans="1:17">
      <c r="A26" s="310"/>
      <c r="B26" s="310"/>
      <c r="C26" s="310"/>
      <c r="D26" s="311" t="s">
        <v>4428</v>
      </c>
      <c r="E26" s="343">
        <v>49.06</v>
      </c>
      <c r="F26" s="344">
        <v>120.75</v>
      </c>
      <c r="G26" s="361">
        <f t="shared" si="0"/>
        <v>5924</v>
      </c>
      <c r="H26" s="315"/>
      <c r="I26" s="315"/>
      <c r="K26" s="356"/>
      <c r="L26" s="299"/>
    </row>
    <row r="27" spans="1:17" ht="56.25">
      <c r="A27" s="307" t="s">
        <v>4448</v>
      </c>
      <c r="B27" s="307" t="s">
        <v>4449</v>
      </c>
      <c r="C27" s="308" t="s">
        <v>4450</v>
      </c>
      <c r="D27" s="309"/>
      <c r="E27" s="342"/>
      <c r="F27" s="342"/>
      <c r="G27" s="361"/>
      <c r="J27" s="317"/>
      <c r="K27" s="356"/>
      <c r="L27" s="299"/>
    </row>
    <row r="28" spans="1:17">
      <c r="A28" s="310"/>
      <c r="B28" s="310"/>
      <c r="C28" s="310"/>
      <c r="D28" s="311" t="s">
        <v>4428</v>
      </c>
      <c r="E28" s="343">
        <v>117.31</v>
      </c>
      <c r="F28" s="344">
        <v>13.47</v>
      </c>
      <c r="G28" s="361">
        <f t="shared" si="0"/>
        <v>1580.17</v>
      </c>
      <c r="H28" s="315"/>
      <c r="I28" s="315"/>
      <c r="K28" s="356"/>
      <c r="L28" s="299"/>
    </row>
    <row r="29" spans="1:17" ht="67.5">
      <c r="A29" s="307" t="s">
        <v>4451</v>
      </c>
      <c r="B29" s="307" t="s">
        <v>4452</v>
      </c>
      <c r="C29" s="308" t="s">
        <v>4453</v>
      </c>
      <c r="D29" s="309"/>
      <c r="E29" s="342"/>
      <c r="F29" s="342"/>
      <c r="G29" s="361"/>
      <c r="K29" s="356"/>
      <c r="L29" s="299"/>
    </row>
    <row r="30" spans="1:17">
      <c r="A30" s="310"/>
      <c r="B30" s="310"/>
      <c r="C30" s="310"/>
      <c r="D30" s="311" t="s">
        <v>4428</v>
      </c>
      <c r="E30" s="343">
        <v>51.09</v>
      </c>
      <c r="F30" s="344">
        <v>54.58</v>
      </c>
      <c r="G30" s="361">
        <f t="shared" si="0"/>
        <v>2788.49</v>
      </c>
      <c r="H30" s="315"/>
      <c r="I30" s="315"/>
      <c r="K30" s="356"/>
      <c r="L30" s="299"/>
    </row>
    <row r="31" spans="1:17" ht="22.5">
      <c r="A31" s="305"/>
      <c r="B31" s="305"/>
      <c r="C31" s="306" t="s">
        <v>4642</v>
      </c>
      <c r="D31" s="305"/>
      <c r="E31" s="346"/>
      <c r="F31" s="346"/>
      <c r="G31" s="361"/>
      <c r="H31" s="315"/>
      <c r="I31" s="315"/>
      <c r="K31" s="356"/>
      <c r="L31" s="299"/>
    </row>
    <row r="32" spans="1:17" ht="22.5">
      <c r="A32" s="307" t="s">
        <v>4464</v>
      </c>
      <c r="B32" s="307" t="s">
        <v>4465</v>
      </c>
      <c r="C32" s="308" t="s">
        <v>4466</v>
      </c>
      <c r="D32" s="309"/>
      <c r="E32" s="342"/>
      <c r="F32" s="342"/>
      <c r="G32" s="361"/>
      <c r="K32" s="356"/>
      <c r="L32" s="299"/>
    </row>
    <row r="33" spans="1:17">
      <c r="A33" s="310"/>
      <c r="B33" s="310"/>
      <c r="C33" s="310"/>
      <c r="D33" s="311" t="s">
        <v>4463</v>
      </c>
      <c r="E33" s="347">
        <v>132.5</v>
      </c>
      <c r="F33" s="344">
        <v>73.510000000000005</v>
      </c>
      <c r="G33" s="361">
        <f t="shared" si="0"/>
        <v>9740.08</v>
      </c>
      <c r="H33" s="315"/>
      <c r="I33" s="315"/>
      <c r="K33" s="356"/>
      <c r="L33" s="299"/>
    </row>
    <row r="34" spans="1:17" ht="22.5">
      <c r="A34" s="307" t="s">
        <v>4486</v>
      </c>
      <c r="B34" s="307" t="s">
        <v>4487</v>
      </c>
      <c r="C34" s="308" t="s">
        <v>4488</v>
      </c>
      <c r="D34" s="309"/>
      <c r="E34" s="342"/>
      <c r="F34" s="342"/>
      <c r="G34" s="361"/>
      <c r="K34" s="356"/>
      <c r="L34" s="299"/>
    </row>
    <row r="35" spans="1:17">
      <c r="A35" s="310"/>
      <c r="B35" s="310"/>
      <c r="C35" s="310"/>
      <c r="D35" s="311" t="s">
        <v>4463</v>
      </c>
      <c r="E35" s="347">
        <v>132.5</v>
      </c>
      <c r="F35" s="344">
        <v>0.54</v>
      </c>
      <c r="G35" s="361">
        <f t="shared" si="0"/>
        <v>71.55</v>
      </c>
      <c r="H35" s="315"/>
      <c r="I35" s="315"/>
      <c r="K35" s="356"/>
      <c r="L35" s="299"/>
    </row>
    <row r="36" spans="1:17" ht="45">
      <c r="A36" s="307" t="s">
        <v>4489</v>
      </c>
      <c r="B36" s="307" t="s">
        <v>4490</v>
      </c>
      <c r="C36" s="308" t="s">
        <v>4491</v>
      </c>
      <c r="D36" s="309"/>
      <c r="E36" s="342"/>
      <c r="F36" s="342"/>
      <c r="G36" s="361"/>
      <c r="K36" s="356"/>
      <c r="L36" s="299"/>
    </row>
    <row r="37" spans="1:17">
      <c r="A37" s="310"/>
      <c r="B37" s="310"/>
      <c r="C37" s="310"/>
      <c r="D37" s="311" t="s">
        <v>4463</v>
      </c>
      <c r="E37" s="347">
        <v>132.5</v>
      </c>
      <c r="F37" s="344">
        <v>0.86</v>
      </c>
      <c r="G37" s="361">
        <f t="shared" si="0"/>
        <v>113.95</v>
      </c>
    </row>
    <row r="38" spans="1:17" ht="22.5">
      <c r="A38" s="307" t="s">
        <v>4492</v>
      </c>
      <c r="B38" s="307" t="s">
        <v>4493</v>
      </c>
      <c r="C38" s="308" t="s">
        <v>4494</v>
      </c>
      <c r="D38" s="309"/>
      <c r="E38" s="342"/>
      <c r="F38" s="342"/>
      <c r="G38" s="361"/>
    </row>
    <row r="39" spans="1:17">
      <c r="A39" s="310"/>
      <c r="B39" s="310"/>
      <c r="C39" s="310"/>
      <c r="D39" s="311" t="s">
        <v>4495</v>
      </c>
      <c r="E39" s="345">
        <v>1</v>
      </c>
      <c r="F39" s="344">
        <v>139.76</v>
      </c>
      <c r="G39" s="361">
        <f t="shared" si="0"/>
        <v>139.76</v>
      </c>
    </row>
    <row r="40" spans="1:17">
      <c r="A40" s="307" t="s">
        <v>4496</v>
      </c>
      <c r="B40" s="307" t="s">
        <v>4433</v>
      </c>
      <c r="C40" s="308" t="s">
        <v>4497</v>
      </c>
      <c r="D40" s="309"/>
      <c r="E40" s="342"/>
      <c r="F40" s="342"/>
      <c r="G40" s="361"/>
      <c r="M40" s="318"/>
      <c r="N40" s="318"/>
      <c r="O40" s="318"/>
      <c r="P40" s="301"/>
      <c r="Q40" s="301"/>
    </row>
    <row r="41" spans="1:17">
      <c r="A41" s="310"/>
      <c r="B41" s="310"/>
      <c r="C41" s="310"/>
      <c r="D41" s="311" t="s">
        <v>4470</v>
      </c>
      <c r="E41" s="345">
        <v>1</v>
      </c>
      <c r="F41" s="344">
        <v>16.850000000000001</v>
      </c>
      <c r="G41" s="361">
        <f t="shared" si="0"/>
        <v>16.850000000000001</v>
      </c>
    </row>
    <row r="42" spans="1:17" ht="22.5">
      <c r="A42" s="307" t="s">
        <v>4501</v>
      </c>
      <c r="B42" s="307" t="s">
        <v>4502</v>
      </c>
      <c r="C42" s="308" t="s">
        <v>4503</v>
      </c>
      <c r="D42" s="309"/>
      <c r="E42" s="342"/>
      <c r="F42" s="342"/>
      <c r="G42" s="361"/>
    </row>
    <row r="43" spans="1:17">
      <c r="A43" s="310"/>
      <c r="B43" s="310"/>
      <c r="C43" s="310"/>
      <c r="D43" s="311" t="s">
        <v>4504</v>
      </c>
      <c r="E43" s="345">
        <v>1</v>
      </c>
      <c r="F43" s="344">
        <v>1335.53</v>
      </c>
      <c r="G43" s="361">
        <f t="shared" si="0"/>
        <v>1335.53</v>
      </c>
      <c r="H43" s="315"/>
      <c r="I43" s="315"/>
    </row>
    <row r="44" spans="1:17">
      <c r="A44" s="305"/>
      <c r="B44" s="305"/>
      <c r="C44" s="306" t="s">
        <v>4651</v>
      </c>
      <c r="D44" s="305"/>
      <c r="E44" s="346"/>
      <c r="F44" s="346"/>
      <c r="G44" s="361"/>
      <c r="H44" s="315"/>
      <c r="I44" s="315"/>
    </row>
    <row r="45" spans="1:17" s="301" customFormat="1" ht="33.75">
      <c r="A45" s="307" t="s">
        <v>4542</v>
      </c>
      <c r="B45" s="307" t="s">
        <v>4506</v>
      </c>
      <c r="C45" s="308" t="s">
        <v>4507</v>
      </c>
      <c r="D45" s="309"/>
      <c r="E45" s="342"/>
      <c r="F45" s="342"/>
      <c r="G45" s="361"/>
      <c r="H45" s="299"/>
      <c r="I45" s="299"/>
      <c r="J45" s="316"/>
      <c r="K45" s="353"/>
      <c r="L45" s="316"/>
      <c r="M45" s="316"/>
      <c r="N45" s="316"/>
      <c r="O45" s="316"/>
      <c r="P45" s="299"/>
      <c r="Q45" s="299"/>
    </row>
    <row r="46" spans="1:17">
      <c r="A46" s="310"/>
      <c r="B46" s="310"/>
      <c r="C46" s="310"/>
      <c r="D46" s="311" t="s">
        <v>4504</v>
      </c>
      <c r="E46" s="347">
        <v>0.2</v>
      </c>
      <c r="F46" s="344">
        <v>301.54000000000002</v>
      </c>
      <c r="G46" s="361">
        <f>ROUND(F46*E46,2)</f>
        <v>60.31</v>
      </c>
      <c r="H46" s="301"/>
      <c r="I46" s="301"/>
      <c r="M46" s="318"/>
      <c r="N46" s="318"/>
      <c r="O46" s="318"/>
      <c r="P46" s="301"/>
      <c r="Q46" s="301"/>
    </row>
    <row r="47" spans="1:17" ht="33.75">
      <c r="A47" s="307" t="s">
        <v>4505</v>
      </c>
      <c r="B47" s="307" t="s">
        <v>4506</v>
      </c>
      <c r="C47" s="308" t="s">
        <v>4507</v>
      </c>
      <c r="D47" s="309"/>
      <c r="E47" s="342"/>
      <c r="F47" s="342"/>
      <c r="G47" s="361"/>
    </row>
    <row r="48" spans="1:17">
      <c r="A48" s="310"/>
      <c r="B48" s="310"/>
      <c r="C48" s="310"/>
      <c r="D48" s="311" t="s">
        <v>4504</v>
      </c>
      <c r="E48" s="347">
        <v>0.2</v>
      </c>
      <c r="F48" s="344">
        <v>301.54000000000002</v>
      </c>
      <c r="G48" s="361">
        <f>ROUND(F48*E48,2)</f>
        <v>60.31</v>
      </c>
    </row>
    <row r="49" spans="1:17">
      <c r="A49" s="305"/>
      <c r="B49" s="305"/>
      <c r="C49" s="306" t="s">
        <v>4652</v>
      </c>
      <c r="D49" s="305"/>
      <c r="E49" s="346"/>
      <c r="F49" s="346"/>
      <c r="G49" s="361"/>
      <c r="H49" s="315"/>
      <c r="I49" s="315"/>
    </row>
    <row r="50" spans="1:17" ht="33.75">
      <c r="A50" s="307" t="s">
        <v>4521</v>
      </c>
      <c r="B50" s="307" t="s">
        <v>4455</v>
      </c>
      <c r="C50" s="308" t="s">
        <v>4456</v>
      </c>
      <c r="D50" s="309"/>
      <c r="E50" s="342"/>
      <c r="F50" s="342"/>
      <c r="G50" s="361"/>
    </row>
    <row r="51" spans="1:17" s="301" customFormat="1">
      <c r="A51" s="310"/>
      <c r="B51" s="310"/>
      <c r="C51" s="310"/>
      <c r="D51" s="311" t="s">
        <v>4457</v>
      </c>
      <c r="E51" s="345">
        <v>8</v>
      </c>
      <c r="F51" s="344">
        <v>129.08000000000001</v>
      </c>
      <c r="G51" s="361">
        <f>ROUND(F51*E51,2)</f>
        <v>1032.6400000000001</v>
      </c>
      <c r="H51" s="299"/>
      <c r="I51" s="299"/>
      <c r="J51" s="316"/>
      <c r="K51" s="353"/>
      <c r="L51" s="316"/>
      <c r="M51" s="316"/>
      <c r="N51" s="316"/>
      <c r="O51" s="316"/>
      <c r="P51" s="299"/>
      <c r="Q51" s="299"/>
    </row>
    <row r="52" spans="1:17" ht="33.75">
      <c r="A52" s="307" t="s">
        <v>4522</v>
      </c>
      <c r="B52" s="307" t="s">
        <v>4459</v>
      </c>
      <c r="C52" s="308" t="s">
        <v>4460</v>
      </c>
      <c r="D52" s="309"/>
      <c r="E52" s="342"/>
      <c r="F52" s="342"/>
      <c r="G52" s="361"/>
    </row>
    <row r="53" spans="1:17">
      <c r="A53" s="310"/>
      <c r="B53" s="310"/>
      <c r="C53" s="310"/>
      <c r="D53" s="311" t="s">
        <v>4457</v>
      </c>
      <c r="E53" s="345">
        <v>8</v>
      </c>
      <c r="F53" s="344">
        <v>54.96</v>
      </c>
      <c r="G53" s="361">
        <f>ROUND(F53*E53,2)</f>
        <v>439.68</v>
      </c>
      <c r="H53" s="315"/>
      <c r="I53" s="315"/>
    </row>
    <row r="54" spans="1:17" ht="33.75">
      <c r="A54" s="307" t="s">
        <v>4454</v>
      </c>
      <c r="B54" s="307" t="s">
        <v>4455</v>
      </c>
      <c r="C54" s="308" t="s">
        <v>4456</v>
      </c>
      <c r="D54" s="309"/>
      <c r="E54" s="342"/>
      <c r="F54" s="342"/>
      <c r="G54" s="361"/>
    </row>
    <row r="55" spans="1:17">
      <c r="A55" s="310"/>
      <c r="B55" s="310"/>
      <c r="C55" s="310"/>
      <c r="D55" s="311" t="s">
        <v>4457</v>
      </c>
      <c r="E55" s="345">
        <v>9</v>
      </c>
      <c r="F55" s="344">
        <v>129.08000000000001</v>
      </c>
      <c r="G55" s="361">
        <f>ROUND(F55*E55,2)</f>
        <v>1161.72</v>
      </c>
      <c r="H55" s="315"/>
      <c r="I55" s="315"/>
    </row>
    <row r="56" spans="1:17" ht="33.75">
      <c r="A56" s="307" t="s">
        <v>4458</v>
      </c>
      <c r="B56" s="307" t="s">
        <v>4459</v>
      </c>
      <c r="C56" s="308" t="s">
        <v>4460</v>
      </c>
      <c r="D56" s="309"/>
      <c r="E56" s="342"/>
      <c r="F56" s="342"/>
      <c r="G56" s="361"/>
      <c r="H56" s="301"/>
      <c r="I56" s="301"/>
    </row>
    <row r="57" spans="1:17">
      <c r="A57" s="310"/>
      <c r="B57" s="310"/>
      <c r="C57" s="310"/>
      <c r="D57" s="311" t="s">
        <v>4457</v>
      </c>
      <c r="E57" s="345">
        <v>9</v>
      </c>
      <c r="F57" s="344">
        <v>54.96</v>
      </c>
      <c r="G57" s="361">
        <f>ROUND(F57*E57,2)</f>
        <v>494.64</v>
      </c>
      <c r="K57" s="356"/>
      <c r="L57" s="299"/>
    </row>
    <row r="58" spans="1:17">
      <c r="A58" s="305"/>
      <c r="B58" s="305"/>
      <c r="C58" s="306" t="s">
        <v>4654</v>
      </c>
      <c r="D58" s="305"/>
      <c r="E58" s="346"/>
      <c r="F58" s="346"/>
      <c r="G58" s="361"/>
      <c r="K58" s="356"/>
      <c r="L58" s="299"/>
    </row>
    <row r="59" spans="1:17" ht="33.75">
      <c r="A59" s="307" t="s">
        <v>4543</v>
      </c>
      <c r="B59" s="307" t="s">
        <v>4544</v>
      </c>
      <c r="C59" s="308" t="s">
        <v>4545</v>
      </c>
      <c r="D59" s="309"/>
      <c r="E59" s="342"/>
      <c r="F59" s="342"/>
      <c r="G59" s="361"/>
      <c r="K59" s="356"/>
      <c r="L59" s="299"/>
    </row>
    <row r="60" spans="1:17">
      <c r="A60" s="310"/>
      <c r="B60" s="310"/>
      <c r="C60" s="310"/>
      <c r="D60" s="311" t="s">
        <v>4441</v>
      </c>
      <c r="E60" s="347">
        <v>597.5</v>
      </c>
      <c r="F60" s="344">
        <v>17.690000000000001</v>
      </c>
      <c r="G60" s="361">
        <f>ROUND(F60*E60,2)</f>
        <v>10569.78</v>
      </c>
      <c r="K60" s="358"/>
    </row>
    <row r="61" spans="1:17" ht="33.75">
      <c r="A61" s="307" t="s">
        <v>4546</v>
      </c>
      <c r="B61" s="307" t="s">
        <v>4547</v>
      </c>
      <c r="C61" s="308" t="s">
        <v>4548</v>
      </c>
      <c r="D61" s="309"/>
      <c r="E61" s="342"/>
      <c r="F61" s="342"/>
      <c r="G61" s="361"/>
      <c r="J61" s="318"/>
    </row>
    <row r="62" spans="1:17">
      <c r="A62" s="310"/>
      <c r="B62" s="310"/>
      <c r="C62" s="310"/>
      <c r="D62" s="311" t="s">
        <v>4441</v>
      </c>
      <c r="E62" s="347">
        <v>597.5</v>
      </c>
      <c r="F62" s="344">
        <v>2.78</v>
      </c>
      <c r="G62" s="361">
        <f>ROUND(F62*E62,2)</f>
        <v>1661.05</v>
      </c>
    </row>
    <row r="63" spans="1:17" ht="33.75">
      <c r="A63" s="307" t="s">
        <v>4549</v>
      </c>
      <c r="B63" s="307" t="s">
        <v>4544</v>
      </c>
      <c r="C63" s="308" t="s">
        <v>4550</v>
      </c>
      <c r="D63" s="309"/>
      <c r="E63" s="342"/>
      <c r="F63" s="342"/>
      <c r="G63" s="361"/>
    </row>
    <row r="64" spans="1:17">
      <c r="A64" s="310"/>
      <c r="B64" s="310"/>
      <c r="C64" s="310"/>
      <c r="D64" s="311" t="s">
        <v>4441</v>
      </c>
      <c r="E64" s="347">
        <v>223.5</v>
      </c>
      <c r="F64" s="344">
        <v>17.690000000000001</v>
      </c>
      <c r="G64" s="361">
        <f>ROUND(F64*E64,2)</f>
        <v>3953.72</v>
      </c>
    </row>
    <row r="65" spans="1:12" ht="33.75">
      <c r="A65" s="307" t="s">
        <v>4551</v>
      </c>
      <c r="B65" s="307" t="s">
        <v>4552</v>
      </c>
      <c r="C65" s="308" t="s">
        <v>4548</v>
      </c>
      <c r="D65" s="309"/>
      <c r="E65" s="342"/>
      <c r="F65" s="342"/>
      <c r="G65" s="361"/>
    </row>
    <row r="66" spans="1:12">
      <c r="A66" s="310"/>
      <c r="B66" s="310"/>
      <c r="C66" s="310"/>
      <c r="D66" s="311" t="s">
        <v>4441</v>
      </c>
      <c r="E66" s="347">
        <v>223.5</v>
      </c>
      <c r="F66" s="344">
        <v>8.33</v>
      </c>
      <c r="G66" s="361">
        <f>ROUND(F66*E66,2)</f>
        <v>1861.76</v>
      </c>
    </row>
    <row r="67" spans="1:12" ht="22.5">
      <c r="A67" s="307" t="s">
        <v>4553</v>
      </c>
      <c r="B67" s="307" t="s">
        <v>4554</v>
      </c>
      <c r="C67" s="308" t="s">
        <v>4555</v>
      </c>
      <c r="D67" s="309"/>
      <c r="E67" s="342"/>
      <c r="F67" s="342"/>
      <c r="G67" s="361"/>
      <c r="L67" s="318"/>
    </row>
    <row r="68" spans="1:12">
      <c r="A68" s="310"/>
      <c r="B68" s="310"/>
      <c r="C68" s="310"/>
      <c r="D68" s="311" t="s">
        <v>4441</v>
      </c>
      <c r="E68" s="345">
        <v>180</v>
      </c>
      <c r="F68" s="344">
        <v>7.09</v>
      </c>
      <c r="G68" s="361">
        <f>ROUND(F68*E68,2)</f>
        <v>1276.2</v>
      </c>
    </row>
    <row r="69" spans="1:12" ht="22.5">
      <c r="A69" s="307" t="s">
        <v>4556</v>
      </c>
      <c r="B69" s="307" t="s">
        <v>4557</v>
      </c>
      <c r="C69" s="308" t="s">
        <v>4558</v>
      </c>
      <c r="D69" s="309"/>
      <c r="E69" s="342"/>
      <c r="F69" s="342"/>
      <c r="G69" s="361"/>
    </row>
    <row r="70" spans="1:12">
      <c r="A70" s="310"/>
      <c r="B70" s="310"/>
      <c r="C70" s="310"/>
      <c r="D70" s="311" t="s">
        <v>4441</v>
      </c>
      <c r="E70" s="347">
        <v>13.5</v>
      </c>
      <c r="F70" s="344">
        <v>8.3000000000000007</v>
      </c>
      <c r="G70" s="361">
        <f>ROUND(F70*E70,2)</f>
        <v>112.05</v>
      </c>
    </row>
    <row r="71" spans="1:12" ht="22.5">
      <c r="A71" s="307" t="s">
        <v>4559</v>
      </c>
      <c r="B71" s="307" t="s">
        <v>4560</v>
      </c>
      <c r="C71" s="308" t="s">
        <v>4561</v>
      </c>
      <c r="D71" s="309"/>
      <c r="E71" s="342"/>
      <c r="F71" s="342"/>
      <c r="G71" s="361"/>
      <c r="J71" s="317"/>
    </row>
    <row r="72" spans="1:12">
      <c r="A72" s="310"/>
      <c r="B72" s="310"/>
      <c r="C72" s="310"/>
      <c r="D72" s="311" t="s">
        <v>4441</v>
      </c>
      <c r="E72" s="347">
        <v>13.5</v>
      </c>
      <c r="F72" s="344">
        <v>7.13</v>
      </c>
      <c r="G72" s="361">
        <f>ROUND(F72*E72,2)</f>
        <v>96.26</v>
      </c>
    </row>
    <row r="73" spans="1:12" ht="22.5">
      <c r="A73" s="307" t="s">
        <v>4562</v>
      </c>
      <c r="B73" s="307" t="s">
        <v>4554</v>
      </c>
      <c r="C73" s="308" t="s">
        <v>4563</v>
      </c>
      <c r="D73" s="309"/>
      <c r="E73" s="342"/>
      <c r="F73" s="342"/>
      <c r="G73" s="361"/>
      <c r="J73" s="317"/>
    </row>
    <row r="74" spans="1:12">
      <c r="A74" s="310"/>
      <c r="B74" s="310"/>
      <c r="C74" s="310"/>
      <c r="D74" s="311" t="s">
        <v>4441</v>
      </c>
      <c r="E74" s="345">
        <v>2</v>
      </c>
      <c r="F74" s="344">
        <v>7.09</v>
      </c>
      <c r="G74" s="361">
        <f>ROUND(F74*E74,2)</f>
        <v>14.18</v>
      </c>
    </row>
    <row r="75" spans="1:12">
      <c r="A75" s="305"/>
      <c r="B75" s="305"/>
      <c r="C75" s="306" t="s">
        <v>4643</v>
      </c>
      <c r="D75" s="305"/>
      <c r="E75" s="346"/>
      <c r="F75" s="346"/>
      <c r="G75" s="361"/>
      <c r="H75" s="315"/>
      <c r="I75" s="315"/>
    </row>
    <row r="76" spans="1:12" ht="22.5">
      <c r="A76" s="307" t="s">
        <v>4467</v>
      </c>
      <c r="B76" s="307" t="s">
        <v>4468</v>
      </c>
      <c r="C76" s="308" t="s">
        <v>4469</v>
      </c>
      <c r="D76" s="309"/>
      <c r="E76" s="342"/>
      <c r="F76" s="342"/>
      <c r="G76" s="361"/>
      <c r="J76" s="318"/>
    </row>
    <row r="77" spans="1:12">
      <c r="A77" s="310"/>
      <c r="B77" s="310"/>
      <c r="C77" s="310"/>
      <c r="D77" s="311" t="s">
        <v>4470</v>
      </c>
      <c r="E77" s="345">
        <v>1</v>
      </c>
      <c r="F77" s="344">
        <v>425.31</v>
      </c>
      <c r="G77" s="361">
        <f t="shared" si="0"/>
        <v>425.31</v>
      </c>
      <c r="H77" s="315"/>
      <c r="I77" s="315"/>
    </row>
    <row r="78" spans="1:12" ht="33.75">
      <c r="A78" s="307" t="s">
        <v>4471</v>
      </c>
      <c r="B78" s="307" t="s">
        <v>4472</v>
      </c>
      <c r="C78" s="308" t="s">
        <v>4473</v>
      </c>
      <c r="D78" s="309"/>
      <c r="E78" s="342"/>
      <c r="F78" s="342"/>
      <c r="G78" s="361"/>
    </row>
    <row r="79" spans="1:12">
      <c r="A79" s="310"/>
      <c r="B79" s="310"/>
      <c r="C79" s="310"/>
      <c r="D79" s="311" t="s">
        <v>4457</v>
      </c>
      <c r="E79" s="345">
        <v>1</v>
      </c>
      <c r="F79" s="344">
        <v>1420.28</v>
      </c>
      <c r="G79" s="361">
        <f t="shared" si="0"/>
        <v>1420.28</v>
      </c>
      <c r="H79" s="315"/>
      <c r="I79" s="315"/>
    </row>
    <row r="80" spans="1:12" ht="45">
      <c r="A80" s="307" t="s">
        <v>4474</v>
      </c>
      <c r="B80" s="307" t="s">
        <v>4475</v>
      </c>
      <c r="C80" s="308" t="s">
        <v>4476</v>
      </c>
      <c r="D80" s="309"/>
      <c r="E80" s="342"/>
      <c r="F80" s="342"/>
      <c r="G80" s="361"/>
    </row>
    <row r="81" spans="1:12">
      <c r="A81" s="310"/>
      <c r="B81" s="310"/>
      <c r="C81" s="310"/>
      <c r="D81" s="311" t="s">
        <v>4470</v>
      </c>
      <c r="E81" s="345">
        <v>1</v>
      </c>
      <c r="F81" s="344">
        <v>213.2</v>
      </c>
      <c r="G81" s="361">
        <f t="shared" si="0"/>
        <v>213.2</v>
      </c>
    </row>
    <row r="82" spans="1:12" ht="33.75">
      <c r="A82" s="307" t="s">
        <v>4477</v>
      </c>
      <c r="B82" s="307" t="s">
        <v>4468</v>
      </c>
      <c r="C82" s="308" t="s">
        <v>4478</v>
      </c>
      <c r="D82" s="309"/>
      <c r="E82" s="342"/>
      <c r="F82" s="342"/>
      <c r="G82" s="361"/>
      <c r="L82" s="318"/>
    </row>
    <row r="83" spans="1:12">
      <c r="A83" s="310"/>
      <c r="B83" s="310"/>
      <c r="C83" s="310"/>
      <c r="D83" s="311" t="s">
        <v>4470</v>
      </c>
      <c r="E83" s="345">
        <v>2</v>
      </c>
      <c r="F83" s="344">
        <v>1213.96</v>
      </c>
      <c r="G83" s="361">
        <f t="shared" si="0"/>
        <v>2427.92</v>
      </c>
    </row>
    <row r="84" spans="1:12" ht="45">
      <c r="A84" s="307" t="s">
        <v>4482</v>
      </c>
      <c r="B84" s="307" t="s">
        <v>4475</v>
      </c>
      <c r="C84" s="308" t="s">
        <v>4476</v>
      </c>
      <c r="D84" s="309"/>
      <c r="E84" s="342"/>
      <c r="F84" s="342"/>
      <c r="G84" s="361"/>
    </row>
    <row r="85" spans="1:12">
      <c r="A85" s="310"/>
      <c r="B85" s="310"/>
      <c r="C85" s="310"/>
      <c r="D85" s="311" t="s">
        <v>4470</v>
      </c>
      <c r="E85" s="345">
        <v>1</v>
      </c>
      <c r="F85" s="344">
        <v>213.2</v>
      </c>
      <c r="G85" s="361">
        <f t="shared" si="0"/>
        <v>213.2</v>
      </c>
    </row>
    <row r="86" spans="1:12">
      <c r="A86" s="305"/>
      <c r="B86" s="305"/>
      <c r="C86" s="306" t="s">
        <v>4644</v>
      </c>
      <c r="D86" s="305"/>
      <c r="E86" s="346"/>
      <c r="F86" s="346"/>
      <c r="G86" s="361"/>
      <c r="H86" s="315"/>
      <c r="I86" s="315"/>
    </row>
    <row r="87" spans="1:12" ht="33.75">
      <c r="A87" s="307" t="s">
        <v>4479</v>
      </c>
      <c r="B87" s="307" t="s">
        <v>4480</v>
      </c>
      <c r="C87" s="308" t="s">
        <v>4481</v>
      </c>
      <c r="D87" s="309"/>
      <c r="E87" s="342"/>
      <c r="F87" s="342"/>
      <c r="G87" s="361"/>
      <c r="K87" s="357"/>
    </row>
    <row r="88" spans="1:12">
      <c r="A88" s="310"/>
      <c r="B88" s="310"/>
      <c r="C88" s="310"/>
      <c r="D88" s="311" t="s">
        <v>4457</v>
      </c>
      <c r="E88" s="345">
        <v>1</v>
      </c>
      <c r="F88" s="344">
        <v>403.51</v>
      </c>
      <c r="G88" s="361">
        <f t="shared" si="0"/>
        <v>403.51</v>
      </c>
    </row>
    <row r="89" spans="1:12">
      <c r="A89" s="303"/>
      <c r="B89" s="303"/>
      <c r="C89" s="304" t="s">
        <v>4508</v>
      </c>
      <c r="D89" s="303"/>
      <c r="E89" s="346"/>
      <c r="F89" s="346"/>
      <c r="G89" s="361"/>
      <c r="H89" s="301"/>
      <c r="I89" s="301"/>
    </row>
    <row r="90" spans="1:12">
      <c r="A90" s="305"/>
      <c r="B90" s="305"/>
      <c r="C90" s="306" t="s">
        <v>4648</v>
      </c>
      <c r="D90" s="305"/>
      <c r="E90" s="346"/>
      <c r="F90" s="346"/>
      <c r="G90" s="361"/>
    </row>
    <row r="91" spans="1:12" ht="22.5">
      <c r="A91" s="307" t="s">
        <v>4509</v>
      </c>
      <c r="B91" s="307" t="s">
        <v>4423</v>
      </c>
      <c r="C91" s="308" t="s">
        <v>4424</v>
      </c>
      <c r="D91" s="309"/>
      <c r="E91" s="342"/>
      <c r="F91" s="342"/>
      <c r="G91" s="361"/>
    </row>
    <row r="92" spans="1:12">
      <c r="A92" s="310"/>
      <c r="B92" s="310"/>
      <c r="C92" s="310"/>
      <c r="D92" s="311" t="s">
        <v>4425</v>
      </c>
      <c r="E92" s="343">
        <v>0.04</v>
      </c>
      <c r="F92" s="344">
        <v>3594.44</v>
      </c>
      <c r="G92" s="361">
        <f t="shared" si="0"/>
        <v>143.78</v>
      </c>
    </row>
    <row r="93" spans="1:12" ht="56.25">
      <c r="A93" s="307" t="s">
        <v>4510</v>
      </c>
      <c r="B93" s="307" t="s">
        <v>4426</v>
      </c>
      <c r="C93" s="308" t="s">
        <v>4427</v>
      </c>
      <c r="D93" s="309"/>
      <c r="E93" s="342"/>
      <c r="F93" s="342"/>
      <c r="G93" s="361"/>
    </row>
    <row r="94" spans="1:12">
      <c r="A94" s="310"/>
      <c r="B94" s="310"/>
      <c r="C94" s="348" t="s">
        <v>4647</v>
      </c>
      <c r="D94" s="311" t="s">
        <v>4428</v>
      </c>
      <c r="E94" s="343">
        <v>28.55</v>
      </c>
      <c r="F94" s="344">
        <v>26.99</v>
      </c>
      <c r="G94" s="361">
        <f t="shared" si="0"/>
        <v>770.56</v>
      </c>
      <c r="J94" s="318"/>
    </row>
    <row r="95" spans="1:12" ht="45">
      <c r="A95" s="307" t="s">
        <v>4511</v>
      </c>
      <c r="B95" s="307" t="s">
        <v>4429</v>
      </c>
      <c r="C95" s="308" t="s">
        <v>4430</v>
      </c>
      <c r="D95" s="309"/>
      <c r="E95" s="342"/>
      <c r="F95" s="342"/>
      <c r="G95" s="361"/>
      <c r="J95" s="318"/>
    </row>
    <row r="96" spans="1:12">
      <c r="A96" s="310"/>
      <c r="B96" s="310"/>
      <c r="C96" s="310"/>
      <c r="D96" s="311" t="s">
        <v>4428</v>
      </c>
      <c r="E96" s="343">
        <v>26.58</v>
      </c>
      <c r="F96" s="344">
        <v>56.27</v>
      </c>
      <c r="G96" s="361">
        <f t="shared" si="0"/>
        <v>1495.66</v>
      </c>
    </row>
    <row r="97" spans="1:12" ht="45">
      <c r="A97" s="307" t="s">
        <v>4512</v>
      </c>
      <c r="B97" s="307" t="s">
        <v>4431</v>
      </c>
      <c r="C97" s="308" t="s">
        <v>4432</v>
      </c>
      <c r="D97" s="309"/>
      <c r="E97" s="342"/>
      <c r="F97" s="342"/>
      <c r="G97" s="361"/>
    </row>
    <row r="98" spans="1:12">
      <c r="A98" s="310"/>
      <c r="B98" s="310"/>
      <c r="C98" s="310"/>
      <c r="D98" s="311" t="s">
        <v>4428</v>
      </c>
      <c r="E98" s="343">
        <v>58.12</v>
      </c>
      <c r="F98" s="344">
        <v>7.47</v>
      </c>
      <c r="G98" s="361">
        <f t="shared" si="0"/>
        <v>434.16</v>
      </c>
    </row>
    <row r="99" spans="1:12">
      <c r="A99" s="307" t="s">
        <v>4513</v>
      </c>
      <c r="B99" s="307" t="s">
        <v>4433</v>
      </c>
      <c r="C99" s="308" t="s">
        <v>4434</v>
      </c>
      <c r="D99" s="309"/>
      <c r="E99" s="342"/>
      <c r="F99" s="342"/>
      <c r="G99" s="361"/>
    </row>
    <row r="100" spans="1:12">
      <c r="A100" s="310"/>
      <c r="B100" s="310"/>
      <c r="C100" s="310"/>
      <c r="D100" s="311" t="s">
        <v>4428</v>
      </c>
      <c r="E100" s="343">
        <v>39.43</v>
      </c>
      <c r="F100" s="344">
        <v>4</v>
      </c>
      <c r="G100" s="361">
        <f t="shared" si="0"/>
        <v>157.72</v>
      </c>
      <c r="L100" s="318"/>
    </row>
    <row r="101" spans="1:12" ht="56.25">
      <c r="A101" s="307" t="s">
        <v>4514</v>
      </c>
      <c r="B101" s="307" t="s">
        <v>4435</v>
      </c>
      <c r="C101" s="308" t="s">
        <v>4436</v>
      </c>
      <c r="D101" s="309"/>
      <c r="E101" s="342"/>
      <c r="F101" s="342"/>
      <c r="G101" s="361"/>
      <c r="L101" s="318"/>
    </row>
    <row r="102" spans="1:12">
      <c r="A102" s="310"/>
      <c r="B102" s="310"/>
      <c r="C102" s="310"/>
      <c r="D102" s="311" t="s">
        <v>4428</v>
      </c>
      <c r="E102" s="347">
        <v>18.7</v>
      </c>
      <c r="F102" s="344">
        <v>13.11</v>
      </c>
      <c r="G102" s="361">
        <f t="shared" si="0"/>
        <v>245.16</v>
      </c>
    </row>
    <row r="103" spans="1:12" ht="67.5">
      <c r="A103" s="307" t="s">
        <v>4515</v>
      </c>
      <c r="B103" s="307" t="s">
        <v>4431</v>
      </c>
      <c r="C103" s="308" t="s">
        <v>4437</v>
      </c>
      <c r="D103" s="309"/>
      <c r="E103" s="342"/>
      <c r="F103" s="342"/>
      <c r="G103" s="361"/>
    </row>
    <row r="104" spans="1:12">
      <c r="A104" s="310"/>
      <c r="B104" s="310"/>
      <c r="C104" s="310"/>
      <c r="D104" s="311" t="s">
        <v>4428</v>
      </c>
      <c r="E104" s="347">
        <v>18.7</v>
      </c>
      <c r="F104" s="344">
        <v>11.6</v>
      </c>
      <c r="G104" s="361">
        <f t="shared" ref="G104:G136" si="4">ROUND(F104*E104,2)</f>
        <v>216.92</v>
      </c>
    </row>
    <row r="105" spans="1:12" ht="45">
      <c r="A105" s="307" t="s">
        <v>4516</v>
      </c>
      <c r="B105" s="307" t="s">
        <v>4439</v>
      </c>
      <c r="C105" s="308" t="s">
        <v>4440</v>
      </c>
      <c r="D105" s="309"/>
      <c r="E105" s="342"/>
      <c r="F105" s="342"/>
      <c r="G105" s="361"/>
      <c r="K105" s="357"/>
    </row>
    <row r="106" spans="1:12">
      <c r="A106" s="310"/>
      <c r="B106" s="310"/>
      <c r="C106" s="310"/>
      <c r="D106" s="311" t="s">
        <v>4441</v>
      </c>
      <c r="E106" s="343">
        <v>123.56</v>
      </c>
      <c r="F106" s="344">
        <v>22.2</v>
      </c>
      <c r="G106" s="361">
        <f t="shared" si="4"/>
        <v>2743.03</v>
      </c>
      <c r="K106" s="357"/>
    </row>
    <row r="107" spans="1:12" ht="22.5">
      <c r="A107" s="307" t="s">
        <v>4517</v>
      </c>
      <c r="B107" s="307" t="s">
        <v>4443</v>
      </c>
      <c r="C107" s="308" t="s">
        <v>4444</v>
      </c>
      <c r="D107" s="309"/>
      <c r="E107" s="342"/>
      <c r="F107" s="342"/>
      <c r="G107" s="361"/>
    </row>
    <row r="108" spans="1:12">
      <c r="A108" s="310"/>
      <c r="B108" s="310"/>
      <c r="C108" s="310"/>
      <c r="D108" s="311" t="s">
        <v>4428</v>
      </c>
      <c r="E108" s="343">
        <v>4.7300000000000004</v>
      </c>
      <c r="F108" s="344">
        <v>125.15</v>
      </c>
      <c r="G108" s="361">
        <f t="shared" si="4"/>
        <v>591.96</v>
      </c>
    </row>
    <row r="109" spans="1:12" ht="33.75">
      <c r="A109" s="307" t="s">
        <v>4518</v>
      </c>
      <c r="B109" s="307" t="s">
        <v>4446</v>
      </c>
      <c r="C109" s="308" t="s">
        <v>4447</v>
      </c>
      <c r="D109" s="309"/>
      <c r="E109" s="342"/>
      <c r="F109" s="342"/>
      <c r="G109" s="361"/>
    </row>
    <row r="110" spans="1:12">
      <c r="A110" s="310"/>
      <c r="B110" s="310"/>
      <c r="C110" s="310"/>
      <c r="D110" s="311" t="s">
        <v>4428</v>
      </c>
      <c r="E110" s="343">
        <v>10.43</v>
      </c>
      <c r="F110" s="344">
        <v>120.75</v>
      </c>
      <c r="G110" s="361">
        <f t="shared" si="4"/>
        <v>1259.42</v>
      </c>
    </row>
    <row r="111" spans="1:12" ht="56.25">
      <c r="A111" s="307" t="s">
        <v>4519</v>
      </c>
      <c r="B111" s="307" t="s">
        <v>4449</v>
      </c>
      <c r="C111" s="308" t="s">
        <v>4450</v>
      </c>
      <c r="D111" s="309"/>
      <c r="E111" s="342"/>
      <c r="F111" s="342"/>
      <c r="G111" s="361"/>
    </row>
    <row r="112" spans="1:12">
      <c r="A112" s="310"/>
      <c r="B112" s="310"/>
      <c r="C112" s="310"/>
      <c r="D112" s="311" t="s">
        <v>4428</v>
      </c>
      <c r="E112" s="347">
        <v>18.7</v>
      </c>
      <c r="F112" s="344">
        <v>13.47</v>
      </c>
      <c r="G112" s="361">
        <f t="shared" si="4"/>
        <v>251.89</v>
      </c>
    </row>
    <row r="113" spans="1:12" ht="67.5">
      <c r="A113" s="307" t="s">
        <v>4520</v>
      </c>
      <c r="B113" s="307" t="s">
        <v>4452</v>
      </c>
      <c r="C113" s="308" t="s">
        <v>4453</v>
      </c>
      <c r="D113" s="309"/>
      <c r="E113" s="342"/>
      <c r="F113" s="342"/>
      <c r="G113" s="361"/>
    </row>
    <row r="114" spans="1:12">
      <c r="A114" s="310"/>
      <c r="B114" s="310"/>
      <c r="C114" s="310"/>
      <c r="D114" s="311" t="s">
        <v>4428</v>
      </c>
      <c r="E114" s="343">
        <v>24.24</v>
      </c>
      <c r="F114" s="344">
        <v>54.58</v>
      </c>
      <c r="G114" s="361">
        <f t="shared" si="4"/>
        <v>1323.02</v>
      </c>
    </row>
    <row r="115" spans="1:12">
      <c r="A115" s="305"/>
      <c r="B115" s="305"/>
      <c r="C115" s="306" t="s">
        <v>4649</v>
      </c>
      <c r="D115" s="305"/>
      <c r="E115" s="346"/>
      <c r="F115" s="346"/>
      <c r="G115" s="361"/>
    </row>
    <row r="116" spans="1:12" ht="22.5">
      <c r="A116" s="307" t="s">
        <v>4526</v>
      </c>
      <c r="B116" s="307" t="s">
        <v>4527</v>
      </c>
      <c r="C116" s="308" t="s">
        <v>4528</v>
      </c>
      <c r="D116" s="309"/>
      <c r="E116" s="342"/>
      <c r="F116" s="342"/>
      <c r="G116" s="361"/>
    </row>
    <row r="117" spans="1:12">
      <c r="A117" s="310"/>
      <c r="B117" s="310"/>
      <c r="C117" s="310"/>
      <c r="D117" s="311" t="s">
        <v>4463</v>
      </c>
      <c r="E117" s="345">
        <v>28.5</v>
      </c>
      <c r="F117" s="344">
        <v>50.97</v>
      </c>
      <c r="G117" s="361">
        <f t="shared" si="4"/>
        <v>1452.65</v>
      </c>
    </row>
    <row r="118" spans="1:12" ht="22.5">
      <c r="A118" s="307" t="s">
        <v>4536</v>
      </c>
      <c r="B118" s="307" t="s">
        <v>4487</v>
      </c>
      <c r="C118" s="308" t="s">
        <v>4488</v>
      </c>
      <c r="D118" s="309"/>
      <c r="E118" s="342"/>
      <c r="F118" s="342"/>
      <c r="G118" s="361"/>
    </row>
    <row r="119" spans="1:12">
      <c r="A119" s="310"/>
      <c r="B119" s="310"/>
      <c r="C119" s="310"/>
      <c r="D119" s="311" t="s">
        <v>4463</v>
      </c>
      <c r="E119" s="345">
        <v>28.5</v>
      </c>
      <c r="F119" s="344">
        <v>0.54</v>
      </c>
      <c r="G119" s="361">
        <f t="shared" si="4"/>
        <v>15.39</v>
      </c>
    </row>
    <row r="120" spans="1:12" ht="45">
      <c r="A120" s="307" t="s">
        <v>4537</v>
      </c>
      <c r="B120" s="307" t="s">
        <v>4490</v>
      </c>
      <c r="C120" s="308" t="s">
        <v>4491</v>
      </c>
      <c r="D120" s="309"/>
      <c r="E120" s="342"/>
      <c r="F120" s="342"/>
      <c r="G120" s="361"/>
    </row>
    <row r="121" spans="1:12">
      <c r="A121" s="310"/>
      <c r="B121" s="310"/>
      <c r="C121" s="310"/>
      <c r="D121" s="311" t="s">
        <v>4463</v>
      </c>
      <c r="E121" s="345">
        <v>28.5</v>
      </c>
      <c r="F121" s="344">
        <v>0.86</v>
      </c>
      <c r="G121" s="361">
        <f t="shared" si="4"/>
        <v>24.51</v>
      </c>
    </row>
    <row r="122" spans="1:12">
      <c r="A122" s="305"/>
      <c r="B122" s="305"/>
      <c r="C122" s="306" t="s">
        <v>4650</v>
      </c>
      <c r="D122" s="305"/>
      <c r="E122" s="346"/>
      <c r="F122" s="346"/>
      <c r="G122" s="361"/>
      <c r="H122" s="315"/>
      <c r="I122" s="315"/>
      <c r="L122" s="318"/>
    </row>
    <row r="123" spans="1:12" ht="33.75">
      <c r="A123" s="307" t="s">
        <v>4523</v>
      </c>
      <c r="B123" s="307" t="s">
        <v>4524</v>
      </c>
      <c r="C123" s="308" t="s">
        <v>4525</v>
      </c>
      <c r="D123" s="309"/>
      <c r="E123" s="342"/>
      <c r="F123" s="342"/>
      <c r="G123" s="361"/>
    </row>
    <row r="124" spans="1:12">
      <c r="A124" s="310"/>
      <c r="B124" s="310"/>
      <c r="C124" s="310"/>
      <c r="D124" s="311" t="s">
        <v>4470</v>
      </c>
      <c r="E124" s="345">
        <v>5</v>
      </c>
      <c r="F124" s="344">
        <v>1267.44</v>
      </c>
      <c r="G124" s="361">
        <f t="shared" si="4"/>
        <v>6337.2</v>
      </c>
    </row>
    <row r="125" spans="1:12" ht="22.5">
      <c r="A125" s="307" t="s">
        <v>4529</v>
      </c>
      <c r="B125" s="307" t="s">
        <v>4530</v>
      </c>
      <c r="C125" s="308" t="s">
        <v>4531</v>
      </c>
      <c r="D125" s="309"/>
      <c r="E125" s="342"/>
      <c r="F125" s="342"/>
      <c r="G125" s="361"/>
    </row>
    <row r="126" spans="1:12">
      <c r="A126" s="310"/>
      <c r="B126" s="310"/>
      <c r="C126" s="310"/>
      <c r="D126" s="311" t="s">
        <v>4470</v>
      </c>
      <c r="E126" s="345">
        <v>5</v>
      </c>
      <c r="F126" s="344">
        <v>707.21</v>
      </c>
      <c r="G126" s="361">
        <f t="shared" si="4"/>
        <v>3536.05</v>
      </c>
    </row>
    <row r="127" spans="1:12" ht="22.5">
      <c r="A127" s="307" t="s">
        <v>4538</v>
      </c>
      <c r="B127" s="307" t="s">
        <v>4493</v>
      </c>
      <c r="C127" s="308" t="s">
        <v>4494</v>
      </c>
      <c r="D127" s="309"/>
      <c r="E127" s="342"/>
      <c r="F127" s="342"/>
      <c r="G127" s="361"/>
    </row>
    <row r="128" spans="1:12">
      <c r="A128" s="310"/>
      <c r="B128" s="310"/>
      <c r="C128" s="310"/>
      <c r="D128" s="311" t="s">
        <v>4495</v>
      </c>
      <c r="E128" s="345">
        <v>5</v>
      </c>
      <c r="F128" s="344">
        <v>139.76</v>
      </c>
      <c r="G128" s="361">
        <f t="shared" si="4"/>
        <v>698.8</v>
      </c>
      <c r="H128" s="315"/>
      <c r="I128" s="315"/>
    </row>
    <row r="129" spans="1:17" ht="22.5">
      <c r="A129" s="307" t="s">
        <v>4539</v>
      </c>
      <c r="B129" s="307" t="s">
        <v>4540</v>
      </c>
      <c r="C129" s="308" t="s">
        <v>4541</v>
      </c>
      <c r="D129" s="309"/>
      <c r="E129" s="342"/>
      <c r="F129" s="342"/>
      <c r="G129" s="361"/>
      <c r="K129" s="357"/>
    </row>
    <row r="130" spans="1:17">
      <c r="A130" s="310"/>
      <c r="B130" s="310"/>
      <c r="C130" s="310"/>
      <c r="D130" s="311" t="s">
        <v>4504</v>
      </c>
      <c r="E130" s="345">
        <v>1</v>
      </c>
      <c r="F130" s="344">
        <v>1276.0899999999999</v>
      </c>
      <c r="G130" s="361">
        <f t="shared" si="4"/>
        <v>1276.0899999999999</v>
      </c>
    </row>
    <row r="131" spans="1:17">
      <c r="A131" s="303"/>
      <c r="B131" s="303"/>
      <c r="C131" s="304" t="s">
        <v>4653</v>
      </c>
      <c r="D131" s="303"/>
      <c r="E131" s="346"/>
      <c r="F131" s="346"/>
      <c r="G131" s="361"/>
      <c r="H131" s="301"/>
      <c r="I131" s="301"/>
    </row>
    <row r="132" spans="1:17">
      <c r="A132" s="305"/>
      <c r="B132" s="305"/>
      <c r="C132" s="306" t="s">
        <v>4655</v>
      </c>
      <c r="D132" s="305"/>
      <c r="E132" s="346"/>
      <c r="F132" s="346"/>
      <c r="G132" s="361"/>
    </row>
    <row r="133" spans="1:17" ht="33.75">
      <c r="A133" s="307" t="s">
        <v>4564</v>
      </c>
      <c r="B133" s="307" t="s">
        <v>4565</v>
      </c>
      <c r="C133" s="308" t="s">
        <v>4566</v>
      </c>
      <c r="D133" s="309"/>
      <c r="E133" s="342"/>
      <c r="F133" s="342"/>
      <c r="G133" s="361"/>
    </row>
    <row r="134" spans="1:17">
      <c r="A134" s="310"/>
      <c r="B134" s="310"/>
      <c r="C134" s="310"/>
      <c r="D134" s="311" t="s">
        <v>4441</v>
      </c>
      <c r="E134" s="345">
        <v>180</v>
      </c>
      <c r="F134" s="344">
        <v>28.15</v>
      </c>
      <c r="G134" s="361">
        <f t="shared" si="4"/>
        <v>5067</v>
      </c>
    </row>
    <row r="135" spans="1:17" ht="33.75">
      <c r="A135" s="307" t="s">
        <v>4576</v>
      </c>
      <c r="B135" s="307" t="s">
        <v>4577</v>
      </c>
      <c r="C135" s="308" t="s">
        <v>4578</v>
      </c>
      <c r="D135" s="309"/>
      <c r="E135" s="342"/>
      <c r="F135" s="342"/>
      <c r="G135" s="361"/>
    </row>
    <row r="136" spans="1:17">
      <c r="A136" s="310"/>
      <c r="B136" s="310"/>
      <c r="C136" s="310"/>
      <c r="D136" s="311" t="s">
        <v>4441</v>
      </c>
      <c r="E136" s="347">
        <v>13.5</v>
      </c>
      <c r="F136" s="344">
        <v>14.16</v>
      </c>
      <c r="G136" s="361">
        <f t="shared" si="4"/>
        <v>191.16</v>
      </c>
    </row>
    <row r="137" spans="1:17" ht="33.75">
      <c r="A137" s="307" t="s">
        <v>4573</v>
      </c>
      <c r="B137" s="307" t="s">
        <v>4574</v>
      </c>
      <c r="C137" s="308" t="s">
        <v>4575</v>
      </c>
      <c r="D137" s="309"/>
      <c r="E137" s="342"/>
      <c r="F137" s="342"/>
      <c r="G137" s="361"/>
    </row>
    <row r="138" spans="1:17">
      <c r="A138" s="310"/>
      <c r="B138" s="310"/>
      <c r="C138" s="310"/>
      <c r="D138" s="311" t="s">
        <v>4441</v>
      </c>
      <c r="E138" s="345">
        <v>2</v>
      </c>
      <c r="F138" s="344">
        <v>19.95</v>
      </c>
      <c r="G138" s="361">
        <f t="shared" ref="G138:G174" si="5">ROUND(F138*E138,2)</f>
        <v>39.9</v>
      </c>
    </row>
    <row r="139" spans="1:17">
      <c r="A139" s="305"/>
      <c r="B139" s="305"/>
      <c r="C139" s="306" t="s">
        <v>4656</v>
      </c>
      <c r="D139" s="305"/>
      <c r="E139" s="346"/>
      <c r="F139" s="346"/>
      <c r="G139" s="361"/>
    </row>
    <row r="140" spans="1:17" ht="45">
      <c r="A140" s="307" t="s">
        <v>4567</v>
      </c>
      <c r="B140" s="307" t="s">
        <v>4568</v>
      </c>
      <c r="C140" s="308" t="s">
        <v>4569</v>
      </c>
      <c r="D140" s="309"/>
      <c r="E140" s="342"/>
      <c r="F140" s="342"/>
      <c r="G140" s="361"/>
    </row>
    <row r="141" spans="1:17">
      <c r="A141" s="310"/>
      <c r="B141" s="310"/>
      <c r="C141" s="310"/>
      <c r="D141" s="311" t="s">
        <v>4441</v>
      </c>
      <c r="E141" s="347">
        <v>223.5</v>
      </c>
      <c r="F141" s="344">
        <v>41.1</v>
      </c>
      <c r="G141" s="361">
        <f t="shared" si="5"/>
        <v>9185.85</v>
      </c>
    </row>
    <row r="142" spans="1:17">
      <c r="A142" s="305"/>
      <c r="B142" s="305"/>
      <c r="C142" s="306" t="s">
        <v>4657</v>
      </c>
      <c r="D142" s="305"/>
      <c r="E142" s="346"/>
      <c r="F142" s="346"/>
      <c r="G142" s="361"/>
      <c r="M142" s="318"/>
      <c r="N142" s="318"/>
      <c r="O142" s="318"/>
      <c r="P142" s="301"/>
      <c r="Q142" s="301"/>
    </row>
    <row r="143" spans="1:17" ht="45">
      <c r="A143" s="307" t="s">
        <v>4570</v>
      </c>
      <c r="B143" s="307" t="s">
        <v>4571</v>
      </c>
      <c r="C143" s="308" t="s">
        <v>4572</v>
      </c>
      <c r="D143" s="309"/>
      <c r="E143" s="342"/>
      <c r="F143" s="342"/>
      <c r="G143" s="361"/>
    </row>
    <row r="144" spans="1:17">
      <c r="A144" s="310"/>
      <c r="B144" s="310"/>
      <c r="C144" s="310"/>
      <c r="D144" s="311" t="s">
        <v>4441</v>
      </c>
      <c r="E144" s="347">
        <v>597.5</v>
      </c>
      <c r="F144" s="344">
        <v>28.73</v>
      </c>
      <c r="G144" s="361">
        <f t="shared" si="5"/>
        <v>17166.18</v>
      </c>
      <c r="J144" s="313"/>
    </row>
    <row r="145" spans="1:17">
      <c r="A145" s="305"/>
      <c r="B145" s="305"/>
      <c r="C145" s="306" t="s">
        <v>4658</v>
      </c>
      <c r="D145" s="305"/>
      <c r="E145" s="346"/>
      <c r="F145" s="346"/>
      <c r="G145" s="361"/>
      <c r="J145" s="313"/>
    </row>
    <row r="146" spans="1:17" ht="22.5">
      <c r="A146" s="307" t="s">
        <v>4579</v>
      </c>
      <c r="B146" s="307" t="s">
        <v>4580</v>
      </c>
      <c r="C146" s="308" t="s">
        <v>4581</v>
      </c>
      <c r="D146" s="309"/>
      <c r="E146" s="342"/>
      <c r="F146" s="342"/>
      <c r="G146" s="361"/>
    </row>
    <row r="147" spans="1:17" s="301" customFormat="1">
      <c r="A147" s="310"/>
      <c r="B147" s="310"/>
      <c r="C147" s="310"/>
      <c r="D147" s="311" t="s">
        <v>4441</v>
      </c>
      <c r="E147" s="347">
        <v>13.5</v>
      </c>
      <c r="F147" s="344">
        <v>12.09</v>
      </c>
      <c r="G147" s="361">
        <f t="shared" si="5"/>
        <v>163.22</v>
      </c>
      <c r="H147" s="299"/>
      <c r="I147" s="299"/>
      <c r="J147" s="317"/>
      <c r="K147" s="353"/>
      <c r="L147" s="316"/>
      <c r="M147" s="316"/>
      <c r="N147" s="316"/>
      <c r="O147" s="316"/>
      <c r="P147" s="299"/>
      <c r="Q147" s="299"/>
    </row>
    <row r="148" spans="1:17">
      <c r="A148" s="305"/>
      <c r="B148" s="305"/>
      <c r="C148" s="306" t="s">
        <v>4659</v>
      </c>
      <c r="D148" s="305"/>
      <c r="E148" s="346"/>
      <c r="F148" s="346"/>
      <c r="G148" s="361"/>
      <c r="M148" s="318"/>
      <c r="N148" s="318"/>
      <c r="O148" s="318"/>
      <c r="P148" s="301"/>
      <c r="Q148" s="301"/>
    </row>
    <row r="149" spans="1:17" ht="33.75">
      <c r="A149" s="307" t="s">
        <v>4461</v>
      </c>
      <c r="B149" s="307" t="s">
        <v>4433</v>
      </c>
      <c r="C149" s="308" t="s">
        <v>4462</v>
      </c>
      <c r="D149" s="309"/>
      <c r="E149" s="342"/>
      <c r="F149" s="342"/>
      <c r="G149" s="361"/>
    </row>
    <row r="150" spans="1:17">
      <c r="A150" s="310"/>
      <c r="B150" s="310"/>
      <c r="C150" s="310"/>
      <c r="D150" s="311" t="s">
        <v>4463</v>
      </c>
      <c r="E150" s="345">
        <v>108</v>
      </c>
      <c r="F150" s="344">
        <v>15</v>
      </c>
      <c r="G150" s="361">
        <f t="shared" si="5"/>
        <v>1620</v>
      </c>
      <c r="H150" s="315"/>
      <c r="I150" s="315"/>
    </row>
    <row r="151" spans="1:17">
      <c r="A151" s="305"/>
      <c r="B151" s="305"/>
      <c r="C151" s="306" t="s">
        <v>4645</v>
      </c>
      <c r="D151" s="305"/>
      <c r="E151" s="346"/>
      <c r="F151" s="346"/>
      <c r="G151" s="361"/>
      <c r="H151" s="315"/>
      <c r="I151" s="315"/>
    </row>
    <row r="152" spans="1:17" ht="56.25">
      <c r="A152" s="307" t="s">
        <v>4416</v>
      </c>
      <c r="B152" s="307" t="s">
        <v>4426</v>
      </c>
      <c r="C152" s="308" t="s">
        <v>4427</v>
      </c>
      <c r="D152" s="309"/>
      <c r="E152" s="342"/>
      <c r="F152" s="342"/>
      <c r="G152" s="361"/>
    </row>
    <row r="153" spans="1:17" s="301" customFormat="1">
      <c r="A153" s="310"/>
      <c r="B153" s="310"/>
      <c r="C153" s="348" t="s">
        <v>4640</v>
      </c>
      <c r="D153" s="311" t="s">
        <v>4428</v>
      </c>
      <c r="E153" s="343">
        <v>3</v>
      </c>
      <c r="F153" s="344">
        <v>26.99</v>
      </c>
      <c r="G153" s="361">
        <f t="shared" si="5"/>
        <v>80.97</v>
      </c>
      <c r="J153" s="316"/>
      <c r="K153" s="353"/>
      <c r="L153" s="316"/>
      <c r="M153" s="316"/>
      <c r="N153" s="316"/>
      <c r="O153" s="316"/>
      <c r="P153" s="299"/>
      <c r="Q153" s="299"/>
    </row>
    <row r="154" spans="1:17" ht="22.5">
      <c r="A154" s="307" t="s">
        <v>4483</v>
      </c>
      <c r="B154" s="307" t="s">
        <v>4484</v>
      </c>
      <c r="C154" s="308" t="s">
        <v>4485</v>
      </c>
      <c r="D154" s="309"/>
      <c r="E154" s="342"/>
      <c r="F154" s="342"/>
      <c r="G154" s="361"/>
    </row>
    <row r="155" spans="1:17">
      <c r="A155" s="310"/>
      <c r="B155" s="310"/>
      <c r="C155" s="310"/>
      <c r="D155" s="311" t="s">
        <v>4457</v>
      </c>
      <c r="E155" s="345">
        <v>1</v>
      </c>
      <c r="F155" s="344">
        <v>5828.32</v>
      </c>
      <c r="G155" s="361">
        <f t="shared" si="5"/>
        <v>5828.32</v>
      </c>
      <c r="K155" s="356"/>
      <c r="L155" s="299"/>
    </row>
    <row r="156" spans="1:17" ht="22.5">
      <c r="A156" s="307" t="s">
        <v>4492</v>
      </c>
      <c r="B156" s="307" t="s">
        <v>4493</v>
      </c>
      <c r="C156" s="308" t="s">
        <v>4494</v>
      </c>
      <c r="D156" s="309"/>
      <c r="E156" s="342"/>
      <c r="F156" s="342"/>
      <c r="G156" s="361"/>
      <c r="J156" s="313"/>
      <c r="K156" s="356"/>
      <c r="L156" s="299"/>
    </row>
    <row r="157" spans="1:17">
      <c r="A157" s="310"/>
      <c r="B157" s="310"/>
      <c r="C157" s="310"/>
      <c r="D157" s="311" t="s">
        <v>4495</v>
      </c>
      <c r="E157" s="345">
        <v>1</v>
      </c>
      <c r="F157" s="344">
        <v>139.76</v>
      </c>
      <c r="G157" s="361">
        <f t="shared" si="5"/>
        <v>139.76</v>
      </c>
      <c r="J157" s="314"/>
    </row>
    <row r="158" spans="1:17" ht="33.75">
      <c r="A158" s="307" t="s">
        <v>4498</v>
      </c>
      <c r="B158" s="307" t="s">
        <v>4499</v>
      </c>
      <c r="C158" s="308" t="s">
        <v>4500</v>
      </c>
      <c r="D158" s="309"/>
      <c r="E158" s="342"/>
      <c r="F158" s="342"/>
      <c r="G158" s="361"/>
      <c r="J158" s="313"/>
    </row>
    <row r="159" spans="1:17">
      <c r="A159" s="310"/>
      <c r="B159" s="310"/>
      <c r="C159" s="310"/>
      <c r="D159" s="311" t="s">
        <v>4428</v>
      </c>
      <c r="E159" s="347">
        <v>0.8</v>
      </c>
      <c r="F159" s="344">
        <v>304.02999999999997</v>
      </c>
      <c r="G159" s="361">
        <f t="shared" si="5"/>
        <v>243.22</v>
      </c>
      <c r="J159" s="313"/>
    </row>
    <row r="160" spans="1:17" ht="22.5">
      <c r="A160" s="305"/>
      <c r="B160" s="305"/>
      <c r="C160" s="306" t="s">
        <v>4660</v>
      </c>
      <c r="D160" s="305"/>
      <c r="E160" s="346"/>
      <c r="F160" s="346"/>
      <c r="G160" s="361"/>
      <c r="H160" s="315"/>
      <c r="I160" s="315"/>
    </row>
    <row r="161" spans="1:12" ht="22.5">
      <c r="A161" s="307" t="s">
        <v>4532</v>
      </c>
      <c r="B161" s="307" t="s">
        <v>4533</v>
      </c>
      <c r="C161" s="308" t="s">
        <v>4534</v>
      </c>
      <c r="D161" s="309"/>
      <c r="E161" s="342"/>
      <c r="F161" s="342"/>
      <c r="G161" s="361"/>
    </row>
    <row r="162" spans="1:12" ht="22.5">
      <c r="A162" s="310"/>
      <c r="B162" s="310"/>
      <c r="C162" s="310"/>
      <c r="D162" s="311" t="s">
        <v>4535</v>
      </c>
      <c r="E162" s="345">
        <v>1</v>
      </c>
      <c r="F162" s="344">
        <v>692.49</v>
      </c>
      <c r="G162" s="361">
        <f t="shared" si="5"/>
        <v>692.49</v>
      </c>
      <c r="J162" s="313"/>
    </row>
    <row r="163" spans="1:12" ht="56.25">
      <c r="A163" s="307" t="s">
        <v>4416</v>
      </c>
      <c r="B163" s="307" t="s">
        <v>4426</v>
      </c>
      <c r="C163" s="308" t="s">
        <v>4427</v>
      </c>
      <c r="D163" s="309"/>
      <c r="E163" s="342"/>
      <c r="F163" s="342"/>
      <c r="G163" s="361"/>
      <c r="J163" s="313"/>
    </row>
    <row r="164" spans="1:12">
      <c r="A164" s="310"/>
      <c r="B164" s="310"/>
      <c r="C164" s="348" t="s">
        <v>4639</v>
      </c>
      <c r="D164" s="311" t="s">
        <v>4428</v>
      </c>
      <c r="E164" s="343">
        <v>3</v>
      </c>
      <c r="F164" s="344">
        <v>26.99</v>
      </c>
      <c r="G164" s="361">
        <f t="shared" si="5"/>
        <v>80.97</v>
      </c>
    </row>
    <row r="165" spans="1:12">
      <c r="A165" s="303"/>
      <c r="B165" s="303"/>
      <c r="C165" s="359" t="s">
        <v>4661</v>
      </c>
      <c r="D165" s="303"/>
      <c r="E165" s="346"/>
      <c r="F165" s="346"/>
      <c r="G165" s="361"/>
      <c r="H165" s="301"/>
      <c r="I165" s="301"/>
    </row>
    <row r="166" spans="1:12">
      <c r="A166" s="305"/>
      <c r="B166" s="305"/>
      <c r="C166" s="306" t="s">
        <v>4661</v>
      </c>
      <c r="D166" s="305"/>
      <c r="E166" s="346"/>
      <c r="F166" s="346"/>
      <c r="G166" s="361"/>
      <c r="H166" s="315"/>
      <c r="I166" s="315"/>
    </row>
    <row r="167" spans="1:12">
      <c r="A167" s="307" t="s">
        <v>4585</v>
      </c>
      <c r="B167" s="307" t="s">
        <v>4433</v>
      </c>
      <c r="C167" s="308" t="s">
        <v>4586</v>
      </c>
      <c r="D167" s="309"/>
      <c r="E167" s="342"/>
      <c r="F167" s="342"/>
      <c r="G167" s="361"/>
      <c r="K167" s="356"/>
      <c r="L167" s="299"/>
    </row>
    <row r="168" spans="1:12" ht="22.5">
      <c r="A168" s="310"/>
      <c r="B168" s="310"/>
      <c r="C168" s="310"/>
      <c r="D168" s="311" t="s">
        <v>4584</v>
      </c>
      <c r="E168" s="345">
        <v>1</v>
      </c>
      <c r="F168" s="344">
        <v>2500</v>
      </c>
      <c r="G168" s="361">
        <f t="shared" si="5"/>
        <v>2500</v>
      </c>
      <c r="K168" s="356"/>
      <c r="L168" s="299"/>
    </row>
    <row r="169" spans="1:12">
      <c r="A169" s="307" t="s">
        <v>4587</v>
      </c>
      <c r="B169" s="307" t="s">
        <v>4433</v>
      </c>
      <c r="C169" s="308" t="s">
        <v>4588</v>
      </c>
      <c r="D169" s="309"/>
      <c r="E169" s="342"/>
      <c r="F169" s="342"/>
      <c r="G169" s="361"/>
      <c r="K169" s="356"/>
      <c r="L169" s="299"/>
    </row>
    <row r="170" spans="1:12" ht="22.5">
      <c r="A170" s="310"/>
      <c r="B170" s="310"/>
      <c r="C170" s="310"/>
      <c r="D170" s="311" t="s">
        <v>4584</v>
      </c>
      <c r="E170" s="345">
        <v>1</v>
      </c>
      <c r="F170" s="344">
        <v>1500</v>
      </c>
      <c r="G170" s="361">
        <f t="shared" si="5"/>
        <v>1500</v>
      </c>
      <c r="K170" s="356"/>
      <c r="L170" s="299"/>
    </row>
    <row r="171" spans="1:12">
      <c r="A171" s="307" t="s">
        <v>4589</v>
      </c>
      <c r="B171" s="307" t="s">
        <v>4433</v>
      </c>
      <c r="C171" s="308" t="s">
        <v>4590</v>
      </c>
      <c r="D171" s="309"/>
      <c r="E171" s="342"/>
      <c r="F171" s="342"/>
      <c r="G171" s="361"/>
      <c r="K171" s="356"/>
      <c r="L171" s="299"/>
    </row>
    <row r="172" spans="1:12" ht="22.5">
      <c r="A172" s="310"/>
      <c r="B172" s="310"/>
      <c r="C172" s="310"/>
      <c r="D172" s="311" t="s">
        <v>4584</v>
      </c>
      <c r="E172" s="345">
        <v>1</v>
      </c>
      <c r="F172" s="344">
        <v>6284</v>
      </c>
      <c r="G172" s="361">
        <f t="shared" si="5"/>
        <v>6284</v>
      </c>
    </row>
    <row r="173" spans="1:12" ht="22.5">
      <c r="A173" s="307" t="s">
        <v>4582</v>
      </c>
      <c r="B173" s="307" t="s">
        <v>4433</v>
      </c>
      <c r="C173" s="308" t="s">
        <v>4583</v>
      </c>
      <c r="D173" s="309"/>
      <c r="E173" s="342"/>
      <c r="F173" s="342"/>
      <c r="G173" s="361"/>
      <c r="H173" s="301"/>
      <c r="I173" s="301"/>
      <c r="K173" s="356"/>
      <c r="L173" s="299"/>
    </row>
    <row r="174" spans="1:12" ht="22.5">
      <c r="A174" s="349"/>
      <c r="B174" s="349"/>
      <c r="C174" s="349"/>
      <c r="D174" s="350" t="s">
        <v>4584</v>
      </c>
      <c r="E174" s="351">
        <v>1</v>
      </c>
      <c r="F174" s="352">
        <v>15042.69</v>
      </c>
      <c r="G174" s="361">
        <f t="shared" si="5"/>
        <v>15042.69</v>
      </c>
      <c r="K174" s="356"/>
      <c r="L174" s="299"/>
    </row>
    <row r="175" spans="1:12">
      <c r="G175" s="362">
        <f>SUM(G6:G174)</f>
        <v>164947.96</v>
      </c>
      <c r="L175" s="318"/>
    </row>
  </sheetData>
  <autoFilter ref="A5:WUR172"/>
  <mergeCells count="2">
    <mergeCell ref="A1:G1"/>
    <mergeCell ref="A2:G2"/>
  </mergeCells>
  <dataValidations count="1">
    <dataValidation operator="equal" allowBlank="1" showInputMessage="1" showErrorMessage="1" sqref="J6:K22"/>
  </dataValidations>
  <printOptions horizontalCentered="1"/>
  <pageMargins left="0.8" right="0.8" top="0.4" bottom="0.4" header="0.2" footer="0.2"/>
  <pageSetup paperSize="9" firstPageNumber="4294967295"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election activeCell="A12" sqref="A12"/>
    </sheetView>
  </sheetViews>
  <sheetFormatPr defaultRowHeight="15"/>
  <cols>
    <col min="1" max="1" width="138.5703125" customWidth="1"/>
  </cols>
  <sheetData>
    <row r="1" spans="1:1">
      <c r="A1" s="363" t="s">
        <v>4677</v>
      </c>
    </row>
    <row r="2" spans="1:1">
      <c r="A2" s="363" t="s">
        <v>4678</v>
      </c>
    </row>
    <row r="3" spans="1:1" ht="25.5">
      <c r="A3" s="364" t="s">
        <v>4591</v>
      </c>
    </row>
    <row r="4" spans="1:1" ht="25.5">
      <c r="A4" s="364" t="s">
        <v>4592</v>
      </c>
    </row>
    <row r="5" spans="1:1" ht="25.5">
      <c r="A5" s="364" t="s">
        <v>4679</v>
      </c>
    </row>
    <row r="6" spans="1:1" ht="25.5">
      <c r="A6" s="364" t="s">
        <v>4593</v>
      </c>
    </row>
    <row r="7" spans="1:1" ht="38.25">
      <c r="A7" s="364" t="s">
        <v>4680</v>
      </c>
    </row>
    <row r="8" spans="1:1">
      <c r="A8" s="364" t="s">
        <v>4681</v>
      </c>
    </row>
    <row r="9" spans="1:1">
      <c r="A9" s="364"/>
    </row>
    <row r="10" spans="1:1">
      <c r="A10" s="363" t="s">
        <v>4682</v>
      </c>
    </row>
    <row r="11" spans="1:1">
      <c r="A11" s="364"/>
    </row>
    <row r="12" spans="1:1">
      <c r="A12" s="364" t="s">
        <v>4594</v>
      </c>
    </row>
    <row r="13" spans="1:1" ht="25.5">
      <c r="A13" s="364" t="s">
        <v>4683</v>
      </c>
    </row>
    <row r="14" spans="1:1">
      <c r="A14" s="364"/>
    </row>
    <row r="15" spans="1:1">
      <c r="A15" s="363" t="s">
        <v>4684</v>
      </c>
    </row>
    <row r="16" spans="1:1" ht="25.5">
      <c r="A16" s="364" t="s">
        <v>4685</v>
      </c>
    </row>
    <row r="17" spans="1:1" ht="51">
      <c r="A17" s="364" t="s">
        <v>4686</v>
      </c>
    </row>
    <row r="18" spans="1:1">
      <c r="A18" s="364" t="s">
        <v>4595</v>
      </c>
    </row>
    <row r="19" spans="1:1">
      <c r="A19" s="363" t="s">
        <v>4596</v>
      </c>
    </row>
    <row r="20" spans="1:1" ht="38.25">
      <c r="A20" s="364" t="s">
        <v>4597</v>
      </c>
    </row>
    <row r="21" spans="1:1">
      <c r="A21" s="364" t="s">
        <v>4598</v>
      </c>
    </row>
    <row r="22" spans="1:1">
      <c r="A22" s="364"/>
    </row>
    <row r="23" spans="1:1">
      <c r="A23" s="364" t="s">
        <v>4687</v>
      </c>
    </row>
    <row r="24" spans="1:1" ht="25.5">
      <c r="A24" s="364" t="s">
        <v>4688</v>
      </c>
    </row>
    <row r="25" spans="1:1" ht="25.5">
      <c r="A25" s="364" t="s">
        <v>4689</v>
      </c>
    </row>
    <row r="26" spans="1:1" ht="38.25">
      <c r="A26" s="364" t="s">
        <v>4690</v>
      </c>
    </row>
    <row r="27" spans="1:1" ht="25.5">
      <c r="A27" s="364" t="s">
        <v>4691</v>
      </c>
    </row>
    <row r="28" spans="1:1">
      <c r="A28" s="364" t="s">
        <v>4692</v>
      </c>
    </row>
    <row r="29" spans="1:1">
      <c r="A29" s="364" t="s">
        <v>4693</v>
      </c>
    </row>
    <row r="30" spans="1:1">
      <c r="A30" s="364" t="s">
        <v>4694</v>
      </c>
    </row>
    <row r="31" spans="1:1" ht="25.5">
      <c r="A31" s="364" t="s">
        <v>4695</v>
      </c>
    </row>
    <row r="32" spans="1:1">
      <c r="A32" s="364"/>
    </row>
    <row r="33" spans="1:1">
      <c r="A33" s="364" t="s">
        <v>4696</v>
      </c>
    </row>
    <row r="34" spans="1:1">
      <c r="A34" s="364" t="s">
        <v>4697</v>
      </c>
    </row>
    <row r="35" spans="1:1" ht="25.5">
      <c r="A35" s="364" t="s">
        <v>4698</v>
      </c>
    </row>
    <row r="36" spans="1:1">
      <c r="A36" s="364" t="s">
        <v>4699</v>
      </c>
    </row>
    <row r="37" spans="1:1">
      <c r="A37" s="364" t="s">
        <v>4700</v>
      </c>
    </row>
    <row r="38" spans="1:1" ht="25.5">
      <c r="A38" s="364" t="s">
        <v>4701</v>
      </c>
    </row>
    <row r="39" spans="1:1">
      <c r="A39" s="364" t="s">
        <v>4702</v>
      </c>
    </row>
    <row r="40" spans="1:1">
      <c r="A40" s="364" t="s">
        <v>4703</v>
      </c>
    </row>
    <row r="41" spans="1:1">
      <c r="A41" s="364" t="s">
        <v>4704</v>
      </c>
    </row>
    <row r="42" spans="1:1">
      <c r="A42" s="364" t="s">
        <v>4705</v>
      </c>
    </row>
    <row r="43" spans="1:1">
      <c r="A43" s="364" t="s">
        <v>4706</v>
      </c>
    </row>
    <row r="44" spans="1:1">
      <c r="A44" s="364" t="s">
        <v>4707</v>
      </c>
    </row>
    <row r="45" spans="1:1">
      <c r="A45" s="364"/>
    </row>
    <row r="46" spans="1:1">
      <c r="A46" s="364" t="s">
        <v>4708</v>
      </c>
    </row>
    <row r="47" spans="1:1">
      <c r="A47" s="364" t="s">
        <v>4709</v>
      </c>
    </row>
    <row r="48" spans="1:1">
      <c r="A48" s="364" t="s">
        <v>4710</v>
      </c>
    </row>
    <row r="49" spans="1:1">
      <c r="A49" s="364"/>
    </row>
    <row r="50" spans="1:1">
      <c r="A50" s="364" t="s">
        <v>4711</v>
      </c>
    </row>
    <row r="51" spans="1:1">
      <c r="A51" s="364" t="s">
        <v>4712</v>
      </c>
    </row>
    <row r="52" spans="1:1">
      <c r="A52" s="364" t="s">
        <v>4713</v>
      </c>
    </row>
    <row r="53" spans="1:1">
      <c r="A53" s="364" t="s">
        <v>4714</v>
      </c>
    </row>
    <row r="54" spans="1:1">
      <c r="A54" s="364" t="s">
        <v>4715</v>
      </c>
    </row>
    <row r="55" spans="1:1">
      <c r="A55" s="364" t="s">
        <v>4716</v>
      </c>
    </row>
    <row r="56" spans="1:1">
      <c r="A56" s="364" t="s">
        <v>4717</v>
      </c>
    </row>
    <row r="57" spans="1:1">
      <c r="A57" s="364" t="s">
        <v>4718</v>
      </c>
    </row>
    <row r="58" spans="1:1">
      <c r="A58" s="364" t="s">
        <v>4719</v>
      </c>
    </row>
    <row r="59" spans="1:1">
      <c r="A59" s="364"/>
    </row>
    <row r="60" spans="1:1">
      <c r="A60" s="364" t="s">
        <v>4721</v>
      </c>
    </row>
    <row r="61" spans="1:1">
      <c r="A61" s="364" t="s">
        <v>4712</v>
      </c>
    </row>
    <row r="62" spans="1:1">
      <c r="A62" s="364" t="s">
        <v>4722</v>
      </c>
    </row>
    <row r="63" spans="1:1">
      <c r="A63" s="364" t="s">
        <v>4723</v>
      </c>
    </row>
    <row r="64" spans="1:1">
      <c r="A64" s="364"/>
    </row>
    <row r="65" spans="1:1">
      <c r="A65" s="364"/>
    </row>
    <row r="66" spans="1:1" ht="25.5">
      <c r="A66" s="364" t="s">
        <v>4724</v>
      </c>
    </row>
    <row r="67" spans="1:1">
      <c r="A67" s="364" t="s">
        <v>4712</v>
      </c>
    </row>
    <row r="68" spans="1:1">
      <c r="A68" s="364" t="s">
        <v>4725</v>
      </c>
    </row>
    <row r="69" spans="1:1">
      <c r="A69" s="364" t="s">
        <v>4723</v>
      </c>
    </row>
    <row r="70" spans="1:1">
      <c r="A70" s="364"/>
    </row>
    <row r="71" spans="1:1">
      <c r="A71" s="364"/>
    </row>
    <row r="72" spans="1:1" ht="30">
      <c r="A72" s="365" t="s">
        <v>4720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AS194"/>
  <sheetViews>
    <sheetView showGridLines="0" topLeftCell="B1" zoomScale="50" zoomScaleNormal="50" workbookViewId="0">
      <pane ySplit="1" topLeftCell="A2" activePane="bottomLeft" state="frozen"/>
      <selection activeCell="AM2" sqref="AM2"/>
      <selection pane="bottomLeft" activeCell="E33" sqref="E33"/>
    </sheetView>
  </sheetViews>
  <sheetFormatPr defaultColWidth="8.7109375" defaultRowHeight="16.5"/>
  <cols>
    <col min="1" max="1" width="32.42578125" style="137" customWidth="1"/>
    <col min="2" max="2" width="34.140625" style="137" bestFit="1" customWidth="1"/>
    <col min="3" max="3" width="27.28515625" style="137" bestFit="1" customWidth="1"/>
    <col min="4" max="4" width="27.140625" style="137" bestFit="1" customWidth="1"/>
    <col min="5" max="5" width="49.7109375" style="137" bestFit="1" customWidth="1"/>
    <col min="6" max="6" width="27.28515625" style="122" bestFit="1" customWidth="1"/>
    <col min="7" max="7" width="27.42578125" style="122" bestFit="1" customWidth="1"/>
    <col min="8" max="8" width="40.7109375" style="122" bestFit="1" customWidth="1"/>
    <col min="9" max="9" width="26.7109375" style="122" bestFit="1" customWidth="1"/>
    <col min="10" max="10" width="27.85546875" style="122" bestFit="1" customWidth="1"/>
    <col min="11" max="11" width="27.7109375" style="122" bestFit="1" customWidth="1"/>
    <col min="12" max="12" width="30.28515625" style="122" bestFit="1" customWidth="1"/>
    <col min="13" max="13" width="23.85546875" style="122" bestFit="1" customWidth="1"/>
    <col min="14" max="14" width="34.7109375" style="122" bestFit="1" customWidth="1"/>
    <col min="15" max="15" width="44.28515625" style="122" bestFit="1" customWidth="1"/>
    <col min="16" max="16" width="34.85546875" style="122" bestFit="1" customWidth="1"/>
    <col min="17" max="17" width="34.85546875" style="122" customWidth="1"/>
    <col min="18" max="18" width="22.140625" style="145" bestFit="1" customWidth="1"/>
    <col min="19" max="19" width="0.7109375" style="172" customWidth="1"/>
    <col min="20" max="22" width="8.7109375" style="117"/>
    <col min="23" max="23" width="19.7109375" style="117" customWidth="1"/>
    <col min="24" max="24" width="21.85546875" style="117" customWidth="1"/>
    <col min="25" max="25" width="18.28515625" style="117" customWidth="1"/>
    <col min="26" max="26" width="31.7109375" style="174" bestFit="1" customWidth="1"/>
    <col min="27" max="27" width="0.85546875" style="172" customWidth="1"/>
    <col min="28" max="28" width="14.28515625" style="117" customWidth="1"/>
    <col min="29" max="29" width="29.7109375" style="117" customWidth="1"/>
    <col min="30" max="33" width="13.28515625" style="117" customWidth="1"/>
    <col min="34" max="34" width="27.7109375" style="117" customWidth="1"/>
    <col min="35" max="35" width="8.7109375" style="117"/>
    <col min="36" max="37" width="23.28515625" style="117" customWidth="1"/>
    <col min="38" max="38" width="19.140625" style="117" customWidth="1"/>
    <col min="39" max="39" width="8.7109375" style="117"/>
    <col min="40" max="45" width="16.28515625" style="236" customWidth="1"/>
    <col min="46" max="16384" width="8.7109375" style="117"/>
  </cols>
  <sheetData>
    <row r="1" spans="1:45" s="155" customFormat="1" ht="63">
      <c r="A1" s="170" t="s">
        <v>2361</v>
      </c>
      <c r="B1" s="158" t="s">
        <v>1963</v>
      </c>
      <c r="C1" s="158" t="s">
        <v>1964</v>
      </c>
      <c r="D1" s="158" t="s">
        <v>1965</v>
      </c>
      <c r="E1" s="158" t="s">
        <v>1966</v>
      </c>
      <c r="F1" s="158" t="s">
        <v>1967</v>
      </c>
      <c r="G1" s="158" t="s">
        <v>1968</v>
      </c>
      <c r="H1" s="158" t="s">
        <v>1969</v>
      </c>
      <c r="I1" s="158" t="s">
        <v>1809</v>
      </c>
      <c r="J1" s="158" t="s">
        <v>1970</v>
      </c>
      <c r="K1" s="158" t="s">
        <v>1971</v>
      </c>
      <c r="L1" s="158" t="s">
        <v>1972</v>
      </c>
      <c r="M1" s="158" t="s">
        <v>1726</v>
      </c>
      <c r="N1" s="158" t="s">
        <v>1973</v>
      </c>
      <c r="O1" s="158" t="s">
        <v>1974</v>
      </c>
      <c r="P1" s="158" t="s">
        <v>1975</v>
      </c>
      <c r="Q1" s="179" t="s">
        <v>1678</v>
      </c>
      <c r="R1" s="154" t="s">
        <v>2360</v>
      </c>
      <c r="S1" s="171"/>
      <c r="U1" s="156" t="s">
        <v>1977</v>
      </c>
      <c r="V1" s="156" t="s">
        <v>1976</v>
      </c>
      <c r="W1" s="157" t="s">
        <v>1978</v>
      </c>
      <c r="X1" s="156" t="s">
        <v>1805</v>
      </c>
      <c r="Y1" s="157" t="s">
        <v>1979</v>
      </c>
      <c r="Z1" s="157" t="s">
        <v>2223</v>
      </c>
      <c r="AA1" s="171"/>
      <c r="AB1" s="117"/>
      <c r="AC1" s="159" t="s">
        <v>2362</v>
      </c>
      <c r="AD1" s="160" t="s">
        <v>1968</v>
      </c>
      <c r="AE1" s="160" t="s">
        <v>1972</v>
      </c>
      <c r="AF1" s="161" t="s">
        <v>1967</v>
      </c>
      <c r="AG1" s="161" t="s">
        <v>1971</v>
      </c>
      <c r="AH1" s="250" t="s">
        <v>2359</v>
      </c>
      <c r="AJ1" s="240" t="s">
        <v>2743</v>
      </c>
      <c r="AK1" s="240" t="s">
        <v>2744</v>
      </c>
      <c r="AL1" s="240" t="s">
        <v>2745</v>
      </c>
      <c r="AN1" s="239" t="s">
        <v>1901</v>
      </c>
      <c r="AO1" s="239" t="s">
        <v>2743</v>
      </c>
      <c r="AP1" s="239" t="s">
        <v>2744</v>
      </c>
      <c r="AQ1" s="239" t="s">
        <v>2745</v>
      </c>
      <c r="AR1" s="239" t="s">
        <v>2746</v>
      </c>
      <c r="AS1" s="239" t="s">
        <v>2747</v>
      </c>
    </row>
    <row r="2" spans="1:45" s="122" customFormat="1">
      <c r="A2" s="162" t="s">
        <v>1963</v>
      </c>
      <c r="B2" s="122" t="s">
        <v>2224</v>
      </c>
      <c r="C2" s="122" t="s">
        <v>2235</v>
      </c>
      <c r="D2" s="122" t="s">
        <v>2351</v>
      </c>
      <c r="E2" s="122" t="s">
        <v>2337</v>
      </c>
      <c r="F2" s="122" t="s">
        <v>4305</v>
      </c>
      <c r="G2" s="122" t="s">
        <v>4302</v>
      </c>
      <c r="H2" s="122" t="s">
        <v>2340</v>
      </c>
      <c r="I2" s="122" t="s">
        <v>4293</v>
      </c>
      <c r="J2" s="122" t="s">
        <v>2284</v>
      </c>
      <c r="K2" s="122" t="s">
        <v>4304</v>
      </c>
      <c r="L2" s="122" t="s">
        <v>4303</v>
      </c>
      <c r="M2" s="122" t="s">
        <v>2349</v>
      </c>
      <c r="N2" s="122" t="s">
        <v>2303</v>
      </c>
      <c r="O2" s="122" t="s">
        <v>2316</v>
      </c>
      <c r="P2" s="122" t="s">
        <v>2324</v>
      </c>
      <c r="Q2" s="122" t="s">
        <v>2693</v>
      </c>
      <c r="R2" s="142" t="s">
        <v>2406</v>
      </c>
      <c r="S2" s="172"/>
      <c r="U2" s="163" t="s">
        <v>2005</v>
      </c>
      <c r="V2" s="163">
        <v>101</v>
      </c>
      <c r="W2" s="164" t="s">
        <v>1965</v>
      </c>
      <c r="X2" s="165" t="s">
        <v>2006</v>
      </c>
      <c r="Y2" s="164">
        <v>70</v>
      </c>
      <c r="Z2" s="173" t="str">
        <f>U2&amp;"."&amp;X2</f>
        <v xml:space="preserve">101.001.Budynek przemysłowy </v>
      </c>
      <c r="AA2" s="172"/>
      <c r="AC2" s="220" t="s">
        <v>2723</v>
      </c>
      <c r="AD2" s="251"/>
      <c r="AE2" s="219">
        <v>26</v>
      </c>
      <c r="AF2" s="251"/>
      <c r="AG2" s="251"/>
      <c r="AH2" s="220" t="s">
        <v>2741</v>
      </c>
      <c r="AJ2" s="234">
        <v>6</v>
      </c>
      <c r="AK2" s="234">
        <v>2</v>
      </c>
      <c r="AL2" s="234">
        <v>5</v>
      </c>
      <c r="AN2" s="237" t="s">
        <v>2723</v>
      </c>
      <c r="AO2" s="238" t="s">
        <v>2748</v>
      </c>
      <c r="AP2" s="238" t="s">
        <v>2748</v>
      </c>
      <c r="AQ2" s="238" t="s">
        <v>2748</v>
      </c>
      <c r="AR2" s="238" t="s">
        <v>2748</v>
      </c>
      <c r="AS2" s="238" t="s">
        <v>2748</v>
      </c>
    </row>
    <row r="3" spans="1:45" s="122" customFormat="1">
      <c r="A3" s="162" t="s">
        <v>1964</v>
      </c>
      <c r="B3" s="122" t="s">
        <v>2225</v>
      </c>
      <c r="C3" s="122" t="s">
        <v>2236</v>
      </c>
      <c r="D3" s="122" t="s">
        <v>2333</v>
      </c>
      <c r="E3" s="122" t="s">
        <v>2338</v>
      </c>
      <c r="F3" s="122" t="s">
        <v>2339</v>
      </c>
      <c r="G3" s="140"/>
      <c r="H3" s="122" t="s">
        <v>2341</v>
      </c>
      <c r="I3" s="122" t="s">
        <v>4294</v>
      </c>
      <c r="J3" s="122" t="s">
        <v>4276</v>
      </c>
      <c r="K3" s="122" t="s">
        <v>2285</v>
      </c>
      <c r="L3" s="122" t="s">
        <v>2286</v>
      </c>
      <c r="M3" s="122" t="s">
        <v>2350</v>
      </c>
      <c r="N3" s="122" t="s">
        <v>2302</v>
      </c>
      <c r="O3" s="122" t="s">
        <v>2317</v>
      </c>
      <c r="P3" s="122" t="s">
        <v>2325</v>
      </c>
      <c r="Q3" s="122" t="s">
        <v>2694</v>
      </c>
      <c r="R3" s="145"/>
      <c r="S3" s="172"/>
      <c r="U3" s="163" t="s">
        <v>2007</v>
      </c>
      <c r="V3" s="163">
        <v>103</v>
      </c>
      <c r="W3" s="164" t="s">
        <v>1965</v>
      </c>
      <c r="X3" s="165" t="s">
        <v>2008</v>
      </c>
      <c r="Y3" s="164">
        <v>70</v>
      </c>
      <c r="Z3" s="173" t="str">
        <f t="shared" ref="Z3:Z66" si="0">U3&amp;"."&amp;X3</f>
        <v xml:space="preserve">103.001.Budynek usługowy </v>
      </c>
      <c r="AA3" s="172"/>
      <c r="AC3" s="220" t="s">
        <v>2357</v>
      </c>
      <c r="AD3" s="251"/>
      <c r="AE3" s="219">
        <v>22.2</v>
      </c>
      <c r="AF3" s="219">
        <v>30</v>
      </c>
      <c r="AG3" s="219">
        <v>30</v>
      </c>
      <c r="AH3" s="220" t="s">
        <v>65</v>
      </c>
      <c r="AJ3" s="234">
        <v>10</v>
      </c>
      <c r="AK3" s="234">
        <v>4</v>
      </c>
      <c r="AL3" s="234">
        <v>6</v>
      </c>
      <c r="AN3" s="237" t="s">
        <v>2357</v>
      </c>
      <c r="AO3" s="238" t="s">
        <v>2748</v>
      </c>
      <c r="AP3" s="238" t="s">
        <v>2748</v>
      </c>
      <c r="AQ3" s="238" t="s">
        <v>2748</v>
      </c>
      <c r="AR3" s="238" t="s">
        <v>2749</v>
      </c>
      <c r="AS3" s="238" t="s">
        <v>2748</v>
      </c>
    </row>
    <row r="4" spans="1:45" s="122" customFormat="1" ht="27.75">
      <c r="A4" s="162" t="s">
        <v>1965</v>
      </c>
      <c r="B4" s="122" t="s">
        <v>2226</v>
      </c>
      <c r="C4" s="122" t="s">
        <v>2237</v>
      </c>
      <c r="D4" s="122" t="s">
        <v>2334</v>
      </c>
      <c r="E4" s="122" t="s">
        <v>2249</v>
      </c>
      <c r="G4" s="140"/>
      <c r="H4" s="122" t="s">
        <v>2342</v>
      </c>
      <c r="I4" s="122" t="s">
        <v>4295</v>
      </c>
      <c r="J4" s="122" t="s">
        <v>4277</v>
      </c>
      <c r="L4" s="122" t="s">
        <v>2287</v>
      </c>
      <c r="N4" s="122" t="s">
        <v>2301</v>
      </c>
      <c r="O4" s="122" t="s">
        <v>2318</v>
      </c>
      <c r="P4" s="122" t="s">
        <v>2326</v>
      </c>
      <c r="R4" s="145"/>
      <c r="S4" s="172"/>
      <c r="U4" s="163" t="s">
        <v>2009</v>
      </c>
      <c r="V4" s="163">
        <v>104</v>
      </c>
      <c r="W4" s="164" t="s">
        <v>1969</v>
      </c>
      <c r="X4" s="165" t="s">
        <v>2010</v>
      </c>
      <c r="Y4" s="164">
        <v>24</v>
      </c>
      <c r="Z4" s="173" t="str">
        <f t="shared" si="0"/>
        <v>104.001.Zbiornik podziemny</v>
      </c>
      <c r="AA4" s="172"/>
      <c r="AC4" s="220" t="s">
        <v>2726</v>
      </c>
      <c r="AD4" s="251"/>
      <c r="AE4" s="219">
        <v>26.4</v>
      </c>
      <c r="AF4" s="219">
        <v>75</v>
      </c>
      <c r="AG4" s="219">
        <v>75</v>
      </c>
      <c r="AH4" s="220" t="s">
        <v>34</v>
      </c>
      <c r="AJ4" s="234">
        <v>16</v>
      </c>
      <c r="AK4" s="234">
        <v>8</v>
      </c>
      <c r="AL4" s="234">
        <v>7.4</v>
      </c>
      <c r="AN4" s="237" t="s">
        <v>2726</v>
      </c>
      <c r="AO4" s="238" t="s">
        <v>2748</v>
      </c>
      <c r="AP4" s="238" t="s">
        <v>2748</v>
      </c>
      <c r="AQ4" s="238" t="s">
        <v>2748</v>
      </c>
      <c r="AR4" s="238" t="s">
        <v>2750</v>
      </c>
      <c r="AS4" s="238" t="s">
        <v>2749</v>
      </c>
    </row>
    <row r="5" spans="1:45" s="122" customFormat="1" ht="27.75">
      <c r="A5" s="162" t="s">
        <v>1966</v>
      </c>
      <c r="B5" s="122" t="s">
        <v>2227</v>
      </c>
      <c r="C5" s="122" t="s">
        <v>2238</v>
      </c>
      <c r="D5" s="122" t="s">
        <v>2335</v>
      </c>
      <c r="E5" s="122" t="s">
        <v>2250</v>
      </c>
      <c r="G5" s="140"/>
      <c r="H5" s="122" t="s">
        <v>2343</v>
      </c>
      <c r="I5" s="122" t="s">
        <v>4296</v>
      </c>
      <c r="J5" s="122" t="s">
        <v>4278</v>
      </c>
      <c r="L5" s="122" t="s">
        <v>2288</v>
      </c>
      <c r="N5" s="122" t="s">
        <v>2294</v>
      </c>
      <c r="O5" s="122" t="s">
        <v>2319</v>
      </c>
      <c r="P5" s="122" t="s">
        <v>2327</v>
      </c>
      <c r="R5" s="145"/>
      <c r="S5" s="172"/>
      <c r="U5" s="163" t="s">
        <v>2011</v>
      </c>
      <c r="V5" s="163">
        <v>104</v>
      </c>
      <c r="W5" s="164" t="s">
        <v>1969</v>
      </c>
      <c r="X5" s="165" t="s">
        <v>2012</v>
      </c>
      <c r="Y5" s="164">
        <v>24</v>
      </c>
      <c r="Z5" s="173" t="str">
        <f t="shared" si="0"/>
        <v>104.002.Zbiornik naziemny</v>
      </c>
      <c r="AA5" s="172"/>
      <c r="AC5" s="220" t="s">
        <v>2727</v>
      </c>
      <c r="AD5" s="251"/>
      <c r="AE5" s="251">
        <v>26.4</v>
      </c>
      <c r="AF5" s="251">
        <v>75</v>
      </c>
      <c r="AG5" s="251">
        <v>75</v>
      </c>
      <c r="AH5" s="220" t="s">
        <v>2728</v>
      </c>
      <c r="AJ5" s="234"/>
      <c r="AK5" s="234">
        <v>10</v>
      </c>
      <c r="AL5" s="234">
        <v>9</v>
      </c>
      <c r="AN5" s="237" t="s">
        <v>2727</v>
      </c>
      <c r="AO5" s="238" t="s">
        <v>2748</v>
      </c>
      <c r="AP5" s="238" t="s">
        <v>2748</v>
      </c>
      <c r="AQ5" s="238" t="s">
        <v>2748</v>
      </c>
      <c r="AR5" s="238" t="s">
        <v>2750</v>
      </c>
      <c r="AS5" s="238" t="s">
        <v>2749</v>
      </c>
    </row>
    <row r="6" spans="1:45" s="122" customFormat="1" ht="27.75">
      <c r="A6" s="162" t="s">
        <v>1967</v>
      </c>
      <c r="B6" s="122" t="s">
        <v>2228</v>
      </c>
      <c r="C6" s="122" t="s">
        <v>2239</v>
      </c>
      <c r="D6" s="138" t="s">
        <v>2695</v>
      </c>
      <c r="E6" s="122" t="s">
        <v>2251</v>
      </c>
      <c r="G6" s="140"/>
      <c r="H6" s="122" t="s">
        <v>2344</v>
      </c>
      <c r="I6" s="122" t="s">
        <v>4297</v>
      </c>
      <c r="L6" s="122" t="s">
        <v>4282</v>
      </c>
      <c r="N6" s="122" t="s">
        <v>2708</v>
      </c>
      <c r="O6" s="122" t="s">
        <v>2320</v>
      </c>
      <c r="P6" s="122" t="s">
        <v>2328</v>
      </c>
      <c r="R6" s="145"/>
      <c r="S6" s="172"/>
      <c r="U6" s="163" t="s">
        <v>2013</v>
      </c>
      <c r="V6" s="163">
        <v>104</v>
      </c>
      <c r="W6" s="164" t="s">
        <v>1969</v>
      </c>
      <c r="X6" s="165" t="s">
        <v>1733</v>
      </c>
      <c r="Y6" s="164">
        <v>24</v>
      </c>
      <c r="Z6" s="173" t="str">
        <f t="shared" si="0"/>
        <v>104.003.Bioreaktor</v>
      </c>
      <c r="AA6" s="172"/>
      <c r="AC6" s="220" t="s">
        <v>2729</v>
      </c>
      <c r="AD6" s="251"/>
      <c r="AE6" s="219">
        <v>25.4</v>
      </c>
      <c r="AF6" s="219">
        <v>50</v>
      </c>
      <c r="AG6" s="219">
        <v>50</v>
      </c>
      <c r="AH6" s="220" t="s">
        <v>2730</v>
      </c>
      <c r="AJ6" s="234"/>
      <c r="AK6" s="234">
        <v>12</v>
      </c>
      <c r="AL6" s="234">
        <v>11</v>
      </c>
      <c r="AN6" s="237" t="s">
        <v>2729</v>
      </c>
      <c r="AO6" s="238" t="s">
        <v>2751</v>
      </c>
      <c r="AP6" s="238" t="s">
        <v>2752</v>
      </c>
      <c r="AQ6" s="238" t="s">
        <v>2748</v>
      </c>
      <c r="AR6" s="238" t="s">
        <v>2750</v>
      </c>
      <c r="AS6" s="238" t="s">
        <v>2748</v>
      </c>
    </row>
    <row r="7" spans="1:45" s="122" customFormat="1">
      <c r="A7" s="162" t="s">
        <v>1968</v>
      </c>
      <c r="B7" s="138" t="s">
        <v>2713</v>
      </c>
      <c r="C7" s="122" t="s">
        <v>2240</v>
      </c>
      <c r="D7" s="122" t="s">
        <v>2336</v>
      </c>
      <c r="E7" s="122" t="s">
        <v>2252</v>
      </c>
      <c r="G7" s="140"/>
      <c r="H7" s="122" t="s">
        <v>2345</v>
      </c>
      <c r="I7" s="122" t="s">
        <v>4298</v>
      </c>
      <c r="L7" s="122" t="s">
        <v>4283</v>
      </c>
      <c r="N7" s="122" t="s">
        <v>2305</v>
      </c>
      <c r="O7" s="122" t="s">
        <v>2321</v>
      </c>
      <c r="P7" s="122" t="s">
        <v>2329</v>
      </c>
      <c r="R7" s="145"/>
      <c r="S7" s="172"/>
      <c r="U7" s="163" t="s">
        <v>2014</v>
      </c>
      <c r="V7" s="163">
        <v>104</v>
      </c>
      <c r="W7" s="164" t="s">
        <v>1969</v>
      </c>
      <c r="X7" s="165" t="s">
        <v>1731</v>
      </c>
      <c r="Y7" s="164">
        <v>24</v>
      </c>
      <c r="Z7" s="173" t="str">
        <f t="shared" si="0"/>
        <v>104.004.Osadnik wstępny</v>
      </c>
      <c r="AA7" s="172"/>
      <c r="AC7" s="220" t="s">
        <v>2352</v>
      </c>
      <c r="AD7" s="219">
        <v>27.9</v>
      </c>
      <c r="AE7" s="219">
        <v>27.9</v>
      </c>
      <c r="AF7" s="219">
        <v>40</v>
      </c>
      <c r="AG7" s="219">
        <v>32</v>
      </c>
      <c r="AH7" s="220" t="s">
        <v>10</v>
      </c>
      <c r="AJ7" s="234"/>
      <c r="AK7" s="234">
        <v>16</v>
      </c>
      <c r="AL7" s="234">
        <v>13.6</v>
      </c>
      <c r="AN7" s="237" t="s">
        <v>2352</v>
      </c>
      <c r="AO7" s="238" t="s">
        <v>2749</v>
      </c>
      <c r="AP7" s="238" t="s">
        <v>2748</v>
      </c>
      <c r="AQ7" s="238" t="s">
        <v>2749</v>
      </c>
      <c r="AR7" s="238" t="s">
        <v>2750</v>
      </c>
      <c r="AS7" s="238" t="s">
        <v>2748</v>
      </c>
    </row>
    <row r="8" spans="1:45" s="122" customFormat="1">
      <c r="A8" s="162" t="s">
        <v>1969</v>
      </c>
      <c r="B8" s="138" t="s">
        <v>2714</v>
      </c>
      <c r="C8" s="122" t="s">
        <v>2241</v>
      </c>
      <c r="D8" s="138"/>
      <c r="E8" s="122" t="s">
        <v>2253</v>
      </c>
      <c r="G8" s="140"/>
      <c r="H8" s="138" t="s">
        <v>2696</v>
      </c>
      <c r="I8" s="122" t="s">
        <v>2279</v>
      </c>
      <c r="N8" s="122" t="s">
        <v>2295</v>
      </c>
      <c r="O8" s="122" t="s">
        <v>2322</v>
      </c>
      <c r="P8" s="122" t="s">
        <v>2330</v>
      </c>
      <c r="R8" s="145"/>
      <c r="S8" s="172"/>
      <c r="U8" s="163" t="s">
        <v>2015</v>
      </c>
      <c r="V8" s="163">
        <v>104</v>
      </c>
      <c r="W8" s="164" t="s">
        <v>1969</v>
      </c>
      <c r="X8" s="165" t="s">
        <v>1735</v>
      </c>
      <c r="Y8" s="164">
        <v>24</v>
      </c>
      <c r="Z8" s="173" t="str">
        <f t="shared" si="0"/>
        <v>104.005.Osadnik wtórny</v>
      </c>
      <c r="AA8" s="172"/>
      <c r="AC8" s="220" t="s">
        <v>2716</v>
      </c>
      <c r="AD8" s="251">
        <v>27.9</v>
      </c>
      <c r="AE8" s="251">
        <v>27.9</v>
      </c>
      <c r="AF8" s="251">
        <v>40</v>
      </c>
      <c r="AG8" s="251">
        <v>32</v>
      </c>
      <c r="AH8" s="220" t="s">
        <v>2771</v>
      </c>
      <c r="AJ8" s="234"/>
      <c r="AK8" s="234"/>
      <c r="AL8" s="234">
        <v>17</v>
      </c>
      <c r="AN8" s="237" t="s">
        <v>2716</v>
      </c>
      <c r="AO8" s="238" t="s">
        <v>2749</v>
      </c>
      <c r="AP8" s="238" t="s">
        <v>2748</v>
      </c>
      <c r="AQ8" s="238" t="s">
        <v>2749</v>
      </c>
      <c r="AR8" s="238" t="s">
        <v>2750</v>
      </c>
      <c r="AS8" s="238" t="s">
        <v>2748</v>
      </c>
    </row>
    <row r="9" spans="1:45" s="122" customFormat="1" ht="18">
      <c r="A9" s="162" t="s">
        <v>1809</v>
      </c>
      <c r="B9" s="122" t="s">
        <v>2229</v>
      </c>
      <c r="C9" s="122" t="s">
        <v>2242</v>
      </c>
      <c r="D9" s="138"/>
      <c r="E9" s="122" t="s">
        <v>2254</v>
      </c>
      <c r="G9" s="140"/>
      <c r="H9" s="122" t="s">
        <v>2346</v>
      </c>
      <c r="I9" s="122" t="s">
        <v>4310</v>
      </c>
      <c r="N9" s="122" t="s">
        <v>4287</v>
      </c>
      <c r="O9" s="122" t="s">
        <v>2323</v>
      </c>
      <c r="P9" s="122" t="s">
        <v>2331</v>
      </c>
      <c r="R9" s="145"/>
      <c r="S9" s="172"/>
      <c r="U9" s="163" t="s">
        <v>2016</v>
      </c>
      <c r="V9" s="163">
        <v>104</v>
      </c>
      <c r="W9" s="164" t="s">
        <v>1969</v>
      </c>
      <c r="X9" s="165" t="s">
        <v>1730</v>
      </c>
      <c r="Y9" s="164">
        <v>24</v>
      </c>
      <c r="Z9" s="173" t="str">
        <f t="shared" si="0"/>
        <v>104.006.Piaskownik</v>
      </c>
      <c r="AA9" s="172"/>
      <c r="AC9" s="220" t="s">
        <v>2717</v>
      </c>
      <c r="AD9" s="251">
        <v>27.9</v>
      </c>
      <c r="AE9" s="251">
        <v>27.9</v>
      </c>
      <c r="AF9" s="251">
        <v>40</v>
      </c>
      <c r="AG9" s="251">
        <v>32</v>
      </c>
      <c r="AH9" s="220" t="s">
        <v>2772</v>
      </c>
      <c r="AJ9" s="234"/>
      <c r="AK9" s="234"/>
      <c r="AL9" s="234">
        <v>21</v>
      </c>
      <c r="AN9" s="237" t="s">
        <v>2717</v>
      </c>
      <c r="AO9" s="238" t="s">
        <v>2749</v>
      </c>
      <c r="AP9" s="238" t="s">
        <v>2748</v>
      </c>
      <c r="AQ9" s="238" t="s">
        <v>2749</v>
      </c>
      <c r="AR9" s="238" t="s">
        <v>2750</v>
      </c>
      <c r="AS9" s="238" t="s">
        <v>2748</v>
      </c>
    </row>
    <row r="10" spans="1:45" s="122" customFormat="1" ht="18">
      <c r="A10" s="162" t="s">
        <v>1970</v>
      </c>
      <c r="B10" s="122" t="s">
        <v>2230</v>
      </c>
      <c r="C10" s="122" t="s">
        <v>2243</v>
      </c>
      <c r="D10" s="138"/>
      <c r="E10" s="122" t="s">
        <v>2255</v>
      </c>
      <c r="G10" s="140"/>
      <c r="H10" s="122" t="s">
        <v>2347</v>
      </c>
      <c r="I10" s="122" t="s">
        <v>4311</v>
      </c>
      <c r="N10" s="122" t="s">
        <v>2291</v>
      </c>
      <c r="O10" s="122" t="s">
        <v>4319</v>
      </c>
      <c r="R10" s="145"/>
      <c r="S10" s="172"/>
      <c r="U10" s="163" t="s">
        <v>2017</v>
      </c>
      <c r="V10" s="163">
        <v>105</v>
      </c>
      <c r="W10" s="164" t="s">
        <v>1965</v>
      </c>
      <c r="X10" s="165" t="s">
        <v>2018</v>
      </c>
      <c r="Y10" s="164">
        <v>33</v>
      </c>
      <c r="Z10" s="173" t="str">
        <f t="shared" si="0"/>
        <v xml:space="preserve">105.001.Budynek biurowy </v>
      </c>
      <c r="AA10" s="172"/>
      <c r="AC10" s="220" t="s">
        <v>2718</v>
      </c>
      <c r="AD10" s="251">
        <v>27.9</v>
      </c>
      <c r="AE10" s="251">
        <v>27.9</v>
      </c>
      <c r="AF10" s="251">
        <v>40</v>
      </c>
      <c r="AG10" s="251">
        <v>32</v>
      </c>
      <c r="AH10" s="220" t="s">
        <v>2773</v>
      </c>
      <c r="AJ10" s="234"/>
      <c r="AK10" s="234"/>
      <c r="AL10" s="234">
        <v>26</v>
      </c>
      <c r="AN10" s="237" t="s">
        <v>2718</v>
      </c>
      <c r="AO10" s="238" t="s">
        <v>2749</v>
      </c>
      <c r="AP10" s="238" t="s">
        <v>2748</v>
      </c>
      <c r="AQ10" s="238" t="s">
        <v>2749</v>
      </c>
      <c r="AR10" s="238" t="s">
        <v>2750</v>
      </c>
      <c r="AS10" s="238" t="s">
        <v>2748</v>
      </c>
    </row>
    <row r="11" spans="1:45" s="122" customFormat="1" ht="33">
      <c r="A11" s="162" t="s">
        <v>1971</v>
      </c>
      <c r="B11" s="138" t="s">
        <v>2710</v>
      </c>
      <c r="C11" s="122" t="s">
        <v>2244</v>
      </c>
      <c r="D11" s="138"/>
      <c r="E11" s="122" t="s">
        <v>2256</v>
      </c>
      <c r="G11" s="140"/>
      <c r="H11" s="122" t="s">
        <v>2348</v>
      </c>
      <c r="I11" s="122" t="s">
        <v>4312</v>
      </c>
      <c r="N11" s="122" t="s">
        <v>2310</v>
      </c>
      <c r="O11" s="122" t="s">
        <v>4320</v>
      </c>
      <c r="R11" s="145"/>
      <c r="S11" s="172"/>
      <c r="U11" s="163" t="s">
        <v>2019</v>
      </c>
      <c r="V11" s="163">
        <v>109</v>
      </c>
      <c r="W11" s="164" t="s">
        <v>1965</v>
      </c>
      <c r="X11" s="165" t="s">
        <v>2020</v>
      </c>
      <c r="Y11" s="164">
        <v>50</v>
      </c>
      <c r="Z11" s="173" t="str">
        <f t="shared" si="0"/>
        <v xml:space="preserve">109.001.Budynek pomocniczy </v>
      </c>
      <c r="AA11" s="172"/>
      <c r="AC11" s="220" t="s">
        <v>2719</v>
      </c>
      <c r="AD11" s="251">
        <v>27.9</v>
      </c>
      <c r="AE11" s="251">
        <v>27.9</v>
      </c>
      <c r="AF11" s="251">
        <v>40</v>
      </c>
      <c r="AG11" s="251">
        <v>32</v>
      </c>
      <c r="AH11" s="220" t="s">
        <v>2774</v>
      </c>
      <c r="AJ11" s="234"/>
      <c r="AK11" s="234"/>
      <c r="AL11" s="234">
        <v>33</v>
      </c>
      <c r="AN11" s="237" t="s">
        <v>2719</v>
      </c>
      <c r="AO11" s="238" t="s">
        <v>2749</v>
      </c>
      <c r="AP11" s="238" t="s">
        <v>2748</v>
      </c>
      <c r="AQ11" s="238" t="s">
        <v>2749</v>
      </c>
      <c r="AR11" s="238" t="s">
        <v>2750</v>
      </c>
      <c r="AS11" s="238" t="s">
        <v>2748</v>
      </c>
    </row>
    <row r="12" spans="1:45" s="122" customFormat="1" ht="27.75">
      <c r="A12" s="162" t="s">
        <v>1972</v>
      </c>
      <c r="B12" s="138" t="s">
        <v>2711</v>
      </c>
      <c r="C12" s="122" t="s">
        <v>2245</v>
      </c>
      <c r="D12" s="138"/>
      <c r="E12" s="122" t="s">
        <v>2257</v>
      </c>
      <c r="G12" s="140"/>
      <c r="H12" s="122" t="s">
        <v>2332</v>
      </c>
      <c r="I12" s="122" t="s">
        <v>4313</v>
      </c>
      <c r="N12" s="122" t="s">
        <v>2300</v>
      </c>
      <c r="O12" s="122" t="s">
        <v>4281</v>
      </c>
      <c r="R12" s="145"/>
      <c r="S12" s="172"/>
      <c r="U12" s="163" t="s">
        <v>2021</v>
      </c>
      <c r="V12" s="163">
        <v>110</v>
      </c>
      <c r="W12" s="164" t="s">
        <v>1965</v>
      </c>
      <c r="X12" s="165" t="s">
        <v>2022</v>
      </c>
      <c r="Y12" s="164">
        <v>70</v>
      </c>
      <c r="Z12" s="173" t="str">
        <f t="shared" si="0"/>
        <v xml:space="preserve">110.001.Budynek mieszkalny </v>
      </c>
      <c r="AA12" s="172"/>
      <c r="AC12" s="220" t="s">
        <v>2720</v>
      </c>
      <c r="AD12" s="251">
        <v>27.9</v>
      </c>
      <c r="AE12" s="251">
        <v>27.9</v>
      </c>
      <c r="AF12" s="251">
        <v>40</v>
      </c>
      <c r="AG12" s="251">
        <v>32</v>
      </c>
      <c r="AH12" s="220" t="s">
        <v>2775</v>
      </c>
      <c r="AJ12" s="234"/>
      <c r="AK12" s="234"/>
      <c r="AL12" s="234">
        <v>41</v>
      </c>
      <c r="AN12" s="237" t="s">
        <v>2720</v>
      </c>
      <c r="AO12" s="238" t="s">
        <v>2749</v>
      </c>
      <c r="AP12" s="238" t="s">
        <v>2748</v>
      </c>
      <c r="AQ12" s="238" t="s">
        <v>2749</v>
      </c>
      <c r="AR12" s="238" t="s">
        <v>2750</v>
      </c>
      <c r="AS12" s="238" t="s">
        <v>2748</v>
      </c>
    </row>
    <row r="13" spans="1:45" s="122" customFormat="1" ht="33">
      <c r="A13" s="162" t="s">
        <v>1726</v>
      </c>
      <c r="B13" s="138" t="s">
        <v>2709</v>
      </c>
      <c r="C13" s="122" t="s">
        <v>2246</v>
      </c>
      <c r="D13" s="138"/>
      <c r="E13" s="122" t="s">
        <v>2258</v>
      </c>
      <c r="G13" s="140"/>
      <c r="H13" s="122" t="s">
        <v>2267</v>
      </c>
      <c r="I13" s="122" t="s">
        <v>4314</v>
      </c>
      <c r="N13" s="122" t="s">
        <v>2299</v>
      </c>
      <c r="R13" s="145"/>
      <c r="S13" s="172"/>
      <c r="U13" s="163" t="s">
        <v>2023</v>
      </c>
      <c r="V13" s="163">
        <v>210</v>
      </c>
      <c r="W13" s="164" t="s">
        <v>1968</v>
      </c>
      <c r="X13" s="166" t="s">
        <v>1821</v>
      </c>
      <c r="Y13" s="164" t="s">
        <v>2024</v>
      </c>
      <c r="Z13" s="173" t="str">
        <f t="shared" si="0"/>
        <v>210.100.Przewód wodociągowy</v>
      </c>
      <c r="AA13" s="172"/>
      <c r="AC13" s="220" t="s">
        <v>2353</v>
      </c>
      <c r="AD13" s="219">
        <v>27.4</v>
      </c>
      <c r="AE13" s="219">
        <v>27.2</v>
      </c>
      <c r="AF13" s="219">
        <v>40</v>
      </c>
      <c r="AG13" s="219">
        <v>42</v>
      </c>
      <c r="AH13" s="220" t="s">
        <v>1</v>
      </c>
      <c r="AJ13" s="234"/>
      <c r="AK13" s="234"/>
      <c r="AL13" s="234"/>
      <c r="AN13" s="237" t="s">
        <v>2353</v>
      </c>
      <c r="AO13" s="238" t="s">
        <v>2748</v>
      </c>
      <c r="AP13" s="238" t="s">
        <v>2748</v>
      </c>
      <c r="AQ13" s="238" t="s">
        <v>2748</v>
      </c>
      <c r="AR13" s="238" t="s">
        <v>2749</v>
      </c>
      <c r="AS13" s="238" t="s">
        <v>2748</v>
      </c>
    </row>
    <row r="14" spans="1:45" s="122" customFormat="1">
      <c r="A14" s="162" t="s">
        <v>1678</v>
      </c>
      <c r="B14" s="138" t="s">
        <v>2712</v>
      </c>
      <c r="C14" s="122" t="s">
        <v>2247</v>
      </c>
      <c r="D14" s="138"/>
      <c r="E14" s="122" t="s">
        <v>2259</v>
      </c>
      <c r="G14" s="140"/>
      <c r="H14" s="122" t="s">
        <v>2268</v>
      </c>
      <c r="I14" s="122" t="s">
        <v>4315</v>
      </c>
      <c r="N14" s="122" t="s">
        <v>2297</v>
      </c>
      <c r="R14" s="145"/>
      <c r="S14" s="172"/>
      <c r="U14" s="163" t="s">
        <v>2025</v>
      </c>
      <c r="V14" s="163">
        <v>210</v>
      </c>
      <c r="W14" s="164" t="s">
        <v>1967</v>
      </c>
      <c r="X14" s="166" t="s">
        <v>1800</v>
      </c>
      <c r="Y14" s="164" t="s">
        <v>2024</v>
      </c>
      <c r="Z14" s="173" t="str">
        <f t="shared" si="0"/>
        <v>210.200.Przewód kanalizacyjny</v>
      </c>
      <c r="AA14" s="172"/>
      <c r="AC14" s="220" t="s">
        <v>2354</v>
      </c>
      <c r="AD14" s="219">
        <v>28.4</v>
      </c>
      <c r="AE14" s="251"/>
      <c r="AF14" s="251"/>
      <c r="AG14" s="251"/>
      <c r="AH14" s="220" t="s">
        <v>2776</v>
      </c>
      <c r="AJ14" s="234"/>
      <c r="AK14" s="234"/>
      <c r="AL14" s="234"/>
      <c r="AN14" s="237" t="s">
        <v>2354</v>
      </c>
      <c r="AO14" s="238" t="s">
        <v>2748</v>
      </c>
      <c r="AP14" s="238" t="s">
        <v>2748</v>
      </c>
      <c r="AQ14" s="238" t="s">
        <v>2748</v>
      </c>
      <c r="AR14" s="238" t="s">
        <v>2749</v>
      </c>
      <c r="AS14" s="238" t="s">
        <v>2748</v>
      </c>
    </row>
    <row r="15" spans="1:45" s="122" customFormat="1">
      <c r="A15" s="162" t="s">
        <v>1973</v>
      </c>
      <c r="B15" s="122" t="s">
        <v>2231</v>
      </c>
      <c r="C15" s="122" t="s">
        <v>2248</v>
      </c>
      <c r="D15" s="138"/>
      <c r="E15" s="122" t="s">
        <v>2260</v>
      </c>
      <c r="G15" s="140"/>
      <c r="H15" s="122" t="s">
        <v>2269</v>
      </c>
      <c r="I15" s="122" t="s">
        <v>4316</v>
      </c>
      <c r="N15" s="122" t="s">
        <v>2289</v>
      </c>
      <c r="R15" s="145"/>
      <c r="S15" s="172"/>
      <c r="U15" s="163" t="s">
        <v>2026</v>
      </c>
      <c r="V15" s="163">
        <v>210</v>
      </c>
      <c r="W15" s="164" t="s">
        <v>1967</v>
      </c>
      <c r="X15" s="166" t="s">
        <v>1831</v>
      </c>
      <c r="Y15" s="164" t="s">
        <v>2024</v>
      </c>
      <c r="Z15" s="173" t="str">
        <f t="shared" si="0"/>
        <v>210.300.Przewód tłoczny</v>
      </c>
      <c r="AA15" s="172"/>
      <c r="AC15" s="220" t="s">
        <v>2355</v>
      </c>
      <c r="AD15" s="219">
        <v>29.4</v>
      </c>
      <c r="AE15" s="219">
        <v>28.1</v>
      </c>
      <c r="AF15" s="251"/>
      <c r="AG15" s="251"/>
      <c r="AH15" s="220" t="s">
        <v>0</v>
      </c>
      <c r="AJ15" s="234"/>
      <c r="AK15" s="234"/>
      <c r="AL15" s="234"/>
      <c r="AN15" s="237" t="s">
        <v>2355</v>
      </c>
      <c r="AO15" s="238" t="s">
        <v>2748</v>
      </c>
      <c r="AP15" s="238" t="s">
        <v>2748</v>
      </c>
      <c r="AQ15" s="238" t="s">
        <v>2748</v>
      </c>
      <c r="AR15" s="238" t="s">
        <v>2749</v>
      </c>
      <c r="AS15" s="238" t="s">
        <v>2748</v>
      </c>
    </row>
    <row r="16" spans="1:45" s="122" customFormat="1">
      <c r="A16" s="162" t="s">
        <v>1974</v>
      </c>
      <c r="B16" s="122" t="s">
        <v>4275</v>
      </c>
      <c r="C16" s="137" t="s">
        <v>2662</v>
      </c>
      <c r="D16" s="138"/>
      <c r="E16" s="122" t="s">
        <v>2261</v>
      </c>
      <c r="G16" s="140"/>
      <c r="H16" s="122" t="s">
        <v>2270</v>
      </c>
      <c r="I16" s="122" t="s">
        <v>4299</v>
      </c>
      <c r="N16" s="122" t="s">
        <v>2306</v>
      </c>
      <c r="R16" s="145"/>
      <c r="S16" s="172"/>
      <c r="U16" s="163" t="s">
        <v>2027</v>
      </c>
      <c r="V16" s="163">
        <v>210</v>
      </c>
      <c r="W16" s="164" t="s">
        <v>1966</v>
      </c>
      <c r="X16" s="165" t="s">
        <v>2028</v>
      </c>
      <c r="Y16" s="164">
        <v>22</v>
      </c>
      <c r="Z16" s="173" t="str">
        <f t="shared" si="0"/>
        <v>210.801.Linia zasilania zewnętrznego</v>
      </c>
      <c r="AA16" s="172"/>
      <c r="AC16" s="220" t="s">
        <v>2356</v>
      </c>
      <c r="AD16" s="219">
        <v>28.5</v>
      </c>
      <c r="AE16" s="219">
        <v>23.2</v>
      </c>
      <c r="AF16" s="251"/>
      <c r="AG16" s="219">
        <v>44</v>
      </c>
      <c r="AH16" s="220" t="s">
        <v>2777</v>
      </c>
      <c r="AJ16" s="234"/>
      <c r="AK16" s="234"/>
      <c r="AL16" s="234"/>
      <c r="AN16" s="237" t="s">
        <v>2356</v>
      </c>
      <c r="AO16" s="238" t="s">
        <v>2748</v>
      </c>
      <c r="AP16" s="238" t="s">
        <v>2748</v>
      </c>
      <c r="AQ16" s="238" t="s">
        <v>2748</v>
      </c>
      <c r="AR16" s="238" t="s">
        <v>2749</v>
      </c>
      <c r="AS16" s="238" t="s">
        <v>2748</v>
      </c>
    </row>
    <row r="17" spans="1:45" s="122" customFormat="1" ht="27.75">
      <c r="A17" s="162" t="s">
        <v>1975</v>
      </c>
      <c r="B17" s="122" t="s">
        <v>2232</v>
      </c>
      <c r="C17" s="137"/>
      <c r="D17" s="138"/>
      <c r="E17" s="122" t="s">
        <v>2262</v>
      </c>
      <c r="G17" s="140"/>
      <c r="H17" s="122" t="s">
        <v>2271</v>
      </c>
      <c r="I17" s="122" t="s">
        <v>4300</v>
      </c>
      <c r="N17" s="122" t="s">
        <v>2298</v>
      </c>
      <c r="R17" s="145"/>
      <c r="S17" s="172"/>
      <c r="U17" s="163" t="s">
        <v>2029</v>
      </c>
      <c r="V17" s="163">
        <v>210</v>
      </c>
      <c r="W17" s="164" t="s">
        <v>1966</v>
      </c>
      <c r="X17" s="165" t="s">
        <v>2030</v>
      </c>
      <c r="Y17" s="164">
        <v>22</v>
      </c>
      <c r="Z17" s="173" t="str">
        <f t="shared" si="0"/>
        <v>210.802.Słupy odgałęźne 110 kV</v>
      </c>
      <c r="AA17" s="172"/>
      <c r="AC17" s="220" t="s">
        <v>2721</v>
      </c>
      <c r="AD17" s="219">
        <v>28.1</v>
      </c>
      <c r="AE17" s="219">
        <v>27</v>
      </c>
      <c r="AF17" s="219">
        <v>50</v>
      </c>
      <c r="AG17" s="219">
        <v>50</v>
      </c>
      <c r="AH17" s="220" t="s">
        <v>2778</v>
      </c>
      <c r="AJ17" s="234"/>
      <c r="AK17" s="234"/>
      <c r="AL17" s="234"/>
      <c r="AN17" s="237" t="s">
        <v>2721</v>
      </c>
      <c r="AO17" s="238" t="s">
        <v>2749</v>
      </c>
      <c r="AP17" s="238" t="s">
        <v>2749</v>
      </c>
      <c r="AQ17" s="238" t="s">
        <v>2748</v>
      </c>
      <c r="AR17" s="238" t="s">
        <v>2750</v>
      </c>
      <c r="AS17" s="238" t="s">
        <v>2748</v>
      </c>
    </row>
    <row r="18" spans="1:45" s="122" customFormat="1" ht="27.75">
      <c r="A18" s="137" t="s">
        <v>2360</v>
      </c>
      <c r="B18" s="122" t="s">
        <v>2233</v>
      </c>
      <c r="C18" s="137"/>
      <c r="D18" s="138"/>
      <c r="E18" s="122" t="s">
        <v>2263</v>
      </c>
      <c r="G18" s="140"/>
      <c r="H18" s="122" t="s">
        <v>2272</v>
      </c>
      <c r="I18" s="122" t="s">
        <v>4301</v>
      </c>
      <c r="N18" s="122" t="s">
        <v>2314</v>
      </c>
      <c r="R18" s="145"/>
      <c r="S18" s="172"/>
      <c r="U18" s="163" t="s">
        <v>2031</v>
      </c>
      <c r="V18" s="163">
        <v>211</v>
      </c>
      <c r="W18" s="164" t="s">
        <v>1726</v>
      </c>
      <c r="X18" s="165" t="s">
        <v>1785</v>
      </c>
      <c r="Y18" s="164">
        <v>12</v>
      </c>
      <c r="Z18" s="173" t="str">
        <f t="shared" si="0"/>
        <v>211.001.Studnia głębinowa</v>
      </c>
      <c r="AA18" s="172"/>
      <c r="AC18" s="220" t="s">
        <v>2722</v>
      </c>
      <c r="AD18" s="251">
        <v>28.1</v>
      </c>
      <c r="AE18" s="251">
        <v>27</v>
      </c>
      <c r="AF18" s="251">
        <v>50</v>
      </c>
      <c r="AG18" s="251">
        <v>50</v>
      </c>
      <c r="AH18" s="220" t="s">
        <v>2779</v>
      </c>
      <c r="AJ18" s="234"/>
      <c r="AK18" s="234"/>
      <c r="AL18" s="234"/>
      <c r="AN18" s="237" t="s">
        <v>2722</v>
      </c>
      <c r="AO18" s="238" t="s">
        <v>2749</v>
      </c>
      <c r="AP18" s="238" t="s">
        <v>2749</v>
      </c>
      <c r="AQ18" s="238" t="s">
        <v>2748</v>
      </c>
      <c r="AR18" s="238" t="s">
        <v>2750</v>
      </c>
      <c r="AS18" s="238" t="s">
        <v>2748</v>
      </c>
    </row>
    <row r="19" spans="1:45" s="122" customFormat="1">
      <c r="A19" s="137"/>
      <c r="B19" s="122" t="s">
        <v>2234</v>
      </c>
      <c r="C19" s="137"/>
      <c r="D19" s="138"/>
      <c r="E19" s="122" t="s">
        <v>2264</v>
      </c>
      <c r="G19" s="140"/>
      <c r="H19" s="122" t="s">
        <v>2273</v>
      </c>
      <c r="I19" s="122" t="s">
        <v>2280</v>
      </c>
      <c r="N19" s="122" t="s">
        <v>2304</v>
      </c>
      <c r="R19" s="145"/>
      <c r="S19" s="172"/>
      <c r="U19" s="163" t="s">
        <v>2032</v>
      </c>
      <c r="V19" s="163">
        <v>211</v>
      </c>
      <c r="W19" s="164" t="s">
        <v>1726</v>
      </c>
      <c r="X19" s="165" t="s">
        <v>2033</v>
      </c>
      <c r="Y19" s="164">
        <v>22</v>
      </c>
      <c r="Z19" s="173" t="str">
        <f t="shared" si="0"/>
        <v>211.002.Studnia lewarowa</v>
      </c>
      <c r="AA19" s="172"/>
      <c r="AC19" s="220" t="s">
        <v>2724</v>
      </c>
      <c r="AD19" s="251"/>
      <c r="AE19" s="251"/>
      <c r="AF19" s="251">
        <v>30</v>
      </c>
      <c r="AG19" s="251">
        <v>30</v>
      </c>
      <c r="AH19" s="220" t="s">
        <v>2780</v>
      </c>
      <c r="AJ19" s="234"/>
      <c r="AK19" s="234"/>
      <c r="AL19" s="234"/>
      <c r="AN19" s="237" t="s">
        <v>2724</v>
      </c>
      <c r="AO19" s="238" t="s">
        <v>2748</v>
      </c>
      <c r="AP19" s="238" t="s">
        <v>2748</v>
      </c>
      <c r="AQ19" s="238" t="s">
        <v>2748</v>
      </c>
      <c r="AR19" s="238" t="s">
        <v>2749</v>
      </c>
      <c r="AS19" s="238" t="s">
        <v>2748</v>
      </c>
    </row>
    <row r="20" spans="1:45" s="122" customFormat="1">
      <c r="A20" s="137"/>
      <c r="B20" s="138"/>
      <c r="C20" s="137"/>
      <c r="D20" s="138"/>
      <c r="E20" s="122" t="s">
        <v>2265</v>
      </c>
      <c r="G20" s="140"/>
      <c r="H20" s="122" t="s">
        <v>2274</v>
      </c>
      <c r="I20" s="122" t="s">
        <v>2281</v>
      </c>
      <c r="N20" s="122" t="s">
        <v>2296</v>
      </c>
      <c r="R20" s="145"/>
      <c r="S20" s="172"/>
      <c r="U20" s="163" t="s">
        <v>2034</v>
      </c>
      <c r="V20" s="163">
        <v>211</v>
      </c>
      <c r="W20" s="164" t="s">
        <v>1969</v>
      </c>
      <c r="X20" s="165" t="s">
        <v>2035</v>
      </c>
      <c r="Y20" s="164">
        <v>22</v>
      </c>
      <c r="Z20" s="173" t="str">
        <f t="shared" si="0"/>
        <v>211.003.Kolektor lewarowy</v>
      </c>
      <c r="AA20" s="172"/>
      <c r="AC20" s="220" t="s">
        <v>2725</v>
      </c>
      <c r="AD20" s="251"/>
      <c r="AE20" s="251"/>
      <c r="AF20" s="251">
        <v>30</v>
      </c>
      <c r="AG20" s="251">
        <v>30</v>
      </c>
      <c r="AH20" s="220" t="s">
        <v>2781</v>
      </c>
      <c r="AJ20" s="234"/>
      <c r="AK20" s="234"/>
      <c r="AL20" s="234"/>
      <c r="AN20" s="237" t="s">
        <v>2725</v>
      </c>
      <c r="AO20" s="238" t="s">
        <v>2748</v>
      </c>
      <c r="AP20" s="238" t="s">
        <v>2748</v>
      </c>
      <c r="AQ20" s="238" t="s">
        <v>2748</v>
      </c>
      <c r="AR20" s="238" t="s">
        <v>2749</v>
      </c>
      <c r="AS20" s="238" t="s">
        <v>2748</v>
      </c>
    </row>
    <row r="21" spans="1:45" s="122" customFormat="1" ht="25.5">
      <c r="A21" s="137"/>
      <c r="B21" s="138"/>
      <c r="C21" s="137"/>
      <c r="D21" s="138"/>
      <c r="E21" s="122" t="s">
        <v>2266</v>
      </c>
      <c r="G21" s="140"/>
      <c r="H21" s="122" t="s">
        <v>2275</v>
      </c>
      <c r="I21" s="122" t="s">
        <v>2282</v>
      </c>
      <c r="N21" s="122" t="s">
        <v>4288</v>
      </c>
      <c r="R21" s="145"/>
      <c r="S21" s="172"/>
      <c r="U21" s="163" t="s">
        <v>2036</v>
      </c>
      <c r="V21" s="163">
        <v>211</v>
      </c>
      <c r="W21" s="164" t="s">
        <v>1969</v>
      </c>
      <c r="X21" s="165" t="s">
        <v>2037</v>
      </c>
      <c r="Y21" s="164">
        <v>22</v>
      </c>
      <c r="Z21" s="173" t="str">
        <f t="shared" si="0"/>
        <v>211.004.Studnia zbiorcza systemu lewarowego</v>
      </c>
      <c r="AA21" s="172"/>
      <c r="AC21" s="220" t="s">
        <v>2358</v>
      </c>
      <c r="AD21" s="251"/>
      <c r="AE21" s="251"/>
      <c r="AF21" s="219">
        <v>40</v>
      </c>
      <c r="AG21" s="251"/>
      <c r="AH21" s="220" t="s">
        <v>2782</v>
      </c>
      <c r="AJ21" s="234"/>
      <c r="AK21" s="234"/>
      <c r="AL21" s="234"/>
      <c r="AN21" s="237" t="s">
        <v>2358</v>
      </c>
      <c r="AO21" s="238" t="s">
        <v>2748</v>
      </c>
      <c r="AP21" s="238" t="s">
        <v>2748</v>
      </c>
      <c r="AQ21" s="238" t="s">
        <v>2748</v>
      </c>
      <c r="AR21" s="238" t="s">
        <v>2748</v>
      </c>
      <c r="AS21" s="238" t="s">
        <v>2748</v>
      </c>
    </row>
    <row r="22" spans="1:45" s="122" customFormat="1">
      <c r="A22" s="137"/>
      <c r="B22" s="138"/>
      <c r="C22" s="137"/>
      <c r="D22" s="138"/>
      <c r="E22" s="122" t="s">
        <v>4280</v>
      </c>
      <c r="G22" s="140"/>
      <c r="H22" s="122" t="s">
        <v>2276</v>
      </c>
      <c r="I22" s="122" t="s">
        <v>2283</v>
      </c>
      <c r="N22" s="122" t="s">
        <v>4286</v>
      </c>
      <c r="R22" s="145"/>
      <c r="S22" s="172"/>
      <c r="U22" s="163" t="s">
        <v>2038</v>
      </c>
      <c r="V22" s="163">
        <v>211</v>
      </c>
      <c r="W22" s="164" t="s">
        <v>1969</v>
      </c>
      <c r="X22" s="165" t="s">
        <v>1786</v>
      </c>
      <c r="Y22" s="164">
        <v>22</v>
      </c>
      <c r="Z22" s="173" t="str">
        <f t="shared" si="0"/>
        <v>211.005.Studnia promienista</v>
      </c>
      <c r="AA22" s="172"/>
      <c r="AC22" s="220" t="s">
        <v>2364</v>
      </c>
      <c r="AD22" s="251"/>
      <c r="AE22" s="251"/>
      <c r="AF22" s="251"/>
      <c r="AG22" s="251"/>
      <c r="AH22" s="220" t="s">
        <v>21</v>
      </c>
      <c r="AJ22" s="234"/>
      <c r="AK22" s="234"/>
      <c r="AL22" s="234"/>
      <c r="AN22" s="237" t="s">
        <v>2364</v>
      </c>
      <c r="AO22" s="238" t="s">
        <v>2748</v>
      </c>
      <c r="AP22" s="238" t="s">
        <v>2748</v>
      </c>
      <c r="AQ22" s="238" t="s">
        <v>2748</v>
      </c>
      <c r="AR22" s="238" t="s">
        <v>2748</v>
      </c>
      <c r="AS22" s="238" t="s">
        <v>2748</v>
      </c>
    </row>
    <row r="23" spans="1:45" s="122" customFormat="1">
      <c r="A23" s="137"/>
      <c r="B23" s="138"/>
      <c r="C23" s="137"/>
      <c r="D23" s="138"/>
      <c r="E23" s="122" t="s">
        <v>4279</v>
      </c>
      <c r="G23" s="140"/>
      <c r="H23" s="122" t="s">
        <v>2277</v>
      </c>
      <c r="N23" s="122" t="s">
        <v>2311</v>
      </c>
      <c r="R23" s="145"/>
      <c r="S23" s="172"/>
      <c r="U23" s="163" t="s">
        <v>2039</v>
      </c>
      <c r="V23" s="163">
        <v>211</v>
      </c>
      <c r="W23" s="164" t="s">
        <v>1969</v>
      </c>
      <c r="X23" s="165" t="s">
        <v>2040</v>
      </c>
      <c r="Y23" s="164">
        <v>22</v>
      </c>
      <c r="Z23" s="173" t="str">
        <f t="shared" si="0"/>
        <v>211.006.Przyłącze studni lewarowej</v>
      </c>
      <c r="AA23" s="172"/>
      <c r="AC23" s="220" t="s">
        <v>2731</v>
      </c>
      <c r="AD23" s="251"/>
      <c r="AE23" s="251"/>
      <c r="AF23" s="251"/>
      <c r="AG23" s="251"/>
      <c r="AH23" s="220" t="s">
        <v>2740</v>
      </c>
      <c r="AJ23" s="234"/>
      <c r="AK23" s="234"/>
      <c r="AL23" s="234"/>
      <c r="AN23" s="237" t="s">
        <v>2731</v>
      </c>
      <c r="AO23" s="238" t="s">
        <v>2748</v>
      </c>
      <c r="AP23" s="238" t="s">
        <v>2748</v>
      </c>
      <c r="AQ23" s="238" t="s">
        <v>2748</v>
      </c>
      <c r="AR23" s="238" t="s">
        <v>2748</v>
      </c>
      <c r="AS23" s="238" t="s">
        <v>2748</v>
      </c>
    </row>
    <row r="24" spans="1:45" s="122" customFormat="1">
      <c r="A24" s="137"/>
      <c r="B24" s="138"/>
      <c r="C24" s="137"/>
      <c r="D24" s="138"/>
      <c r="E24" s="137"/>
      <c r="G24" s="140"/>
      <c r="H24" s="122" t="s">
        <v>2278</v>
      </c>
      <c r="N24" s="122" t="s">
        <v>2307</v>
      </c>
      <c r="R24" s="145"/>
      <c r="S24" s="172"/>
      <c r="U24" s="163" t="s">
        <v>2041</v>
      </c>
      <c r="V24" s="163">
        <v>211</v>
      </c>
      <c r="W24" s="164" t="s">
        <v>1969</v>
      </c>
      <c r="X24" s="165" t="s">
        <v>2042</v>
      </c>
      <c r="Y24" s="164">
        <v>22</v>
      </c>
      <c r="Z24" s="173" t="str">
        <f t="shared" si="0"/>
        <v>211.007.Przyłącze studni głębinowej</v>
      </c>
      <c r="AA24" s="172"/>
      <c r="AC24" s="220" t="s">
        <v>2732</v>
      </c>
      <c r="AD24" s="251"/>
      <c r="AE24" s="251"/>
      <c r="AF24" s="251"/>
      <c r="AG24" s="251"/>
      <c r="AH24" s="220" t="s">
        <v>2783</v>
      </c>
      <c r="AJ24" s="234"/>
      <c r="AK24" s="234"/>
      <c r="AL24" s="234"/>
      <c r="AN24" s="237" t="s">
        <v>2732</v>
      </c>
      <c r="AO24" s="238" t="s">
        <v>2748</v>
      </c>
      <c r="AP24" s="238" t="s">
        <v>2748</v>
      </c>
      <c r="AQ24" s="238" t="s">
        <v>2748</v>
      </c>
      <c r="AR24" s="238" t="s">
        <v>2748</v>
      </c>
      <c r="AS24" s="238" t="s">
        <v>2748</v>
      </c>
    </row>
    <row r="25" spans="1:45" s="122" customFormat="1" ht="27.75">
      <c r="A25" s="137"/>
      <c r="B25" s="138"/>
      <c r="C25" s="137"/>
      <c r="D25" s="138"/>
      <c r="E25" s="137"/>
      <c r="G25" s="140"/>
      <c r="H25" s="138"/>
      <c r="N25" s="122" t="s">
        <v>2308</v>
      </c>
      <c r="R25" s="145"/>
      <c r="S25" s="172"/>
      <c r="U25" s="163" t="s">
        <v>2043</v>
      </c>
      <c r="V25" s="163">
        <v>211</v>
      </c>
      <c r="W25" s="164" t="s">
        <v>1975</v>
      </c>
      <c r="X25" s="165" t="s">
        <v>2044</v>
      </c>
      <c r="Y25" s="164">
        <v>22</v>
      </c>
      <c r="Z25" s="173" t="str">
        <f t="shared" si="0"/>
        <v xml:space="preserve">211.010.Sieć technologiczna osadów </v>
      </c>
      <c r="AA25" s="172"/>
      <c r="AC25" s="220" t="s">
        <v>2733</v>
      </c>
      <c r="AD25" s="251"/>
      <c r="AE25" s="251"/>
      <c r="AF25" s="251"/>
      <c r="AG25" s="251">
        <v>50</v>
      </c>
      <c r="AH25" s="220" t="s">
        <v>2742</v>
      </c>
      <c r="AJ25" s="234"/>
      <c r="AK25" s="234"/>
      <c r="AL25" s="234"/>
      <c r="AN25" s="237" t="s">
        <v>2733</v>
      </c>
      <c r="AO25" s="238" t="s">
        <v>2751</v>
      </c>
      <c r="AP25" s="238" t="s">
        <v>2752</v>
      </c>
      <c r="AQ25" s="238" t="s">
        <v>2748</v>
      </c>
      <c r="AR25" s="238" t="s">
        <v>2750</v>
      </c>
      <c r="AS25" s="238" t="s">
        <v>2748</v>
      </c>
    </row>
    <row r="26" spans="1:45" s="122" customFormat="1">
      <c r="A26" s="137"/>
      <c r="B26" s="138"/>
      <c r="C26" s="137"/>
      <c r="D26" s="137"/>
      <c r="E26" s="137"/>
      <c r="G26" s="140"/>
      <c r="H26" s="138"/>
      <c r="N26" s="122" t="s">
        <v>2703</v>
      </c>
      <c r="R26" s="145"/>
      <c r="S26" s="172"/>
      <c r="U26" s="163" t="s">
        <v>2045</v>
      </c>
      <c r="V26" s="163">
        <v>211</v>
      </c>
      <c r="W26" s="164" t="s">
        <v>1974</v>
      </c>
      <c r="X26" s="167" t="s">
        <v>1820</v>
      </c>
      <c r="Y26" s="164">
        <v>16</v>
      </c>
      <c r="Z26" s="173" t="str">
        <f t="shared" si="0"/>
        <v>211.050.Instalacja technologiczna wody</v>
      </c>
      <c r="AA26" s="172"/>
      <c r="AC26" s="220" t="s">
        <v>2738</v>
      </c>
      <c r="AD26" s="251">
        <v>40</v>
      </c>
      <c r="AE26" s="251">
        <v>40</v>
      </c>
      <c r="AF26" s="251">
        <v>50</v>
      </c>
      <c r="AG26" s="251">
        <v>50</v>
      </c>
      <c r="AH26" s="220" t="s">
        <v>2784</v>
      </c>
      <c r="AJ26" s="234"/>
      <c r="AK26" s="234"/>
      <c r="AL26" s="234"/>
      <c r="AN26" s="237" t="s">
        <v>2738</v>
      </c>
      <c r="AO26" s="238" t="s">
        <v>2750</v>
      </c>
      <c r="AP26" s="238" t="s">
        <v>2748</v>
      </c>
      <c r="AQ26" s="238" t="s">
        <v>2748</v>
      </c>
      <c r="AR26" s="238" t="s">
        <v>2749</v>
      </c>
      <c r="AS26" s="238" t="s">
        <v>2748</v>
      </c>
    </row>
    <row r="27" spans="1:45" s="122" customFormat="1" ht="27.75">
      <c r="A27" s="137"/>
      <c r="B27" s="138"/>
      <c r="C27" s="137"/>
      <c r="D27" s="137"/>
      <c r="E27" s="137"/>
      <c r="G27" s="140"/>
      <c r="H27" s="138"/>
      <c r="N27" s="122" t="s">
        <v>2697</v>
      </c>
      <c r="R27" s="145"/>
      <c r="S27" s="172"/>
      <c r="U27" s="163" t="s">
        <v>2046</v>
      </c>
      <c r="V27" s="163">
        <v>211</v>
      </c>
      <c r="W27" s="164" t="s">
        <v>1974</v>
      </c>
      <c r="X27" s="167" t="s">
        <v>2047</v>
      </c>
      <c r="Y27" s="164">
        <v>16</v>
      </c>
      <c r="Z27" s="173" t="str">
        <f t="shared" si="0"/>
        <v>211.051.Instalacja technologiczna gazu</v>
      </c>
      <c r="AA27" s="172"/>
      <c r="AC27" s="220" t="s">
        <v>2739</v>
      </c>
      <c r="AD27" s="251">
        <v>40</v>
      </c>
      <c r="AE27" s="251">
        <v>40</v>
      </c>
      <c r="AF27" s="251">
        <v>50</v>
      </c>
      <c r="AG27" s="251">
        <v>50</v>
      </c>
      <c r="AH27" s="220" t="s">
        <v>2785</v>
      </c>
      <c r="AJ27" s="234"/>
      <c r="AK27" s="234"/>
      <c r="AL27" s="234"/>
      <c r="AN27" s="237" t="s">
        <v>2739</v>
      </c>
      <c r="AO27" s="238" t="s">
        <v>2750</v>
      </c>
      <c r="AP27" s="238" t="s">
        <v>2748</v>
      </c>
      <c r="AQ27" s="238" t="s">
        <v>2748</v>
      </c>
      <c r="AR27" s="238" t="s">
        <v>2749</v>
      </c>
      <c r="AS27" s="238" t="s">
        <v>2748</v>
      </c>
    </row>
    <row r="28" spans="1:45" s="122" customFormat="1" ht="25.5">
      <c r="A28" s="137"/>
      <c r="B28" s="138"/>
      <c r="C28" s="137"/>
      <c r="D28" s="137"/>
      <c r="E28" s="137"/>
      <c r="G28" s="140"/>
      <c r="H28" s="138"/>
      <c r="N28" s="122" t="s">
        <v>2702</v>
      </c>
      <c r="R28" s="145"/>
      <c r="S28" s="172"/>
      <c r="U28" s="163" t="s">
        <v>2048</v>
      </c>
      <c r="V28" s="163">
        <v>211</v>
      </c>
      <c r="W28" s="164" t="s">
        <v>1974</v>
      </c>
      <c r="X28" s="167" t="s">
        <v>2049</v>
      </c>
      <c r="Y28" s="164">
        <v>16</v>
      </c>
      <c r="Z28" s="173" t="str">
        <f t="shared" si="0"/>
        <v>211.052.Instalacja technologiczna piasku i kożucha</v>
      </c>
      <c r="AA28" s="172"/>
      <c r="AC28" s="220" t="s">
        <v>2734</v>
      </c>
      <c r="AD28" s="251">
        <v>50</v>
      </c>
      <c r="AE28" s="251">
        <v>50</v>
      </c>
      <c r="AF28" s="251"/>
      <c r="AG28" s="251"/>
      <c r="AH28" s="220" t="s">
        <v>2786</v>
      </c>
      <c r="AJ28" s="234"/>
      <c r="AK28" s="234"/>
      <c r="AL28" s="234"/>
      <c r="AN28" s="237" t="s">
        <v>2734</v>
      </c>
      <c r="AO28" s="238" t="s">
        <v>2748</v>
      </c>
      <c r="AP28" s="238" t="s">
        <v>2748</v>
      </c>
      <c r="AQ28" s="238" t="s">
        <v>2748</v>
      </c>
      <c r="AR28" s="238" t="s">
        <v>2749</v>
      </c>
      <c r="AS28" s="238" t="s">
        <v>2748</v>
      </c>
    </row>
    <row r="29" spans="1:45" s="122" customFormat="1" ht="25.5">
      <c r="A29" s="137"/>
      <c r="B29" s="138"/>
      <c r="C29" s="137"/>
      <c r="D29" s="137"/>
      <c r="E29" s="137"/>
      <c r="G29" s="140"/>
      <c r="H29" s="138"/>
      <c r="N29" s="122" t="s">
        <v>2290</v>
      </c>
      <c r="R29" s="145"/>
      <c r="S29" s="172"/>
      <c r="U29" s="163" t="s">
        <v>2050</v>
      </c>
      <c r="V29" s="163">
        <v>211</v>
      </c>
      <c r="W29" s="164" t="s">
        <v>1974</v>
      </c>
      <c r="X29" s="167" t="s">
        <v>2051</v>
      </c>
      <c r="Y29" s="164">
        <v>16</v>
      </c>
      <c r="Z29" s="173" t="str">
        <f t="shared" si="0"/>
        <v>211.053.Instalacja technologiczna piasku i skratek</v>
      </c>
      <c r="AA29" s="172"/>
      <c r="AC29" s="220" t="s">
        <v>2735</v>
      </c>
      <c r="AD29" s="251">
        <v>50</v>
      </c>
      <c r="AE29" s="251">
        <v>50</v>
      </c>
      <c r="AF29" s="251"/>
      <c r="AG29" s="251"/>
      <c r="AH29" s="220" t="s">
        <v>2787</v>
      </c>
      <c r="AJ29" s="234"/>
      <c r="AK29" s="234"/>
      <c r="AL29" s="234"/>
      <c r="AN29" s="237" t="s">
        <v>2735</v>
      </c>
      <c r="AO29" s="238" t="s">
        <v>2748</v>
      </c>
      <c r="AP29" s="238" t="s">
        <v>2748</v>
      </c>
      <c r="AQ29" s="238" t="s">
        <v>2748</v>
      </c>
      <c r="AR29" s="238" t="s">
        <v>2749</v>
      </c>
      <c r="AS29" s="238" t="s">
        <v>2748</v>
      </c>
    </row>
    <row r="30" spans="1:45" s="122" customFormat="1" ht="25.5">
      <c r="A30" s="137"/>
      <c r="B30" s="137"/>
      <c r="C30" s="137"/>
      <c r="D30" s="137"/>
      <c r="E30" s="137"/>
      <c r="G30" s="140"/>
      <c r="H30" s="138"/>
      <c r="N30" s="122" t="s">
        <v>2315</v>
      </c>
      <c r="R30" s="145"/>
      <c r="S30" s="172"/>
      <c r="U30" s="163" t="s">
        <v>2052</v>
      </c>
      <c r="V30" s="163">
        <v>211</v>
      </c>
      <c r="W30" s="164" t="s">
        <v>1974</v>
      </c>
      <c r="X30" s="167" t="s">
        <v>2053</v>
      </c>
      <c r="Y30" s="164">
        <v>22</v>
      </c>
      <c r="Z30" s="173" t="str">
        <f t="shared" si="0"/>
        <v>211.054.Instalacja technologiczna koagulantu</v>
      </c>
      <c r="AA30" s="172"/>
      <c r="AC30" s="220" t="s">
        <v>2736</v>
      </c>
      <c r="AD30" s="251">
        <v>20</v>
      </c>
      <c r="AE30" s="251">
        <v>20</v>
      </c>
      <c r="AF30" s="251"/>
      <c r="AG30" s="251"/>
      <c r="AH30" s="220" t="s">
        <v>2788</v>
      </c>
      <c r="AJ30" s="234"/>
      <c r="AK30" s="234"/>
      <c r="AL30" s="234"/>
      <c r="AN30" s="237" t="s">
        <v>2736</v>
      </c>
      <c r="AO30" s="238" t="s">
        <v>2748</v>
      </c>
      <c r="AP30" s="238" t="s">
        <v>2748</v>
      </c>
      <c r="AQ30" s="238" t="s">
        <v>2748</v>
      </c>
      <c r="AR30" s="238" t="s">
        <v>2749</v>
      </c>
      <c r="AS30" s="238" t="s">
        <v>2748</v>
      </c>
    </row>
    <row r="31" spans="1:45" s="122" customFormat="1">
      <c r="A31" s="137"/>
      <c r="B31" s="137"/>
      <c r="C31" s="137"/>
      <c r="D31" s="137"/>
      <c r="E31" s="137"/>
      <c r="G31" s="140"/>
      <c r="H31" s="138"/>
      <c r="N31" s="122" t="s">
        <v>2309</v>
      </c>
      <c r="R31" s="145"/>
      <c r="S31" s="172"/>
      <c r="U31" s="163" t="s">
        <v>2054</v>
      </c>
      <c r="V31" s="163">
        <v>211</v>
      </c>
      <c r="W31" s="164" t="s">
        <v>1974</v>
      </c>
      <c r="X31" s="167" t="s">
        <v>1823</v>
      </c>
      <c r="Y31" s="164">
        <v>16</v>
      </c>
      <c r="Z31" s="173" t="str">
        <f t="shared" si="0"/>
        <v>211.055.Instalacja technologiczna ścieków</v>
      </c>
      <c r="AA31" s="172"/>
      <c r="AC31" s="220" t="s">
        <v>2737</v>
      </c>
      <c r="AD31" s="251"/>
      <c r="AE31" s="251"/>
      <c r="AF31" s="251">
        <v>40</v>
      </c>
      <c r="AG31" s="251">
        <v>40</v>
      </c>
      <c r="AH31" s="220" t="s">
        <v>2789</v>
      </c>
      <c r="AJ31" s="234"/>
      <c r="AK31" s="234"/>
      <c r="AL31" s="234"/>
      <c r="AN31" s="237" t="s">
        <v>2737</v>
      </c>
      <c r="AO31" s="238" t="s">
        <v>2748</v>
      </c>
      <c r="AP31" s="238" t="s">
        <v>2748</v>
      </c>
      <c r="AQ31" s="238" t="s">
        <v>2748</v>
      </c>
      <c r="AR31" s="238" t="s">
        <v>2749</v>
      </c>
      <c r="AS31" s="238" t="s">
        <v>2748</v>
      </c>
    </row>
    <row r="32" spans="1:45" s="122" customFormat="1">
      <c r="A32" s="137"/>
      <c r="B32" s="137"/>
      <c r="C32" s="137"/>
      <c r="D32" s="137"/>
      <c r="E32" s="137"/>
      <c r="G32" s="140"/>
      <c r="H32" s="138"/>
      <c r="N32" s="122" t="s">
        <v>4284</v>
      </c>
      <c r="R32" s="145"/>
      <c r="S32" s="172"/>
      <c r="U32" s="163" t="s">
        <v>2055</v>
      </c>
      <c r="V32" s="163">
        <v>211</v>
      </c>
      <c r="W32" s="164" t="s">
        <v>1974</v>
      </c>
      <c r="X32" s="165" t="s">
        <v>2056</v>
      </c>
      <c r="Y32" s="164">
        <v>16</v>
      </c>
      <c r="Z32" s="173" t="str">
        <f t="shared" si="0"/>
        <v>211.056.Instalacja technologiczna osadu</v>
      </c>
      <c r="AA32" s="172"/>
      <c r="AJ32" s="234"/>
      <c r="AK32" s="234"/>
      <c r="AL32" s="234"/>
      <c r="AN32" s="235"/>
      <c r="AO32" s="235"/>
      <c r="AP32" s="235"/>
      <c r="AQ32" s="235"/>
      <c r="AR32" s="235"/>
      <c r="AS32" s="235"/>
    </row>
    <row r="33" spans="1:45" s="122" customFormat="1">
      <c r="A33" s="137"/>
      <c r="B33" s="137"/>
      <c r="C33" s="137"/>
      <c r="D33" s="137"/>
      <c r="E33" s="137"/>
      <c r="G33" s="140"/>
      <c r="H33" s="138"/>
      <c r="N33" s="122" t="s">
        <v>2293</v>
      </c>
      <c r="R33" s="145"/>
      <c r="S33" s="172"/>
      <c r="U33" s="163" t="s">
        <v>2057</v>
      </c>
      <c r="V33" s="163">
        <v>211</v>
      </c>
      <c r="W33" s="164" t="s">
        <v>1974</v>
      </c>
      <c r="X33" s="167" t="s">
        <v>2058</v>
      </c>
      <c r="Y33" s="164">
        <v>16</v>
      </c>
      <c r="Z33" s="173" t="str">
        <f t="shared" si="0"/>
        <v>211.057.Instalacja kotłowni</v>
      </c>
      <c r="AA33" s="172"/>
      <c r="AJ33" s="234"/>
      <c r="AK33" s="234"/>
      <c r="AL33" s="234"/>
      <c r="AN33" s="235"/>
      <c r="AO33" s="235"/>
      <c r="AP33" s="235"/>
      <c r="AQ33" s="235"/>
      <c r="AR33" s="235"/>
      <c r="AS33" s="235"/>
    </row>
    <row r="34" spans="1:45" s="122" customFormat="1" ht="25.5">
      <c r="A34" s="137"/>
      <c r="B34" s="137"/>
      <c r="C34" s="137"/>
      <c r="D34" s="137"/>
      <c r="E34" s="137"/>
      <c r="G34" s="140"/>
      <c r="H34" s="138"/>
      <c r="N34" s="122" t="s">
        <v>4285</v>
      </c>
      <c r="R34" s="145"/>
      <c r="S34" s="172"/>
      <c r="U34" s="163" t="s">
        <v>2059</v>
      </c>
      <c r="V34" s="163">
        <v>211</v>
      </c>
      <c r="W34" s="259" t="s">
        <v>1970</v>
      </c>
      <c r="X34" s="167" t="s">
        <v>1837</v>
      </c>
      <c r="Y34" s="164">
        <v>16</v>
      </c>
      <c r="Z34" s="173" t="str">
        <f t="shared" si="0"/>
        <v>211.058.Instalacja wentylacyjna</v>
      </c>
      <c r="AA34" s="172"/>
      <c r="AJ34" s="234"/>
      <c r="AK34" s="234"/>
      <c r="AL34" s="234"/>
      <c r="AN34" s="235"/>
      <c r="AO34" s="235"/>
      <c r="AP34" s="235"/>
      <c r="AQ34" s="235"/>
      <c r="AR34" s="235"/>
      <c r="AS34" s="235"/>
    </row>
    <row r="35" spans="1:45" s="122" customFormat="1">
      <c r="A35" s="137"/>
      <c r="B35" s="137"/>
      <c r="C35" s="137"/>
      <c r="D35" s="137"/>
      <c r="E35" s="137"/>
      <c r="G35" s="140"/>
      <c r="H35" s="138"/>
      <c r="N35" s="122" t="s">
        <v>2699</v>
      </c>
      <c r="R35" s="145"/>
      <c r="S35" s="172"/>
      <c r="U35" s="163" t="s">
        <v>2060</v>
      </c>
      <c r="V35" s="163">
        <v>211</v>
      </c>
      <c r="W35" s="164" t="s">
        <v>1975</v>
      </c>
      <c r="X35" s="167" t="s">
        <v>2061</v>
      </c>
      <c r="Y35" s="164">
        <v>22</v>
      </c>
      <c r="Z35" s="173" t="str">
        <f t="shared" si="0"/>
        <v>211.080.Sieć  technologiczna wody</v>
      </c>
      <c r="AA35" s="172"/>
      <c r="AJ35" s="234"/>
      <c r="AK35" s="234"/>
      <c r="AL35" s="234"/>
      <c r="AN35" s="235"/>
      <c r="AO35" s="235"/>
      <c r="AP35" s="235"/>
      <c r="AQ35" s="235"/>
      <c r="AR35" s="235"/>
      <c r="AS35" s="235"/>
    </row>
    <row r="36" spans="1:45" s="122" customFormat="1">
      <c r="A36" s="137"/>
      <c r="B36" s="137"/>
      <c r="C36" s="137"/>
      <c r="D36" s="137"/>
      <c r="E36" s="137"/>
      <c r="G36" s="140"/>
      <c r="H36" s="138"/>
      <c r="N36" s="122" t="s">
        <v>2698</v>
      </c>
      <c r="R36" s="145"/>
      <c r="S36" s="172"/>
      <c r="U36" s="163" t="s">
        <v>2062</v>
      </c>
      <c r="V36" s="163">
        <v>211</v>
      </c>
      <c r="W36" s="164" t="s">
        <v>1975</v>
      </c>
      <c r="X36" s="167" t="s">
        <v>2063</v>
      </c>
      <c r="Y36" s="164">
        <v>22</v>
      </c>
      <c r="Z36" s="173" t="str">
        <f t="shared" si="0"/>
        <v>211.081.Sieć technologiczna gazu</v>
      </c>
      <c r="AA36" s="172"/>
      <c r="AJ36" s="234"/>
      <c r="AK36" s="234"/>
      <c r="AL36" s="234"/>
      <c r="AN36" s="235"/>
      <c r="AO36" s="235"/>
      <c r="AP36" s="235"/>
      <c r="AQ36" s="235"/>
      <c r="AR36" s="235"/>
      <c r="AS36" s="235"/>
    </row>
    <row r="37" spans="1:45" s="122" customFormat="1">
      <c r="A37" s="137"/>
      <c r="B37" s="137"/>
      <c r="C37" s="137"/>
      <c r="D37" s="137"/>
      <c r="E37" s="137"/>
      <c r="G37" s="140"/>
      <c r="H37" s="143"/>
      <c r="N37" s="122" t="s">
        <v>2701</v>
      </c>
      <c r="R37" s="145"/>
      <c r="S37" s="172"/>
      <c r="U37" s="163" t="s">
        <v>2064</v>
      </c>
      <c r="V37" s="163">
        <v>211</v>
      </c>
      <c r="W37" s="164" t="s">
        <v>1975</v>
      </c>
      <c r="X37" s="167" t="s">
        <v>1832</v>
      </c>
      <c r="Y37" s="164">
        <v>22</v>
      </c>
      <c r="Z37" s="173" t="str">
        <f t="shared" si="0"/>
        <v>211.082.Sieć technologiczna ścieków</v>
      </c>
      <c r="AA37" s="172"/>
      <c r="AJ37" s="234"/>
      <c r="AK37" s="234"/>
      <c r="AL37" s="234"/>
      <c r="AN37" s="235"/>
      <c r="AO37" s="235"/>
      <c r="AP37" s="235"/>
      <c r="AQ37" s="235"/>
      <c r="AR37" s="235"/>
      <c r="AS37" s="235"/>
    </row>
    <row r="38" spans="1:45" s="122" customFormat="1">
      <c r="A38" s="137"/>
      <c r="B38" s="137"/>
      <c r="C38" s="137"/>
      <c r="D38" s="137"/>
      <c r="E38" s="137"/>
      <c r="G38" s="140"/>
      <c r="H38" s="138"/>
      <c r="N38" s="122" t="s">
        <v>2313</v>
      </c>
      <c r="R38" s="145"/>
      <c r="S38" s="172"/>
      <c r="U38" s="163" t="s">
        <v>2065</v>
      </c>
      <c r="V38" s="163">
        <v>211</v>
      </c>
      <c r="W38" s="164" t="s">
        <v>1975</v>
      </c>
      <c r="X38" s="167" t="s">
        <v>1826</v>
      </c>
      <c r="Y38" s="164">
        <v>22</v>
      </c>
      <c r="Z38" s="173" t="str">
        <f t="shared" si="0"/>
        <v>211.083.Sieć technologiczna koagulantu</v>
      </c>
      <c r="AA38" s="172"/>
      <c r="AJ38" s="234"/>
      <c r="AK38" s="234"/>
      <c r="AL38" s="234"/>
      <c r="AN38" s="235"/>
      <c r="AO38" s="235"/>
      <c r="AP38" s="235"/>
      <c r="AQ38" s="235"/>
      <c r="AR38" s="235"/>
      <c r="AS38" s="235"/>
    </row>
    <row r="39" spans="1:45" s="122" customFormat="1">
      <c r="A39" s="137"/>
      <c r="B39" s="137"/>
      <c r="C39" s="137"/>
      <c r="D39" s="137"/>
      <c r="E39" s="137"/>
      <c r="G39" s="140"/>
      <c r="H39" s="138"/>
      <c r="N39" s="122" t="s">
        <v>2292</v>
      </c>
      <c r="R39" s="145"/>
      <c r="S39" s="172"/>
      <c r="U39" s="163" t="s">
        <v>2066</v>
      </c>
      <c r="V39" s="163">
        <v>211</v>
      </c>
      <c r="W39" s="164" t="s">
        <v>1975</v>
      </c>
      <c r="X39" s="167" t="s">
        <v>1827</v>
      </c>
      <c r="Y39" s="164">
        <v>22</v>
      </c>
      <c r="Z39" s="173" t="str">
        <f t="shared" si="0"/>
        <v>211.084.Sieć technologiczna kożucha</v>
      </c>
      <c r="AA39" s="172"/>
      <c r="AJ39" s="234"/>
      <c r="AK39" s="234"/>
      <c r="AL39" s="234"/>
      <c r="AN39" s="235"/>
      <c r="AO39" s="235"/>
      <c r="AP39" s="235"/>
      <c r="AQ39" s="235"/>
      <c r="AR39" s="235"/>
      <c r="AS39" s="235"/>
    </row>
    <row r="40" spans="1:45" s="122" customFormat="1">
      <c r="A40" s="137"/>
      <c r="B40" s="137"/>
      <c r="C40" s="137"/>
      <c r="D40" s="137"/>
      <c r="E40" s="137"/>
      <c r="G40" s="140"/>
      <c r="H40" s="138"/>
      <c r="N40" s="122" t="s">
        <v>2312</v>
      </c>
      <c r="R40" s="145"/>
      <c r="S40" s="172"/>
      <c r="U40" s="163" t="s">
        <v>2067</v>
      </c>
      <c r="V40" s="163">
        <v>211</v>
      </c>
      <c r="W40" s="164" t="s">
        <v>1975</v>
      </c>
      <c r="X40" s="167" t="s">
        <v>2068</v>
      </c>
      <c r="Y40" s="164">
        <v>22</v>
      </c>
      <c r="Z40" s="173" t="str">
        <f t="shared" si="0"/>
        <v>211.085.Sieć technologiczna osadu</v>
      </c>
      <c r="AA40" s="172"/>
      <c r="AJ40" s="234"/>
      <c r="AK40" s="234"/>
      <c r="AL40" s="234"/>
      <c r="AN40" s="235"/>
      <c r="AO40" s="235"/>
      <c r="AP40" s="235"/>
      <c r="AQ40" s="235"/>
      <c r="AR40" s="235"/>
      <c r="AS40" s="235"/>
    </row>
    <row r="41" spans="1:45" s="122" customFormat="1">
      <c r="A41" s="137"/>
      <c r="B41" s="137"/>
      <c r="C41" s="137"/>
      <c r="D41" s="137"/>
      <c r="E41" s="137"/>
      <c r="G41" s="140"/>
      <c r="H41" s="138"/>
      <c r="N41" s="122" t="s">
        <v>4289</v>
      </c>
      <c r="R41" s="145"/>
      <c r="S41" s="172"/>
      <c r="U41" s="163" t="s">
        <v>2069</v>
      </c>
      <c r="V41" s="163">
        <v>211</v>
      </c>
      <c r="W41" s="164" t="s">
        <v>1975</v>
      </c>
      <c r="X41" s="167" t="s">
        <v>1839</v>
      </c>
      <c r="Y41" s="164">
        <v>22</v>
      </c>
      <c r="Z41" s="173" t="str">
        <f t="shared" si="0"/>
        <v>211.086.Sieć cieplna</v>
      </c>
      <c r="AA41" s="172"/>
      <c r="AJ41" s="234"/>
      <c r="AK41" s="234"/>
      <c r="AL41" s="234"/>
      <c r="AN41" s="235"/>
      <c r="AO41" s="235"/>
      <c r="AP41" s="235"/>
      <c r="AQ41" s="235"/>
      <c r="AR41" s="235"/>
      <c r="AS41" s="235"/>
    </row>
    <row r="42" spans="1:45" s="122" customFormat="1">
      <c r="A42" s="137"/>
      <c r="B42" s="137"/>
      <c r="C42" s="137"/>
      <c r="D42" s="137"/>
      <c r="E42" s="137"/>
      <c r="G42" s="140"/>
      <c r="H42" s="138"/>
      <c r="N42" s="122" t="s">
        <v>4290</v>
      </c>
      <c r="R42" s="145"/>
      <c r="S42" s="172"/>
      <c r="U42" s="163" t="s">
        <v>2070</v>
      </c>
      <c r="V42" s="163">
        <v>211</v>
      </c>
      <c r="W42" s="164" t="s">
        <v>1972</v>
      </c>
      <c r="X42" s="167" t="s">
        <v>1821</v>
      </c>
      <c r="Y42" s="164" t="s">
        <v>2024</v>
      </c>
      <c r="Z42" s="173" t="str">
        <f t="shared" si="0"/>
        <v>211.100.Przewód wodociągowy</v>
      </c>
      <c r="AA42" s="172"/>
      <c r="AJ42" s="234"/>
      <c r="AK42" s="234"/>
      <c r="AL42" s="234"/>
      <c r="AN42" s="235"/>
      <c r="AO42" s="235"/>
      <c r="AP42" s="235"/>
      <c r="AQ42" s="235"/>
      <c r="AR42" s="235"/>
      <c r="AS42" s="235"/>
    </row>
    <row r="43" spans="1:45" s="122" customFormat="1">
      <c r="A43" s="137"/>
      <c r="B43" s="137"/>
      <c r="C43" s="137"/>
      <c r="D43" s="137"/>
      <c r="E43" s="137"/>
      <c r="G43" s="140"/>
      <c r="H43" s="138"/>
      <c r="N43" s="122" t="s">
        <v>4291</v>
      </c>
      <c r="R43" s="145"/>
      <c r="S43" s="172"/>
      <c r="U43" s="163" t="s">
        <v>2071</v>
      </c>
      <c r="V43" s="163">
        <v>211</v>
      </c>
      <c r="W43" s="164" t="s">
        <v>1972</v>
      </c>
      <c r="X43" s="167" t="s">
        <v>1828</v>
      </c>
      <c r="Y43" s="164" t="s">
        <v>2024</v>
      </c>
      <c r="Z43" s="173" t="str">
        <f t="shared" si="0"/>
        <v>211.150.Przyłącze wodociągowe</v>
      </c>
      <c r="AA43" s="172"/>
      <c r="AJ43" s="234"/>
      <c r="AK43" s="234"/>
      <c r="AL43" s="234"/>
      <c r="AN43" s="235"/>
      <c r="AO43" s="235"/>
      <c r="AP43" s="235"/>
      <c r="AQ43" s="235"/>
      <c r="AR43" s="235"/>
      <c r="AS43" s="235"/>
    </row>
    <row r="44" spans="1:45" s="122" customFormat="1">
      <c r="A44" s="137"/>
      <c r="B44" s="137"/>
      <c r="C44" s="137"/>
      <c r="D44" s="137"/>
      <c r="E44" s="137"/>
      <c r="G44" s="140"/>
      <c r="H44" s="138"/>
      <c r="N44" s="122" t="s">
        <v>4292</v>
      </c>
      <c r="R44" s="145"/>
      <c r="S44" s="172"/>
      <c r="U44" s="163" t="s">
        <v>2072</v>
      </c>
      <c r="V44" s="163">
        <v>211</v>
      </c>
      <c r="W44" s="164" t="s">
        <v>1972</v>
      </c>
      <c r="X44" s="167" t="s">
        <v>1822</v>
      </c>
      <c r="Y44" s="164" t="s">
        <v>2024</v>
      </c>
      <c r="Z44" s="173" t="str">
        <f t="shared" si="0"/>
        <v>211.165.Przyłącze hydrantowe</v>
      </c>
      <c r="AA44" s="172"/>
      <c r="AJ44" s="234"/>
      <c r="AK44" s="234"/>
      <c r="AL44" s="234"/>
      <c r="AN44" s="235"/>
      <c r="AO44" s="235"/>
      <c r="AP44" s="235"/>
      <c r="AQ44" s="235"/>
      <c r="AR44" s="235"/>
      <c r="AS44" s="235"/>
    </row>
    <row r="45" spans="1:45" s="122" customFormat="1">
      <c r="A45" s="137"/>
      <c r="B45" s="137"/>
      <c r="C45" s="137"/>
      <c r="D45" s="137"/>
      <c r="E45" s="137"/>
      <c r="G45" s="140"/>
      <c r="H45" s="138"/>
      <c r="N45" s="122" t="s">
        <v>2704</v>
      </c>
      <c r="R45" s="145"/>
      <c r="S45" s="172"/>
      <c r="U45" s="163" t="s">
        <v>2073</v>
      </c>
      <c r="V45" s="163">
        <v>211</v>
      </c>
      <c r="W45" s="164" t="s">
        <v>1972</v>
      </c>
      <c r="X45" s="167" t="s">
        <v>1829</v>
      </c>
      <c r="Y45" s="164" t="s">
        <v>2024</v>
      </c>
      <c r="Z45" s="173" t="str">
        <f t="shared" si="0"/>
        <v>211.180.Przyłącze zdroju ulicznego</v>
      </c>
      <c r="AA45" s="172"/>
      <c r="AJ45" s="234"/>
      <c r="AK45" s="234"/>
      <c r="AL45" s="234"/>
      <c r="AN45" s="235"/>
      <c r="AO45" s="235"/>
      <c r="AP45" s="235"/>
      <c r="AQ45" s="235"/>
      <c r="AR45" s="235"/>
      <c r="AS45" s="235"/>
    </row>
    <row r="46" spans="1:45" s="122" customFormat="1">
      <c r="A46" s="137"/>
      <c r="B46" s="137"/>
      <c r="C46" s="137"/>
      <c r="D46" s="137"/>
      <c r="E46" s="137"/>
      <c r="G46" s="140"/>
      <c r="H46" s="138"/>
      <c r="N46" s="122" t="s">
        <v>2705</v>
      </c>
      <c r="R46" s="145"/>
      <c r="S46" s="172"/>
      <c r="U46" s="163" t="s">
        <v>2074</v>
      </c>
      <c r="V46" s="163">
        <v>211</v>
      </c>
      <c r="W46" s="164" t="s">
        <v>1971</v>
      </c>
      <c r="X46" s="167" t="s">
        <v>1800</v>
      </c>
      <c r="Y46" s="164" t="s">
        <v>2024</v>
      </c>
      <c r="Z46" s="173" t="str">
        <f t="shared" si="0"/>
        <v>211.200.Przewód kanalizacyjny</v>
      </c>
      <c r="AA46" s="172"/>
      <c r="AJ46" s="234"/>
      <c r="AK46" s="234"/>
      <c r="AL46" s="234"/>
      <c r="AN46" s="235"/>
      <c r="AO46" s="235"/>
      <c r="AP46" s="235"/>
      <c r="AQ46" s="235"/>
      <c r="AR46" s="235"/>
      <c r="AS46" s="235"/>
    </row>
    <row r="47" spans="1:45" s="122" customFormat="1">
      <c r="A47" s="137"/>
      <c r="B47" s="137"/>
      <c r="C47" s="137"/>
      <c r="D47" s="137"/>
      <c r="E47" s="137"/>
      <c r="G47" s="140"/>
      <c r="H47" s="138"/>
      <c r="N47" s="122" t="s">
        <v>4318</v>
      </c>
      <c r="R47" s="145"/>
      <c r="S47" s="172"/>
      <c r="U47" s="163" t="s">
        <v>2075</v>
      </c>
      <c r="V47" s="163">
        <v>211</v>
      </c>
      <c r="W47" s="164" t="s">
        <v>1971</v>
      </c>
      <c r="X47" s="167" t="s">
        <v>1801</v>
      </c>
      <c r="Y47" s="164" t="s">
        <v>2024</v>
      </c>
      <c r="Z47" s="173" t="str">
        <f t="shared" si="0"/>
        <v>211.250.Przyłącze kanalizacyjne</v>
      </c>
      <c r="AA47" s="172"/>
      <c r="AJ47" s="234"/>
      <c r="AK47" s="234"/>
      <c r="AL47" s="234"/>
      <c r="AN47" s="235"/>
      <c r="AO47" s="235"/>
      <c r="AP47" s="235"/>
      <c r="AQ47" s="235"/>
      <c r="AR47" s="235"/>
      <c r="AS47" s="235"/>
    </row>
    <row r="48" spans="1:45" s="122" customFormat="1">
      <c r="A48" s="137"/>
      <c r="B48" s="137"/>
      <c r="C48" s="137"/>
      <c r="D48" s="137"/>
      <c r="E48" s="137"/>
      <c r="G48" s="140"/>
      <c r="H48" s="138"/>
      <c r="N48" s="122" t="s">
        <v>2706</v>
      </c>
      <c r="R48" s="145"/>
      <c r="S48" s="172"/>
      <c r="U48" s="163" t="s">
        <v>2076</v>
      </c>
      <c r="V48" s="163">
        <v>211</v>
      </c>
      <c r="W48" s="164" t="s">
        <v>1966</v>
      </c>
      <c r="X48" s="167" t="s">
        <v>2077</v>
      </c>
      <c r="Y48" s="164">
        <v>23</v>
      </c>
      <c r="Z48" s="173" t="str">
        <f t="shared" si="0"/>
        <v xml:space="preserve">211.801.Linia zasilania wewnętrznego </v>
      </c>
      <c r="AA48" s="172"/>
      <c r="AJ48" s="234"/>
      <c r="AK48" s="234"/>
      <c r="AL48" s="234"/>
      <c r="AN48" s="235"/>
      <c r="AO48" s="235"/>
      <c r="AP48" s="235"/>
      <c r="AQ48" s="235"/>
      <c r="AR48" s="235"/>
      <c r="AS48" s="235"/>
    </row>
    <row r="49" spans="1:45" s="122" customFormat="1">
      <c r="A49" s="137"/>
      <c r="B49" s="137"/>
      <c r="C49" s="137"/>
      <c r="D49" s="137"/>
      <c r="E49" s="137"/>
      <c r="G49" s="140"/>
      <c r="H49" s="138"/>
      <c r="N49" s="122" t="s">
        <v>2707</v>
      </c>
      <c r="R49" s="145"/>
      <c r="S49" s="172"/>
      <c r="U49" s="163" t="s">
        <v>2078</v>
      </c>
      <c r="V49" s="163">
        <v>211</v>
      </c>
      <c r="W49" s="164" t="s">
        <v>1966</v>
      </c>
      <c r="X49" s="167" t="s">
        <v>1824</v>
      </c>
      <c r="Y49" s="164">
        <v>16</v>
      </c>
      <c r="Z49" s="173" t="str">
        <f t="shared" si="0"/>
        <v>211.802.Instalacja elektryczna</v>
      </c>
      <c r="AA49" s="172"/>
      <c r="AJ49" s="234"/>
      <c r="AK49" s="234"/>
      <c r="AL49" s="234"/>
      <c r="AN49" s="235"/>
      <c r="AO49" s="235"/>
      <c r="AP49" s="235"/>
      <c r="AQ49" s="235"/>
      <c r="AR49" s="235"/>
      <c r="AS49" s="235"/>
    </row>
    <row r="50" spans="1:45" s="122" customFormat="1" ht="25.5">
      <c r="A50" s="137"/>
      <c r="B50" s="137"/>
      <c r="C50" s="137"/>
      <c r="D50" s="137"/>
      <c r="E50" s="137"/>
      <c r="G50" s="140"/>
      <c r="H50" s="138"/>
      <c r="N50" s="122" t="s">
        <v>2700</v>
      </c>
      <c r="R50" s="145"/>
      <c r="S50" s="172"/>
      <c r="U50" s="163" t="s">
        <v>2079</v>
      </c>
      <c r="V50" s="168">
        <v>211</v>
      </c>
      <c r="W50" s="164" t="s">
        <v>1966</v>
      </c>
      <c r="X50" s="167" t="s">
        <v>2080</v>
      </c>
      <c r="Y50" s="164">
        <v>23</v>
      </c>
      <c r="Z50" s="173" t="str">
        <f t="shared" si="0"/>
        <v>211.803.Instalacja ochrony katodowej rurociągów</v>
      </c>
      <c r="AA50" s="172"/>
      <c r="AJ50" s="234"/>
      <c r="AK50" s="234"/>
      <c r="AL50" s="234"/>
      <c r="AN50" s="235"/>
      <c r="AO50" s="235"/>
      <c r="AP50" s="235"/>
      <c r="AQ50" s="235"/>
      <c r="AR50" s="235"/>
      <c r="AS50" s="235"/>
    </row>
    <row r="51" spans="1:45" s="122" customFormat="1">
      <c r="A51" s="137"/>
      <c r="B51" s="137"/>
      <c r="C51" s="137"/>
      <c r="D51" s="137"/>
      <c r="E51" s="137"/>
      <c r="G51" s="140"/>
      <c r="H51" s="138"/>
      <c r="R51" s="145"/>
      <c r="S51" s="172"/>
      <c r="U51" s="163" t="s">
        <v>1980</v>
      </c>
      <c r="V51" s="163">
        <v>211</v>
      </c>
      <c r="W51" s="164" t="s">
        <v>1963</v>
      </c>
      <c r="X51" s="167" t="s">
        <v>1981</v>
      </c>
      <c r="Y51" s="164">
        <v>16</v>
      </c>
      <c r="Z51" s="173" t="str">
        <f t="shared" si="0"/>
        <v>211.851.Instalacja AKPiA</v>
      </c>
      <c r="AA51" s="172"/>
      <c r="AJ51" s="234"/>
      <c r="AK51" s="234"/>
      <c r="AL51" s="234"/>
      <c r="AN51" s="235"/>
      <c r="AO51" s="235"/>
      <c r="AP51" s="235"/>
      <c r="AQ51" s="235"/>
      <c r="AR51" s="235"/>
      <c r="AS51" s="235"/>
    </row>
    <row r="52" spans="1:45" s="122" customFormat="1">
      <c r="A52" s="137"/>
      <c r="B52" s="137"/>
      <c r="C52" s="137"/>
      <c r="D52" s="137"/>
      <c r="E52" s="137"/>
      <c r="G52" s="140"/>
      <c r="H52" s="138"/>
      <c r="N52" s="260"/>
      <c r="R52" s="145"/>
      <c r="S52" s="172"/>
      <c r="U52" s="163" t="s">
        <v>1982</v>
      </c>
      <c r="V52" s="163">
        <v>211</v>
      </c>
      <c r="W52" s="164" t="s">
        <v>1963</v>
      </c>
      <c r="X52" s="167" t="s">
        <v>1983</v>
      </c>
      <c r="Y52" s="164">
        <v>23</v>
      </c>
      <c r="Z52" s="173" t="str">
        <f t="shared" si="0"/>
        <v>211.852.Sieć AKPiA</v>
      </c>
      <c r="AA52" s="172"/>
      <c r="AJ52" s="234"/>
      <c r="AK52" s="234"/>
      <c r="AL52" s="234"/>
      <c r="AN52" s="235"/>
      <c r="AO52" s="235"/>
      <c r="AP52" s="235"/>
      <c r="AQ52" s="235"/>
      <c r="AR52" s="235"/>
      <c r="AS52" s="235"/>
    </row>
    <row r="53" spans="1:45" s="122" customFormat="1">
      <c r="A53" s="137"/>
      <c r="B53" s="137"/>
      <c r="C53" s="137"/>
      <c r="D53" s="137"/>
      <c r="E53" s="137"/>
      <c r="G53" s="140"/>
      <c r="H53" s="138"/>
      <c r="N53" s="260"/>
      <c r="R53" s="145"/>
      <c r="S53" s="172"/>
      <c r="U53" s="168" t="s">
        <v>2081</v>
      </c>
      <c r="V53" s="168">
        <v>291</v>
      </c>
      <c r="W53" s="164" t="s">
        <v>1969</v>
      </c>
      <c r="X53" s="167" t="s">
        <v>1840</v>
      </c>
      <c r="Y53" s="164">
        <v>23</v>
      </c>
      <c r="Z53" s="173" t="str">
        <f t="shared" si="0"/>
        <v>211.900.Kanalizacja teletechniczna</v>
      </c>
      <c r="AA53" s="172"/>
      <c r="AJ53" s="234"/>
      <c r="AK53" s="234"/>
      <c r="AL53" s="234"/>
      <c r="AN53" s="235"/>
      <c r="AO53" s="235"/>
      <c r="AP53" s="235"/>
      <c r="AQ53" s="235"/>
      <c r="AR53" s="235"/>
      <c r="AS53" s="235"/>
    </row>
    <row r="54" spans="1:45" s="122" customFormat="1">
      <c r="A54" s="137"/>
      <c r="B54" s="137"/>
      <c r="C54" s="137"/>
      <c r="D54" s="137"/>
      <c r="E54" s="137"/>
      <c r="G54" s="140"/>
      <c r="H54" s="138"/>
      <c r="N54" s="260"/>
      <c r="R54" s="145"/>
      <c r="S54" s="172"/>
      <c r="U54" s="163" t="s">
        <v>2082</v>
      </c>
      <c r="V54" s="163">
        <v>220</v>
      </c>
      <c r="W54" s="164" t="s">
        <v>1969</v>
      </c>
      <c r="X54" s="167" t="s">
        <v>1834</v>
      </c>
      <c r="Y54" s="164">
        <v>39</v>
      </c>
      <c r="Z54" s="173" t="str">
        <f t="shared" si="0"/>
        <v>220.001.Droga</v>
      </c>
      <c r="AA54" s="172"/>
      <c r="AJ54" s="234"/>
      <c r="AK54" s="234"/>
      <c r="AL54" s="234"/>
      <c r="AN54" s="235"/>
      <c r="AO54" s="235"/>
      <c r="AP54" s="235"/>
      <c r="AQ54" s="235"/>
      <c r="AR54" s="235"/>
      <c r="AS54" s="235"/>
    </row>
    <row r="55" spans="1:45" s="122" customFormat="1">
      <c r="A55" s="137"/>
      <c r="B55" s="137"/>
      <c r="C55" s="137"/>
      <c r="D55" s="137"/>
      <c r="E55" s="137"/>
      <c r="G55" s="140"/>
      <c r="H55" s="138"/>
      <c r="N55" s="260"/>
      <c r="R55" s="145"/>
      <c r="S55" s="172"/>
      <c r="U55" s="163" t="s">
        <v>2083</v>
      </c>
      <c r="V55" s="163">
        <v>220</v>
      </c>
      <c r="W55" s="164" t="s">
        <v>1969</v>
      </c>
      <c r="X55" s="167" t="s">
        <v>1835</v>
      </c>
      <c r="Y55" s="164">
        <v>39</v>
      </c>
      <c r="Z55" s="173" t="str">
        <f t="shared" si="0"/>
        <v>220.002.Plac</v>
      </c>
      <c r="AA55" s="172"/>
      <c r="AJ55" s="234"/>
      <c r="AK55" s="234"/>
      <c r="AL55" s="234"/>
      <c r="AN55" s="235"/>
      <c r="AO55" s="235"/>
      <c r="AP55" s="235"/>
      <c r="AQ55" s="235"/>
      <c r="AR55" s="235"/>
      <c r="AS55" s="235"/>
    </row>
    <row r="56" spans="1:45" s="122" customFormat="1">
      <c r="A56" s="137"/>
      <c r="B56" s="137"/>
      <c r="C56" s="137"/>
      <c r="D56" s="137"/>
      <c r="E56" s="137"/>
      <c r="G56" s="140"/>
      <c r="H56" s="138"/>
      <c r="N56" s="260"/>
      <c r="R56" s="145"/>
      <c r="S56" s="172"/>
      <c r="U56" s="164" t="s">
        <v>2084</v>
      </c>
      <c r="V56" s="164">
        <v>291</v>
      </c>
      <c r="W56" s="164" t="s">
        <v>1969</v>
      </c>
      <c r="X56" s="167" t="s">
        <v>2085</v>
      </c>
      <c r="Y56" s="164">
        <v>20</v>
      </c>
      <c r="Z56" s="173" t="str">
        <f t="shared" si="0"/>
        <v>291.001.Komora techniczna sucha</v>
      </c>
      <c r="AA56" s="172"/>
      <c r="AJ56" s="234"/>
      <c r="AK56" s="234"/>
      <c r="AL56" s="234"/>
      <c r="AN56" s="235"/>
      <c r="AO56" s="235"/>
      <c r="AP56" s="235"/>
      <c r="AQ56" s="235"/>
      <c r="AR56" s="235"/>
      <c r="AS56" s="235"/>
    </row>
    <row r="57" spans="1:45" s="122" customFormat="1">
      <c r="A57" s="137"/>
      <c r="B57" s="137"/>
      <c r="C57" s="137"/>
      <c r="D57" s="137"/>
      <c r="E57" s="137"/>
      <c r="G57" s="140"/>
      <c r="H57" s="138"/>
      <c r="N57" s="260"/>
      <c r="R57" s="145"/>
      <c r="S57" s="172"/>
      <c r="U57" s="164" t="s">
        <v>2086</v>
      </c>
      <c r="V57" s="164">
        <v>291</v>
      </c>
      <c r="W57" s="164" t="s">
        <v>1969</v>
      </c>
      <c r="X57" s="167" t="s">
        <v>2087</v>
      </c>
      <c r="Y57" s="164">
        <v>20</v>
      </c>
      <c r="Z57" s="173" t="str">
        <f t="shared" si="0"/>
        <v>291.002.Komora techniczna mokra</v>
      </c>
      <c r="AA57" s="172"/>
      <c r="AJ57" s="234"/>
      <c r="AK57" s="234"/>
      <c r="AL57" s="234"/>
      <c r="AN57" s="235"/>
      <c r="AO57" s="235"/>
      <c r="AP57" s="235"/>
      <c r="AQ57" s="235"/>
      <c r="AR57" s="235"/>
      <c r="AS57" s="235"/>
    </row>
    <row r="58" spans="1:45" s="122" customFormat="1">
      <c r="A58" s="137"/>
      <c r="B58" s="137"/>
      <c r="C58" s="137"/>
      <c r="D58" s="137"/>
      <c r="E58" s="137"/>
      <c r="G58" s="140"/>
      <c r="H58" s="138"/>
      <c r="R58" s="145"/>
      <c r="S58" s="172"/>
      <c r="U58" s="164" t="s">
        <v>2088</v>
      </c>
      <c r="V58" s="164">
        <v>291</v>
      </c>
      <c r="W58" s="164" t="s">
        <v>1969</v>
      </c>
      <c r="X58" s="167" t="s">
        <v>2089</v>
      </c>
      <c r="Y58" s="164">
        <v>20</v>
      </c>
      <c r="Z58" s="173" t="str">
        <f t="shared" si="0"/>
        <v>291.003.Komora przelewowa</v>
      </c>
      <c r="AA58" s="172"/>
      <c r="AJ58" s="234"/>
      <c r="AK58" s="234"/>
      <c r="AL58" s="234"/>
      <c r="AN58" s="235"/>
      <c r="AO58" s="235"/>
      <c r="AP58" s="235"/>
      <c r="AQ58" s="235"/>
      <c r="AR58" s="235"/>
      <c r="AS58" s="235"/>
    </row>
    <row r="59" spans="1:45" s="122" customFormat="1">
      <c r="A59" s="137"/>
      <c r="B59" s="137"/>
      <c r="C59" s="137"/>
      <c r="D59" s="137"/>
      <c r="E59" s="137"/>
      <c r="G59" s="140"/>
      <c r="H59" s="138"/>
      <c r="R59" s="145"/>
      <c r="S59" s="172"/>
      <c r="U59" s="164" t="s">
        <v>2090</v>
      </c>
      <c r="V59" s="164">
        <v>291</v>
      </c>
      <c r="W59" s="164" t="s">
        <v>1969</v>
      </c>
      <c r="X59" s="167" t="s">
        <v>1728</v>
      </c>
      <c r="Y59" s="164">
        <v>20</v>
      </c>
      <c r="Z59" s="173" t="str">
        <f t="shared" si="0"/>
        <v>291.004.Komora rozdziału</v>
      </c>
      <c r="AA59" s="172"/>
      <c r="AJ59" s="234"/>
      <c r="AK59" s="234"/>
      <c r="AL59" s="234"/>
      <c r="AN59" s="235"/>
      <c r="AO59" s="235"/>
      <c r="AP59" s="235"/>
      <c r="AQ59" s="235"/>
      <c r="AR59" s="235"/>
      <c r="AS59" s="235"/>
    </row>
    <row r="60" spans="1:45" s="122" customFormat="1">
      <c r="A60" s="137"/>
      <c r="B60" s="137"/>
      <c r="C60" s="137"/>
      <c r="D60" s="137"/>
      <c r="E60" s="137"/>
      <c r="G60" s="140"/>
      <c r="H60" s="138"/>
      <c r="R60" s="145"/>
      <c r="S60" s="172"/>
      <c r="U60" s="163" t="s">
        <v>2091</v>
      </c>
      <c r="V60" s="164">
        <v>291</v>
      </c>
      <c r="W60" s="164" t="s">
        <v>1969</v>
      </c>
      <c r="X60" s="167" t="s">
        <v>2092</v>
      </c>
      <c r="Y60" s="164">
        <v>20</v>
      </c>
      <c r="Z60" s="173" t="str">
        <f t="shared" si="0"/>
        <v xml:space="preserve">291.005.Studzienka wodomierzowa </v>
      </c>
      <c r="AA60" s="172"/>
      <c r="AJ60" s="234"/>
      <c r="AK60" s="234"/>
      <c r="AL60" s="234"/>
      <c r="AN60" s="235"/>
      <c r="AO60" s="235"/>
      <c r="AP60" s="235"/>
      <c r="AQ60" s="235"/>
      <c r="AR60" s="235"/>
      <c r="AS60" s="235"/>
    </row>
    <row r="61" spans="1:45" s="122" customFormat="1">
      <c r="A61" s="137"/>
      <c r="B61" s="137"/>
      <c r="C61" s="137"/>
      <c r="D61" s="137"/>
      <c r="E61" s="137"/>
      <c r="G61" s="140"/>
      <c r="H61" s="143"/>
      <c r="R61" s="145"/>
      <c r="S61" s="172"/>
      <c r="U61" s="168" t="s">
        <v>2093</v>
      </c>
      <c r="V61" s="168">
        <v>291</v>
      </c>
      <c r="W61" s="164" t="s">
        <v>1969</v>
      </c>
      <c r="X61" s="167" t="s">
        <v>1769</v>
      </c>
      <c r="Y61" s="164">
        <v>22</v>
      </c>
      <c r="Z61" s="173" t="str">
        <f t="shared" si="0"/>
        <v>291.006.Ogrodzenie</v>
      </c>
      <c r="AA61" s="172"/>
      <c r="AJ61" s="234"/>
      <c r="AK61" s="234"/>
      <c r="AL61" s="234"/>
      <c r="AN61" s="235"/>
      <c r="AO61" s="235"/>
      <c r="AP61" s="235"/>
      <c r="AQ61" s="235"/>
      <c r="AR61" s="235"/>
      <c r="AS61" s="235"/>
    </row>
    <row r="62" spans="1:45" s="122" customFormat="1">
      <c r="A62" s="137"/>
      <c r="B62" s="137"/>
      <c r="C62" s="137"/>
      <c r="D62" s="137"/>
      <c r="E62" s="137"/>
      <c r="G62" s="147"/>
      <c r="H62" s="138"/>
      <c r="R62" s="145"/>
      <c r="S62" s="172"/>
      <c r="U62" s="168" t="s">
        <v>2094</v>
      </c>
      <c r="V62" s="163">
        <v>291</v>
      </c>
      <c r="W62" s="164" t="s">
        <v>1969</v>
      </c>
      <c r="X62" s="167" t="s">
        <v>2095</v>
      </c>
      <c r="Y62" s="164">
        <v>20</v>
      </c>
      <c r="Z62" s="173" t="str">
        <f t="shared" si="0"/>
        <v>291.007.Komin wolnostojący</v>
      </c>
      <c r="AA62" s="172"/>
      <c r="AJ62" s="234"/>
      <c r="AK62" s="234"/>
      <c r="AL62" s="234"/>
      <c r="AN62" s="235"/>
      <c r="AO62" s="235"/>
      <c r="AP62" s="235"/>
      <c r="AQ62" s="235"/>
      <c r="AR62" s="235"/>
      <c r="AS62" s="235"/>
    </row>
    <row r="63" spans="1:45" s="122" customFormat="1">
      <c r="A63" s="137"/>
      <c r="B63" s="137"/>
      <c r="C63" s="137"/>
      <c r="D63" s="137"/>
      <c r="E63" s="137"/>
      <c r="G63" s="147"/>
      <c r="H63" s="138"/>
      <c r="R63" s="145"/>
      <c r="S63" s="172"/>
      <c r="U63" s="168" t="s">
        <v>2096</v>
      </c>
      <c r="V63" s="168">
        <v>291</v>
      </c>
      <c r="W63" s="164" t="s">
        <v>1969</v>
      </c>
      <c r="X63" s="167" t="s">
        <v>1833</v>
      </c>
      <c r="Y63" s="164">
        <v>22</v>
      </c>
      <c r="Z63" s="173" t="str">
        <f t="shared" si="0"/>
        <v>291.008.Chodnik</v>
      </c>
      <c r="AA63" s="172"/>
      <c r="AJ63" s="234"/>
      <c r="AK63" s="234"/>
      <c r="AL63" s="234"/>
      <c r="AN63" s="235"/>
      <c r="AO63" s="235"/>
      <c r="AP63" s="235"/>
      <c r="AQ63" s="235"/>
      <c r="AR63" s="235"/>
      <c r="AS63" s="235"/>
    </row>
    <row r="64" spans="1:45" s="122" customFormat="1">
      <c r="A64" s="137"/>
      <c r="B64" s="137"/>
      <c r="C64" s="137"/>
      <c r="D64" s="137"/>
      <c r="E64" s="137"/>
      <c r="G64" s="147"/>
      <c r="H64" s="138"/>
      <c r="R64" s="145"/>
      <c r="S64" s="172"/>
      <c r="U64" s="163" t="s">
        <v>2097</v>
      </c>
      <c r="V64" s="163">
        <v>310</v>
      </c>
      <c r="W64" s="164" t="s">
        <v>1973</v>
      </c>
      <c r="X64" s="167" t="s">
        <v>2098</v>
      </c>
      <c r="Y64" s="164">
        <v>11</v>
      </c>
      <c r="Z64" s="173" t="str">
        <f t="shared" si="0"/>
        <v>310.001.Kocioł niskotemperaturowy</v>
      </c>
      <c r="AA64" s="172"/>
      <c r="AJ64" s="234"/>
      <c r="AK64" s="234"/>
      <c r="AL64" s="234"/>
      <c r="AN64" s="235"/>
      <c r="AO64" s="235"/>
      <c r="AP64" s="235"/>
      <c r="AQ64" s="235"/>
      <c r="AR64" s="235"/>
      <c r="AS64" s="235"/>
    </row>
    <row r="65" spans="1:45" s="122" customFormat="1">
      <c r="A65" s="137"/>
      <c r="B65" s="137"/>
      <c r="C65" s="137"/>
      <c r="D65" s="137"/>
      <c r="E65" s="137"/>
      <c r="G65" s="147"/>
      <c r="H65" s="138"/>
      <c r="R65" s="145"/>
      <c r="S65" s="172"/>
      <c r="U65" s="163" t="s">
        <v>2099</v>
      </c>
      <c r="V65" s="163">
        <v>440</v>
      </c>
      <c r="W65" s="164" t="s">
        <v>1809</v>
      </c>
      <c r="X65" s="167" t="s">
        <v>2100</v>
      </c>
      <c r="Y65" s="164">
        <v>11</v>
      </c>
      <c r="Z65" s="173" t="str">
        <f t="shared" si="0"/>
        <v>440.101.Pompa wody</v>
      </c>
      <c r="AA65" s="172"/>
      <c r="AJ65" s="234"/>
      <c r="AK65" s="234"/>
      <c r="AL65" s="234"/>
      <c r="AN65" s="235"/>
      <c r="AO65" s="235"/>
      <c r="AP65" s="235"/>
      <c r="AQ65" s="235"/>
      <c r="AR65" s="235"/>
      <c r="AS65" s="235"/>
    </row>
    <row r="66" spans="1:45" s="122" customFormat="1">
      <c r="A66" s="137"/>
      <c r="B66" s="137"/>
      <c r="C66" s="137"/>
      <c r="D66" s="137"/>
      <c r="E66" s="137"/>
      <c r="G66" s="140"/>
      <c r="H66" s="138"/>
      <c r="R66" s="145"/>
      <c r="S66" s="172"/>
      <c r="U66" s="163" t="s">
        <v>2101</v>
      </c>
      <c r="V66" s="163">
        <v>440</v>
      </c>
      <c r="W66" s="164" t="s">
        <v>1809</v>
      </c>
      <c r="X66" s="167" t="s">
        <v>2100</v>
      </c>
      <c r="Y66" s="164">
        <v>11</v>
      </c>
      <c r="Z66" s="173" t="str">
        <f t="shared" si="0"/>
        <v>440.102.Pompa wody</v>
      </c>
      <c r="AA66" s="172"/>
      <c r="AJ66" s="234"/>
      <c r="AK66" s="234"/>
      <c r="AL66" s="234"/>
      <c r="AN66" s="235"/>
      <c r="AO66" s="235"/>
      <c r="AP66" s="235"/>
      <c r="AQ66" s="235"/>
      <c r="AR66" s="235"/>
      <c r="AS66" s="235"/>
    </row>
    <row r="67" spans="1:45" s="122" customFormat="1">
      <c r="A67" s="137"/>
      <c r="B67" s="137"/>
      <c r="C67" s="137"/>
      <c r="D67" s="137"/>
      <c r="E67" s="137"/>
      <c r="G67" s="140"/>
      <c r="H67" s="138"/>
      <c r="R67" s="145"/>
      <c r="S67" s="172"/>
      <c r="U67" s="163" t="s">
        <v>2102</v>
      </c>
      <c r="V67" s="163">
        <v>440</v>
      </c>
      <c r="W67" s="164" t="s">
        <v>1809</v>
      </c>
      <c r="X67" s="167" t="s">
        <v>2103</v>
      </c>
      <c r="Y67" s="164">
        <v>13</v>
      </c>
      <c r="Z67" s="173" t="str">
        <f t="shared" ref="Z67:Z130" si="1">U67&amp;"."&amp;X67</f>
        <v>440.301.Pompa osadu</v>
      </c>
      <c r="AA67" s="172"/>
      <c r="AJ67" s="234"/>
      <c r="AK67" s="234"/>
      <c r="AL67" s="234"/>
      <c r="AN67" s="235"/>
      <c r="AO67" s="235"/>
      <c r="AP67" s="235"/>
      <c r="AQ67" s="235"/>
      <c r="AR67" s="235"/>
      <c r="AS67" s="235"/>
    </row>
    <row r="68" spans="1:45" s="122" customFormat="1">
      <c r="A68" s="137"/>
      <c r="B68" s="137"/>
      <c r="C68" s="137"/>
      <c r="D68" s="137"/>
      <c r="E68" s="137"/>
      <c r="G68" s="140"/>
      <c r="H68" s="138"/>
      <c r="R68" s="145"/>
      <c r="S68" s="172"/>
      <c r="U68" s="163" t="s">
        <v>2104</v>
      </c>
      <c r="V68" s="163">
        <v>440</v>
      </c>
      <c r="W68" s="164" t="s">
        <v>1809</v>
      </c>
      <c r="X68" s="167" t="s">
        <v>2103</v>
      </c>
      <c r="Y68" s="164">
        <v>13</v>
      </c>
      <c r="Z68" s="173" t="str">
        <f t="shared" si="1"/>
        <v>440.302.Pompa osadu</v>
      </c>
      <c r="AA68" s="172"/>
      <c r="AJ68" s="234"/>
      <c r="AK68" s="234"/>
      <c r="AL68" s="234"/>
      <c r="AN68" s="235"/>
      <c r="AO68" s="235"/>
      <c r="AP68" s="235"/>
      <c r="AQ68" s="235"/>
      <c r="AR68" s="235"/>
      <c r="AS68" s="235"/>
    </row>
    <row r="69" spans="1:45" s="122" customFormat="1">
      <c r="A69" s="137"/>
      <c r="B69" s="137"/>
      <c r="C69" s="137"/>
      <c r="D69" s="137"/>
      <c r="E69" s="137"/>
      <c r="G69" s="140"/>
      <c r="H69" s="138"/>
      <c r="R69" s="145"/>
      <c r="S69" s="172"/>
      <c r="U69" s="163" t="s">
        <v>2105</v>
      </c>
      <c r="V69" s="163">
        <v>440</v>
      </c>
      <c r="W69" s="164" t="s">
        <v>1809</v>
      </c>
      <c r="X69" s="167" t="s">
        <v>2106</v>
      </c>
      <c r="Y69" s="164">
        <v>12</v>
      </c>
      <c r="Z69" s="173" t="str">
        <f t="shared" si="1"/>
        <v>440.901.Pompa inna</v>
      </c>
      <c r="AA69" s="172"/>
      <c r="AJ69" s="234"/>
      <c r="AK69" s="234"/>
      <c r="AL69" s="234"/>
      <c r="AN69" s="235"/>
      <c r="AO69" s="235"/>
      <c r="AP69" s="235"/>
      <c r="AQ69" s="235"/>
      <c r="AR69" s="235"/>
      <c r="AS69" s="235"/>
    </row>
    <row r="70" spans="1:45" s="122" customFormat="1">
      <c r="A70" s="137"/>
      <c r="B70" s="137"/>
      <c r="C70" s="137"/>
      <c r="D70" s="137"/>
      <c r="E70" s="137"/>
      <c r="G70" s="140"/>
      <c r="H70" s="138"/>
      <c r="R70" s="145"/>
      <c r="S70" s="172"/>
      <c r="U70" s="163" t="s">
        <v>2107</v>
      </c>
      <c r="V70" s="163">
        <v>440</v>
      </c>
      <c r="W70" s="164" t="s">
        <v>1809</v>
      </c>
      <c r="X70" s="167" t="s">
        <v>2106</v>
      </c>
      <c r="Y70" s="164">
        <v>12</v>
      </c>
      <c r="Z70" s="173" t="str">
        <f t="shared" si="1"/>
        <v>440.902.Pompa inna</v>
      </c>
      <c r="AA70" s="172"/>
      <c r="AJ70" s="234"/>
      <c r="AK70" s="234"/>
      <c r="AL70" s="234"/>
      <c r="AN70" s="235"/>
      <c r="AO70" s="235"/>
      <c r="AP70" s="235"/>
      <c r="AQ70" s="235"/>
      <c r="AR70" s="235"/>
      <c r="AS70" s="235"/>
    </row>
    <row r="71" spans="1:45" s="122" customFormat="1">
      <c r="A71" s="137"/>
      <c r="B71" s="137"/>
      <c r="C71" s="137"/>
      <c r="D71" s="137"/>
      <c r="E71" s="137"/>
      <c r="G71" s="140"/>
      <c r="H71" s="138"/>
      <c r="R71" s="145"/>
      <c r="S71" s="172"/>
      <c r="U71" s="163" t="s">
        <v>2108</v>
      </c>
      <c r="V71" s="163">
        <v>441</v>
      </c>
      <c r="W71" s="164" t="s">
        <v>1809</v>
      </c>
      <c r="X71" s="167" t="s">
        <v>2109</v>
      </c>
      <c r="Y71" s="164">
        <v>6</v>
      </c>
      <c r="Z71" s="173" t="str">
        <f t="shared" si="1"/>
        <v>441.010.Pompa głębinowa</v>
      </c>
      <c r="AA71" s="172"/>
      <c r="AJ71" s="234"/>
      <c r="AK71" s="234"/>
      <c r="AL71" s="234"/>
      <c r="AN71" s="235"/>
      <c r="AO71" s="235"/>
      <c r="AP71" s="235"/>
      <c r="AQ71" s="235"/>
      <c r="AR71" s="235"/>
      <c r="AS71" s="235"/>
    </row>
    <row r="72" spans="1:45" s="122" customFormat="1">
      <c r="A72" s="137"/>
      <c r="B72" s="137"/>
      <c r="C72" s="137"/>
      <c r="D72" s="137"/>
      <c r="E72" s="137"/>
      <c r="F72" s="138"/>
      <c r="G72" s="140"/>
      <c r="H72" s="143"/>
      <c r="R72" s="145"/>
      <c r="S72" s="172"/>
      <c r="U72" s="163" t="s">
        <v>2110</v>
      </c>
      <c r="V72" s="163">
        <v>441</v>
      </c>
      <c r="W72" s="164" t="s">
        <v>1809</v>
      </c>
      <c r="X72" s="167" t="s">
        <v>2111</v>
      </c>
      <c r="Y72" s="164">
        <v>16</v>
      </c>
      <c r="Z72" s="173" t="str">
        <f t="shared" si="1"/>
        <v>441.101.Pompa wody mała</v>
      </c>
      <c r="AA72" s="172"/>
      <c r="AJ72" s="234"/>
      <c r="AK72" s="234"/>
      <c r="AL72" s="234"/>
      <c r="AN72" s="235"/>
      <c r="AO72" s="235"/>
      <c r="AP72" s="235"/>
      <c r="AQ72" s="235"/>
      <c r="AR72" s="235"/>
      <c r="AS72" s="235"/>
    </row>
    <row r="73" spans="1:45" s="122" customFormat="1">
      <c r="A73" s="137"/>
      <c r="B73" s="137"/>
      <c r="C73" s="137"/>
      <c r="D73" s="137"/>
      <c r="E73" s="137"/>
      <c r="F73" s="138"/>
      <c r="G73" s="148"/>
      <c r="H73" s="138"/>
      <c r="R73" s="145"/>
      <c r="S73" s="172"/>
      <c r="U73" s="163" t="s">
        <v>2112</v>
      </c>
      <c r="V73" s="163">
        <v>441</v>
      </c>
      <c r="W73" s="164" t="s">
        <v>1809</v>
      </c>
      <c r="X73" s="167" t="s">
        <v>2113</v>
      </c>
      <c r="Y73" s="164">
        <v>20</v>
      </c>
      <c r="Z73" s="173" t="str">
        <f t="shared" si="1"/>
        <v>441.111.Pompa wody duża</v>
      </c>
      <c r="AA73" s="172"/>
      <c r="AJ73" s="234"/>
      <c r="AK73" s="234"/>
      <c r="AL73" s="234"/>
      <c r="AN73" s="235"/>
      <c r="AO73" s="235"/>
      <c r="AP73" s="235"/>
      <c r="AQ73" s="235"/>
      <c r="AR73" s="235"/>
      <c r="AS73" s="235"/>
    </row>
    <row r="74" spans="1:45" s="122" customFormat="1">
      <c r="A74" s="137"/>
      <c r="B74" s="137"/>
      <c r="C74" s="137"/>
      <c r="D74" s="137"/>
      <c r="E74" s="137"/>
      <c r="F74" s="138"/>
      <c r="G74" s="148"/>
      <c r="H74" s="138"/>
      <c r="R74" s="145"/>
      <c r="S74" s="172"/>
      <c r="U74" s="163" t="s">
        <v>2114</v>
      </c>
      <c r="V74" s="163">
        <v>441</v>
      </c>
      <c r="W74" s="164" t="s">
        <v>1809</v>
      </c>
      <c r="X74" s="167" t="s">
        <v>2115</v>
      </c>
      <c r="Y74" s="164">
        <v>10</v>
      </c>
      <c r="Z74" s="173" t="str">
        <f t="shared" si="1"/>
        <v>441.201.Pompa ścieków mała</v>
      </c>
      <c r="AA74" s="172"/>
      <c r="AJ74" s="234"/>
      <c r="AK74" s="234"/>
      <c r="AL74" s="234"/>
      <c r="AN74" s="235"/>
      <c r="AO74" s="235"/>
      <c r="AP74" s="235"/>
      <c r="AQ74" s="235"/>
      <c r="AR74" s="235"/>
      <c r="AS74" s="235"/>
    </row>
    <row r="75" spans="1:45" s="122" customFormat="1">
      <c r="A75" s="137"/>
      <c r="B75" s="137"/>
      <c r="C75" s="137"/>
      <c r="D75" s="137"/>
      <c r="E75" s="137"/>
      <c r="F75" s="138"/>
      <c r="G75" s="140"/>
      <c r="H75" s="138"/>
      <c r="R75" s="145"/>
      <c r="S75" s="172"/>
      <c r="U75" s="163" t="s">
        <v>2116</v>
      </c>
      <c r="V75" s="163">
        <v>441</v>
      </c>
      <c r="W75" s="164" t="s">
        <v>1809</v>
      </c>
      <c r="X75" s="167" t="s">
        <v>2117</v>
      </c>
      <c r="Y75" s="164">
        <v>8</v>
      </c>
      <c r="Z75" s="173" t="str">
        <f t="shared" si="1"/>
        <v>441.211.Pompa ścieków duża</v>
      </c>
      <c r="AA75" s="172"/>
      <c r="AJ75" s="234"/>
      <c r="AK75" s="234"/>
      <c r="AL75" s="234"/>
      <c r="AN75" s="235"/>
      <c r="AO75" s="235"/>
      <c r="AP75" s="235"/>
      <c r="AQ75" s="235"/>
      <c r="AR75" s="235"/>
      <c r="AS75" s="235"/>
    </row>
    <row r="76" spans="1:45" s="122" customFormat="1">
      <c r="A76" s="137"/>
      <c r="B76" s="137"/>
      <c r="C76" s="137"/>
      <c r="D76" s="137"/>
      <c r="E76" s="137"/>
      <c r="F76" s="138"/>
      <c r="G76" s="140"/>
      <c r="H76" s="138"/>
      <c r="R76" s="145"/>
      <c r="S76" s="172"/>
      <c r="U76" s="163" t="s">
        <v>2118</v>
      </c>
      <c r="V76" s="163">
        <v>441</v>
      </c>
      <c r="W76" s="164" t="s">
        <v>1809</v>
      </c>
      <c r="X76" s="167" t="s">
        <v>2103</v>
      </c>
      <c r="Y76" s="164">
        <v>13</v>
      </c>
      <c r="Z76" s="173" t="str">
        <f t="shared" si="1"/>
        <v>441.301.Pompa osadu</v>
      </c>
      <c r="AA76" s="172"/>
      <c r="AJ76" s="234"/>
      <c r="AK76" s="234"/>
      <c r="AL76" s="234"/>
      <c r="AN76" s="235"/>
      <c r="AO76" s="235"/>
      <c r="AP76" s="235"/>
      <c r="AQ76" s="235"/>
      <c r="AR76" s="235"/>
      <c r="AS76" s="235"/>
    </row>
    <row r="77" spans="1:45" s="122" customFormat="1">
      <c r="A77" s="137"/>
      <c r="B77" s="137"/>
      <c r="C77" s="137"/>
      <c r="D77" s="137"/>
      <c r="E77" s="137"/>
      <c r="F77" s="138"/>
      <c r="G77" s="140"/>
      <c r="H77" s="138"/>
      <c r="R77" s="145"/>
      <c r="S77" s="172"/>
      <c r="U77" s="163" t="s">
        <v>2119</v>
      </c>
      <c r="V77" s="163">
        <v>441</v>
      </c>
      <c r="W77" s="164" t="s">
        <v>1809</v>
      </c>
      <c r="X77" s="167" t="s">
        <v>2120</v>
      </c>
      <c r="Y77" s="164">
        <v>10</v>
      </c>
      <c r="Z77" s="173" t="str">
        <f t="shared" si="1"/>
        <v>441.801.Pompa próżniowa</v>
      </c>
      <c r="AA77" s="172"/>
      <c r="AJ77" s="234"/>
      <c r="AK77" s="234"/>
      <c r="AL77" s="234"/>
      <c r="AN77" s="235"/>
      <c r="AO77" s="235"/>
      <c r="AP77" s="235"/>
      <c r="AQ77" s="235"/>
      <c r="AR77" s="235"/>
      <c r="AS77" s="235"/>
    </row>
    <row r="78" spans="1:45" s="122" customFormat="1">
      <c r="A78" s="137"/>
      <c r="B78" s="137"/>
      <c r="C78" s="137"/>
      <c r="D78" s="137"/>
      <c r="E78" s="137"/>
      <c r="F78" s="138"/>
      <c r="G78" s="140"/>
      <c r="H78" s="138"/>
      <c r="R78" s="145"/>
      <c r="S78" s="172"/>
      <c r="U78" s="163" t="s">
        <v>2121</v>
      </c>
      <c r="V78" s="163">
        <v>441</v>
      </c>
      <c r="W78" s="164" t="s">
        <v>1809</v>
      </c>
      <c r="X78" s="167" t="s">
        <v>2106</v>
      </c>
      <c r="Y78" s="164">
        <v>12</v>
      </c>
      <c r="Z78" s="173" t="str">
        <f t="shared" si="1"/>
        <v>441.901.Pompa inna</v>
      </c>
      <c r="AA78" s="172"/>
      <c r="AJ78" s="234"/>
      <c r="AK78" s="234"/>
      <c r="AL78" s="234"/>
      <c r="AN78" s="235"/>
      <c r="AO78" s="235"/>
      <c r="AP78" s="235"/>
      <c r="AQ78" s="235"/>
      <c r="AR78" s="235"/>
      <c r="AS78" s="235"/>
    </row>
    <row r="79" spans="1:45" s="122" customFormat="1">
      <c r="A79" s="137"/>
      <c r="B79" s="137"/>
      <c r="C79" s="137"/>
      <c r="D79" s="137"/>
      <c r="E79" s="137"/>
      <c r="F79" s="138"/>
      <c r="G79" s="140"/>
      <c r="H79" s="138"/>
      <c r="R79" s="145"/>
      <c r="S79" s="172"/>
      <c r="U79" s="163" t="s">
        <v>2122</v>
      </c>
      <c r="V79" s="163">
        <v>442</v>
      </c>
      <c r="W79" s="164" t="s">
        <v>1809</v>
      </c>
      <c r="X79" s="167" t="s">
        <v>2123</v>
      </c>
      <c r="Y79" s="164">
        <v>11</v>
      </c>
      <c r="Z79" s="173" t="str">
        <f t="shared" si="1"/>
        <v>442.201.Pompa ścieków</v>
      </c>
      <c r="AA79" s="172"/>
      <c r="AJ79" s="234"/>
      <c r="AK79" s="234"/>
      <c r="AL79" s="234"/>
      <c r="AN79" s="235"/>
      <c r="AO79" s="235"/>
      <c r="AP79" s="235"/>
      <c r="AQ79" s="235"/>
      <c r="AR79" s="235"/>
      <c r="AS79" s="235"/>
    </row>
    <row r="80" spans="1:45" s="122" customFormat="1">
      <c r="A80" s="137"/>
      <c r="B80" s="137"/>
      <c r="C80" s="137"/>
      <c r="D80" s="137"/>
      <c r="E80" s="137"/>
      <c r="F80" s="138"/>
      <c r="G80" s="140"/>
      <c r="H80" s="138"/>
      <c r="R80" s="145"/>
      <c r="S80" s="172"/>
      <c r="U80" s="163" t="s">
        <v>2124</v>
      </c>
      <c r="V80" s="163">
        <v>442</v>
      </c>
      <c r="W80" s="164" t="s">
        <v>1809</v>
      </c>
      <c r="X80" s="167" t="s">
        <v>2103</v>
      </c>
      <c r="Y80" s="164">
        <v>13</v>
      </c>
      <c r="Z80" s="173" t="str">
        <f t="shared" si="1"/>
        <v>442.301.Pompa osadu</v>
      </c>
      <c r="AA80" s="172"/>
      <c r="AJ80" s="234"/>
      <c r="AK80" s="234"/>
      <c r="AL80" s="234"/>
      <c r="AN80" s="235"/>
      <c r="AO80" s="235"/>
      <c r="AP80" s="235"/>
      <c r="AQ80" s="235"/>
      <c r="AR80" s="235"/>
      <c r="AS80" s="235"/>
    </row>
    <row r="81" spans="1:45" s="122" customFormat="1">
      <c r="A81" s="137"/>
      <c r="B81" s="137"/>
      <c r="C81" s="137"/>
      <c r="D81" s="137"/>
      <c r="E81" s="137"/>
      <c r="F81" s="138"/>
      <c r="G81" s="140"/>
      <c r="H81" s="138"/>
      <c r="R81" s="145"/>
      <c r="S81" s="172"/>
      <c r="U81" s="163" t="s">
        <v>2125</v>
      </c>
      <c r="V81" s="163">
        <v>442</v>
      </c>
      <c r="W81" s="164" t="s">
        <v>1809</v>
      </c>
      <c r="X81" s="167" t="s">
        <v>2106</v>
      </c>
      <c r="Y81" s="164">
        <v>12</v>
      </c>
      <c r="Z81" s="173" t="str">
        <f t="shared" si="1"/>
        <v>442.901.Pompa inna</v>
      </c>
      <c r="AA81" s="172"/>
      <c r="AJ81" s="234"/>
      <c r="AK81" s="234"/>
      <c r="AL81" s="234"/>
      <c r="AN81" s="235"/>
      <c r="AO81" s="235"/>
      <c r="AP81" s="235"/>
      <c r="AQ81" s="235"/>
      <c r="AR81" s="235"/>
      <c r="AS81" s="235"/>
    </row>
    <row r="82" spans="1:45" s="122" customFormat="1">
      <c r="A82" s="137"/>
      <c r="B82" s="137"/>
      <c r="C82" s="137"/>
      <c r="D82" s="137"/>
      <c r="E82" s="137"/>
      <c r="F82" s="138"/>
      <c r="G82" s="150"/>
      <c r="H82" s="138"/>
      <c r="R82" s="145"/>
      <c r="S82" s="172"/>
      <c r="U82" s="163" t="s">
        <v>2126</v>
      </c>
      <c r="V82" s="163">
        <v>443</v>
      </c>
      <c r="W82" s="164" t="s">
        <v>1809</v>
      </c>
      <c r="X82" s="167" t="s">
        <v>2106</v>
      </c>
      <c r="Y82" s="164">
        <v>12</v>
      </c>
      <c r="Z82" s="173" t="str">
        <f t="shared" si="1"/>
        <v>443.901.Pompa inna</v>
      </c>
      <c r="AA82" s="172"/>
      <c r="AJ82" s="234"/>
      <c r="AK82" s="234"/>
      <c r="AL82" s="234"/>
      <c r="AN82" s="235"/>
      <c r="AO82" s="235"/>
      <c r="AP82" s="235"/>
      <c r="AQ82" s="235"/>
      <c r="AR82" s="235"/>
      <c r="AS82" s="235"/>
    </row>
    <row r="83" spans="1:45" s="122" customFormat="1">
      <c r="A83" s="137"/>
      <c r="B83" s="137"/>
      <c r="C83" s="137"/>
      <c r="D83" s="137"/>
      <c r="E83" s="137"/>
      <c r="F83" s="138"/>
      <c r="G83" s="150"/>
      <c r="H83" s="138"/>
      <c r="R83" s="145"/>
      <c r="S83" s="172"/>
      <c r="U83" s="163" t="s">
        <v>2127</v>
      </c>
      <c r="V83" s="163">
        <v>444</v>
      </c>
      <c r="W83" s="164" t="s">
        <v>1973</v>
      </c>
      <c r="X83" s="167" t="s">
        <v>2128</v>
      </c>
      <c r="Y83" s="164">
        <v>16</v>
      </c>
      <c r="Z83" s="173" t="str">
        <f t="shared" si="1"/>
        <v>444.001.Sprężarka</v>
      </c>
      <c r="AA83" s="172"/>
      <c r="AJ83" s="234"/>
      <c r="AK83" s="234"/>
      <c r="AL83" s="234"/>
      <c r="AN83" s="235"/>
      <c r="AO83" s="235"/>
      <c r="AP83" s="235"/>
      <c r="AQ83" s="235"/>
      <c r="AR83" s="235"/>
      <c r="AS83" s="235"/>
    </row>
    <row r="84" spans="1:45" s="122" customFormat="1">
      <c r="A84" s="137"/>
      <c r="B84" s="137"/>
      <c r="C84" s="137"/>
      <c r="D84" s="137"/>
      <c r="E84" s="137"/>
      <c r="F84" s="138"/>
      <c r="G84" s="150"/>
      <c r="H84" s="138"/>
      <c r="R84" s="145"/>
      <c r="S84" s="172"/>
      <c r="U84" s="163" t="s">
        <v>2129</v>
      </c>
      <c r="V84" s="163">
        <v>445</v>
      </c>
      <c r="W84" s="164" t="s">
        <v>1973</v>
      </c>
      <c r="X84" s="167" t="s">
        <v>1806</v>
      </c>
      <c r="Y84" s="164">
        <v>15</v>
      </c>
      <c r="Z84" s="173" t="str">
        <f t="shared" si="1"/>
        <v>445.001.Dmuchawa</v>
      </c>
      <c r="AA84" s="172"/>
      <c r="AJ84" s="234"/>
      <c r="AK84" s="234"/>
      <c r="AL84" s="234"/>
      <c r="AN84" s="235"/>
      <c r="AO84" s="235"/>
      <c r="AP84" s="235"/>
      <c r="AQ84" s="235"/>
      <c r="AR84" s="235"/>
      <c r="AS84" s="235"/>
    </row>
    <row r="85" spans="1:45" s="122" customFormat="1">
      <c r="A85" s="137"/>
      <c r="B85" s="137"/>
      <c r="C85" s="137"/>
      <c r="D85" s="137"/>
      <c r="E85" s="137"/>
      <c r="F85" s="138"/>
      <c r="G85" s="150"/>
      <c r="H85" s="138"/>
      <c r="R85" s="145"/>
      <c r="S85" s="172"/>
      <c r="U85" s="163" t="s">
        <v>2130</v>
      </c>
      <c r="V85" s="163">
        <v>449</v>
      </c>
      <c r="W85" s="164" t="s">
        <v>1973</v>
      </c>
      <c r="X85" s="167" t="s">
        <v>4317</v>
      </c>
      <c r="Y85" s="164">
        <v>11</v>
      </c>
      <c r="Z85" s="173" t="str">
        <f t="shared" si="1"/>
        <v>449.001.Zestaw hydroforowy</v>
      </c>
      <c r="AA85" s="172"/>
      <c r="AJ85" s="234"/>
      <c r="AK85" s="234"/>
      <c r="AL85" s="234"/>
      <c r="AN85" s="235"/>
      <c r="AO85" s="235"/>
      <c r="AP85" s="235"/>
      <c r="AQ85" s="235"/>
      <c r="AR85" s="235"/>
      <c r="AS85" s="235"/>
    </row>
    <row r="86" spans="1:45" s="122" customFormat="1">
      <c r="A86" s="137"/>
      <c r="B86" s="137"/>
      <c r="C86" s="137"/>
      <c r="D86" s="137"/>
      <c r="E86" s="137"/>
      <c r="G86" s="140"/>
      <c r="H86" s="138"/>
      <c r="R86" s="145"/>
      <c r="S86" s="172"/>
      <c r="U86" s="163" t="s">
        <v>2131</v>
      </c>
      <c r="V86" s="163">
        <v>449</v>
      </c>
      <c r="W86" s="164" t="s">
        <v>1809</v>
      </c>
      <c r="X86" s="167" t="s">
        <v>2132</v>
      </c>
      <c r="Y86" s="164">
        <v>12</v>
      </c>
      <c r="Z86" s="173" t="str">
        <f t="shared" si="1"/>
        <v>449.901.Pompa ślimakowa</v>
      </c>
      <c r="AA86" s="172"/>
      <c r="AJ86" s="234"/>
      <c r="AK86" s="234"/>
      <c r="AL86" s="234"/>
      <c r="AN86" s="235"/>
      <c r="AO86" s="235"/>
      <c r="AP86" s="235"/>
      <c r="AQ86" s="235"/>
      <c r="AR86" s="235"/>
      <c r="AS86" s="235"/>
    </row>
    <row r="87" spans="1:45" s="122" customFormat="1">
      <c r="A87" s="137"/>
      <c r="B87" s="137"/>
      <c r="C87" s="137"/>
      <c r="D87" s="137"/>
      <c r="E87" s="137"/>
      <c r="G87" s="140"/>
      <c r="H87" s="138"/>
      <c r="R87" s="145"/>
      <c r="S87" s="172"/>
      <c r="U87" s="163" t="s">
        <v>2133</v>
      </c>
      <c r="V87" s="163">
        <v>449</v>
      </c>
      <c r="W87" s="164" t="s">
        <v>1809</v>
      </c>
      <c r="X87" s="167" t="s">
        <v>2134</v>
      </c>
      <c r="Y87" s="164">
        <v>12</v>
      </c>
      <c r="Z87" s="173" t="str">
        <f t="shared" si="1"/>
        <v>449.902.Pompa membranowa</v>
      </c>
      <c r="AA87" s="172"/>
      <c r="AJ87" s="234"/>
      <c r="AK87" s="234"/>
      <c r="AL87" s="234"/>
      <c r="AN87" s="235"/>
      <c r="AO87" s="235"/>
      <c r="AP87" s="235"/>
      <c r="AQ87" s="235"/>
      <c r="AR87" s="235"/>
      <c r="AS87" s="235"/>
    </row>
    <row r="88" spans="1:45" s="122" customFormat="1">
      <c r="A88" s="137"/>
      <c r="B88" s="137"/>
      <c r="C88" s="137"/>
      <c r="D88" s="137"/>
      <c r="E88" s="137"/>
      <c r="G88" s="140"/>
      <c r="H88" s="138"/>
      <c r="R88" s="145"/>
      <c r="S88" s="172"/>
      <c r="U88" s="163" t="s">
        <v>2135</v>
      </c>
      <c r="V88" s="163">
        <v>449</v>
      </c>
      <c r="W88" s="164" t="s">
        <v>1809</v>
      </c>
      <c r="X88" s="167" t="s">
        <v>2136</v>
      </c>
      <c r="Y88" s="164">
        <v>12</v>
      </c>
      <c r="Z88" s="173" t="str">
        <f t="shared" si="1"/>
        <v>449.903.Pompa perystaltyczna</v>
      </c>
      <c r="AA88" s="172"/>
      <c r="AJ88" s="234"/>
      <c r="AK88" s="234"/>
      <c r="AL88" s="234"/>
      <c r="AN88" s="235"/>
      <c r="AO88" s="235"/>
      <c r="AP88" s="235"/>
      <c r="AQ88" s="235"/>
      <c r="AR88" s="235"/>
      <c r="AS88" s="235"/>
    </row>
    <row r="89" spans="1:45" s="122" customFormat="1">
      <c r="A89" s="137"/>
      <c r="B89" s="137"/>
      <c r="C89" s="137"/>
      <c r="D89" s="137"/>
      <c r="E89" s="137"/>
      <c r="G89" s="140"/>
      <c r="H89" s="138"/>
      <c r="R89" s="145"/>
      <c r="S89" s="172"/>
      <c r="U89" s="163" t="s">
        <v>2137</v>
      </c>
      <c r="V89" s="163">
        <v>469</v>
      </c>
      <c r="W89" s="164" t="s">
        <v>1973</v>
      </c>
      <c r="X89" s="167" t="s">
        <v>2138</v>
      </c>
      <c r="Y89" s="164">
        <v>11</v>
      </c>
      <c r="Z89" s="173" t="str">
        <f t="shared" si="1"/>
        <v>469.001.Wymiennik ciepła</v>
      </c>
      <c r="AA89" s="172"/>
      <c r="AJ89" s="234"/>
      <c r="AK89" s="234"/>
      <c r="AL89" s="234"/>
      <c r="AN89" s="235"/>
      <c r="AO89" s="235"/>
      <c r="AP89" s="235"/>
      <c r="AQ89" s="235"/>
      <c r="AR89" s="235"/>
      <c r="AS89" s="235"/>
    </row>
    <row r="90" spans="1:45" s="122" customFormat="1">
      <c r="A90" s="137"/>
      <c r="B90" s="137"/>
      <c r="C90" s="137"/>
      <c r="D90" s="137"/>
      <c r="E90" s="137"/>
      <c r="G90" s="140"/>
      <c r="H90" s="138"/>
      <c r="R90" s="145"/>
      <c r="S90" s="172"/>
      <c r="U90" s="163" t="s">
        <v>1984</v>
      </c>
      <c r="V90" s="163">
        <v>491</v>
      </c>
      <c r="W90" s="164" t="s">
        <v>1963</v>
      </c>
      <c r="X90" s="167" t="s">
        <v>1985</v>
      </c>
      <c r="Y90" s="164">
        <v>7</v>
      </c>
      <c r="Z90" s="173" t="str">
        <f t="shared" si="1"/>
        <v>491.001.Urządzenie komunikacyjne</v>
      </c>
      <c r="AA90" s="172"/>
      <c r="AJ90" s="234"/>
      <c r="AK90" s="234"/>
      <c r="AL90" s="234"/>
      <c r="AN90" s="235"/>
      <c r="AO90" s="235"/>
      <c r="AP90" s="235"/>
      <c r="AQ90" s="235"/>
      <c r="AR90" s="235"/>
      <c r="AS90" s="235"/>
    </row>
    <row r="91" spans="1:45" s="122" customFormat="1">
      <c r="A91" s="137"/>
      <c r="B91" s="137"/>
      <c r="C91" s="137"/>
      <c r="D91" s="137"/>
      <c r="E91" s="137"/>
      <c r="G91" s="140"/>
      <c r="H91" s="138"/>
      <c r="R91" s="145"/>
      <c r="S91" s="172"/>
      <c r="U91" s="163" t="s">
        <v>1986</v>
      </c>
      <c r="V91" s="163">
        <v>491</v>
      </c>
      <c r="W91" s="164" t="s">
        <v>1963</v>
      </c>
      <c r="X91" s="167" t="s">
        <v>1987</v>
      </c>
      <c r="Y91" s="164">
        <v>7</v>
      </c>
      <c r="Z91" s="173" t="str">
        <f t="shared" si="1"/>
        <v>491.002.Zestaw komputerowy</v>
      </c>
      <c r="AA91" s="172"/>
      <c r="AJ91" s="234"/>
      <c r="AK91" s="234"/>
      <c r="AL91" s="234"/>
      <c r="AN91" s="235"/>
      <c r="AO91" s="235"/>
      <c r="AP91" s="235"/>
      <c r="AQ91" s="235"/>
      <c r="AR91" s="235"/>
      <c r="AS91" s="235"/>
    </row>
    <row r="92" spans="1:45" s="122" customFormat="1">
      <c r="A92" s="137"/>
      <c r="B92" s="137"/>
      <c r="C92" s="137"/>
      <c r="D92" s="137"/>
      <c r="E92" s="137"/>
      <c r="G92" s="140"/>
      <c r="H92" s="138"/>
      <c r="R92" s="145"/>
      <c r="S92" s="172"/>
      <c r="U92" s="163" t="s">
        <v>1988</v>
      </c>
      <c r="V92" s="163">
        <v>492</v>
      </c>
      <c r="W92" s="164" t="s">
        <v>1963</v>
      </c>
      <c r="X92" s="167" t="s">
        <v>1989</v>
      </c>
      <c r="Y92" s="164">
        <v>20</v>
      </c>
      <c r="Z92" s="173" t="str">
        <f t="shared" si="1"/>
        <v>492.001.Układ sterowania</v>
      </c>
      <c r="AA92" s="172"/>
      <c r="AJ92" s="234"/>
      <c r="AK92" s="234"/>
      <c r="AL92" s="234"/>
      <c r="AN92" s="235"/>
      <c r="AO92" s="235"/>
      <c r="AP92" s="235"/>
      <c r="AQ92" s="235"/>
      <c r="AR92" s="235"/>
      <c r="AS92" s="235"/>
    </row>
    <row r="93" spans="1:45" s="122" customFormat="1">
      <c r="A93" s="137"/>
      <c r="B93" s="137"/>
      <c r="C93" s="137"/>
      <c r="D93" s="137"/>
      <c r="E93" s="137"/>
      <c r="G93" s="140"/>
      <c r="H93" s="138"/>
      <c r="R93" s="145"/>
      <c r="S93" s="172"/>
      <c r="U93" s="163" t="s">
        <v>1990</v>
      </c>
      <c r="V93" s="163">
        <v>492</v>
      </c>
      <c r="W93" s="164" t="s">
        <v>1963</v>
      </c>
      <c r="X93" s="167" t="s">
        <v>1991</v>
      </c>
      <c r="Y93" s="164">
        <v>20</v>
      </c>
      <c r="Z93" s="173" t="str">
        <f t="shared" si="1"/>
        <v>492.002.Panel operatorski</v>
      </c>
      <c r="AA93" s="172"/>
      <c r="AJ93" s="234"/>
      <c r="AK93" s="234"/>
      <c r="AL93" s="234"/>
      <c r="AN93" s="235"/>
      <c r="AO93" s="235"/>
      <c r="AP93" s="235"/>
      <c r="AQ93" s="235"/>
      <c r="AR93" s="235"/>
      <c r="AS93" s="235"/>
    </row>
    <row r="94" spans="1:45" s="122" customFormat="1">
      <c r="A94" s="137"/>
      <c r="B94" s="137"/>
      <c r="C94" s="137"/>
      <c r="D94" s="137"/>
      <c r="E94" s="137"/>
      <c r="G94" s="140"/>
      <c r="H94" s="143"/>
      <c r="R94" s="145"/>
      <c r="S94" s="172"/>
      <c r="U94" s="163" t="s">
        <v>1992</v>
      </c>
      <c r="V94" s="163">
        <v>492</v>
      </c>
      <c r="W94" s="164" t="s">
        <v>1963</v>
      </c>
      <c r="X94" s="167" t="s">
        <v>1818</v>
      </c>
      <c r="Y94" s="164">
        <v>20</v>
      </c>
      <c r="Z94" s="173" t="str">
        <f t="shared" si="1"/>
        <v>492.003.Sterownik</v>
      </c>
      <c r="AA94" s="172"/>
      <c r="AJ94" s="234"/>
      <c r="AK94" s="234"/>
      <c r="AL94" s="234"/>
      <c r="AN94" s="235"/>
      <c r="AO94" s="235"/>
      <c r="AP94" s="235"/>
      <c r="AQ94" s="235"/>
      <c r="AR94" s="235"/>
      <c r="AS94" s="235"/>
    </row>
    <row r="95" spans="1:45" s="122" customFormat="1">
      <c r="A95" s="137"/>
      <c r="B95" s="137"/>
      <c r="C95" s="137"/>
      <c r="D95" s="137"/>
      <c r="E95" s="137"/>
      <c r="G95" s="140"/>
      <c r="H95" s="138"/>
      <c r="R95" s="145"/>
      <c r="S95" s="172"/>
      <c r="U95" s="163" t="s">
        <v>2139</v>
      </c>
      <c r="V95" s="163">
        <v>600</v>
      </c>
      <c r="W95" s="164" t="s">
        <v>1973</v>
      </c>
      <c r="X95" s="167" t="s">
        <v>2140</v>
      </c>
      <c r="Y95" s="164">
        <v>22</v>
      </c>
      <c r="Z95" s="173" t="str">
        <f t="shared" si="1"/>
        <v>600.001.Zbiornik technologiczny</v>
      </c>
      <c r="AA95" s="172"/>
      <c r="AJ95" s="234"/>
      <c r="AK95" s="234"/>
      <c r="AL95" s="234"/>
      <c r="AN95" s="235"/>
      <c r="AO95" s="235"/>
      <c r="AP95" s="235"/>
      <c r="AQ95" s="235"/>
      <c r="AR95" s="235"/>
      <c r="AS95" s="235"/>
    </row>
    <row r="96" spans="1:45" s="122" customFormat="1">
      <c r="A96" s="137"/>
      <c r="B96" s="137"/>
      <c r="C96" s="137"/>
      <c r="D96" s="137"/>
      <c r="E96" s="137"/>
      <c r="G96" s="140"/>
      <c r="H96" s="138"/>
      <c r="R96" s="145"/>
      <c r="S96" s="172"/>
      <c r="U96" s="163" t="s">
        <v>2141</v>
      </c>
      <c r="V96" s="163">
        <v>601</v>
      </c>
      <c r="W96" s="164" t="s">
        <v>1973</v>
      </c>
      <c r="X96" s="167" t="s">
        <v>2140</v>
      </c>
      <c r="Y96" s="164">
        <v>22</v>
      </c>
      <c r="Z96" s="173" t="str">
        <f t="shared" si="1"/>
        <v>601.001.Zbiornik technologiczny</v>
      </c>
      <c r="AA96" s="172"/>
      <c r="AJ96" s="234"/>
      <c r="AK96" s="234"/>
      <c r="AL96" s="234"/>
      <c r="AN96" s="235"/>
      <c r="AO96" s="235"/>
      <c r="AP96" s="235"/>
      <c r="AQ96" s="235"/>
      <c r="AR96" s="235"/>
      <c r="AS96" s="235"/>
    </row>
    <row r="97" spans="1:45" s="122" customFormat="1">
      <c r="A97" s="137"/>
      <c r="B97" s="137"/>
      <c r="C97" s="137"/>
      <c r="D97" s="137"/>
      <c r="E97" s="137"/>
      <c r="G97" s="140"/>
      <c r="H97" s="138"/>
      <c r="R97" s="145"/>
      <c r="S97" s="172"/>
      <c r="U97" s="163" t="s">
        <v>2142</v>
      </c>
      <c r="V97" s="163">
        <v>603</v>
      </c>
      <c r="W97" s="164" t="s">
        <v>1973</v>
      </c>
      <c r="X97" s="167" t="s">
        <v>2140</v>
      </c>
      <c r="Y97" s="164">
        <v>18</v>
      </c>
      <c r="Z97" s="173" t="str">
        <f t="shared" si="1"/>
        <v>603.001.Zbiornik technologiczny</v>
      </c>
      <c r="AA97" s="172"/>
      <c r="AJ97" s="234"/>
      <c r="AK97" s="234"/>
      <c r="AL97" s="234"/>
      <c r="AN97" s="235"/>
      <c r="AO97" s="235"/>
      <c r="AP97" s="235"/>
      <c r="AQ97" s="235"/>
      <c r="AR97" s="235"/>
      <c r="AS97" s="235"/>
    </row>
    <row r="98" spans="1:45" s="122" customFormat="1">
      <c r="A98" s="137"/>
      <c r="B98" s="137"/>
      <c r="C98" s="137"/>
      <c r="D98" s="137"/>
      <c r="E98" s="137"/>
      <c r="G98" s="140"/>
      <c r="H98" s="138"/>
      <c r="R98" s="145"/>
      <c r="S98" s="172"/>
      <c r="U98" s="163" t="s">
        <v>2143</v>
      </c>
      <c r="V98" s="163">
        <v>604</v>
      </c>
      <c r="W98" s="164" t="s">
        <v>1973</v>
      </c>
      <c r="X98" s="167" t="s">
        <v>2140</v>
      </c>
      <c r="Y98" s="164">
        <v>17</v>
      </c>
      <c r="Z98" s="173" t="str">
        <f t="shared" si="1"/>
        <v>604.001.Zbiornik technologiczny</v>
      </c>
      <c r="AA98" s="172"/>
      <c r="AJ98" s="234"/>
      <c r="AK98" s="234"/>
      <c r="AL98" s="234"/>
      <c r="AN98" s="235"/>
      <c r="AO98" s="235"/>
      <c r="AP98" s="235"/>
      <c r="AQ98" s="235"/>
      <c r="AR98" s="235"/>
      <c r="AS98" s="235"/>
    </row>
    <row r="99" spans="1:45" s="122" customFormat="1">
      <c r="A99" s="137"/>
      <c r="B99" s="137"/>
      <c r="C99" s="137"/>
      <c r="D99" s="137"/>
      <c r="E99" s="137"/>
      <c r="G99" s="140"/>
      <c r="H99" s="138"/>
      <c r="R99" s="145"/>
      <c r="S99" s="172"/>
      <c r="U99" s="163" t="s">
        <v>2144</v>
      </c>
      <c r="V99" s="163">
        <v>610</v>
      </c>
      <c r="W99" s="164" t="s">
        <v>1966</v>
      </c>
      <c r="X99" s="167" t="s">
        <v>2145</v>
      </c>
      <c r="Y99" s="164">
        <v>12</v>
      </c>
      <c r="Z99" s="173" t="str">
        <f t="shared" si="1"/>
        <v>610.001.Rozdzielnica główna</v>
      </c>
      <c r="AA99" s="172"/>
      <c r="AJ99" s="234"/>
      <c r="AK99" s="234"/>
      <c r="AL99" s="234"/>
      <c r="AN99" s="235"/>
      <c r="AO99" s="235"/>
      <c r="AP99" s="235"/>
      <c r="AQ99" s="235"/>
      <c r="AR99" s="235"/>
      <c r="AS99" s="235"/>
    </row>
    <row r="100" spans="1:45" s="122" customFormat="1" ht="25.5">
      <c r="A100" s="137"/>
      <c r="B100" s="137"/>
      <c r="C100" s="137"/>
      <c r="D100" s="137"/>
      <c r="E100" s="137"/>
      <c r="G100" s="140"/>
      <c r="H100" s="138"/>
      <c r="R100" s="145"/>
      <c r="S100" s="172"/>
      <c r="U100" s="168" t="s">
        <v>2146</v>
      </c>
      <c r="V100" s="168">
        <v>610</v>
      </c>
      <c r="W100" s="164" t="s">
        <v>1966</v>
      </c>
      <c r="X100" s="167" t="s">
        <v>2147</v>
      </c>
      <c r="Y100" s="164">
        <v>12</v>
      </c>
      <c r="Z100" s="173" t="str">
        <f t="shared" si="1"/>
        <v xml:space="preserve">610.002.Instalacja zasilania i sterowania przepompowni </v>
      </c>
      <c r="AA100" s="172"/>
      <c r="AJ100" s="234"/>
      <c r="AK100" s="234"/>
      <c r="AL100" s="234"/>
      <c r="AN100" s="235"/>
      <c r="AO100" s="235"/>
      <c r="AP100" s="235"/>
      <c r="AQ100" s="235"/>
      <c r="AR100" s="235"/>
      <c r="AS100" s="235"/>
    </row>
    <row r="101" spans="1:45" s="122" customFormat="1" ht="25.5">
      <c r="A101" s="137"/>
      <c r="B101" s="137"/>
      <c r="C101" s="137"/>
      <c r="D101" s="137"/>
      <c r="E101" s="137"/>
      <c r="G101" s="140"/>
      <c r="H101" s="138"/>
      <c r="R101" s="145"/>
      <c r="S101" s="172"/>
      <c r="U101" s="168" t="s">
        <v>2148</v>
      </c>
      <c r="V101" s="168">
        <v>610</v>
      </c>
      <c r="W101" s="164" t="s">
        <v>1966</v>
      </c>
      <c r="X101" s="167" t="s">
        <v>2149</v>
      </c>
      <c r="Y101" s="164">
        <v>12</v>
      </c>
      <c r="Z101" s="173" t="str">
        <f t="shared" si="1"/>
        <v xml:space="preserve">610.003.Instalacja zasilania i sterowania pompowni </v>
      </c>
      <c r="AA101" s="172"/>
      <c r="AJ101" s="234"/>
      <c r="AK101" s="234"/>
      <c r="AL101" s="234"/>
      <c r="AN101" s="235"/>
      <c r="AO101" s="235"/>
      <c r="AP101" s="235"/>
      <c r="AQ101" s="235"/>
      <c r="AR101" s="235"/>
      <c r="AS101" s="235"/>
    </row>
    <row r="102" spans="1:45" s="122" customFormat="1" ht="25.5">
      <c r="A102" s="137"/>
      <c r="B102" s="137"/>
      <c r="C102" s="137"/>
      <c r="D102" s="137"/>
      <c r="E102" s="137"/>
      <c r="G102" s="140"/>
      <c r="H102" s="138"/>
      <c r="R102" s="145"/>
      <c r="S102" s="172"/>
      <c r="U102" s="168" t="s">
        <v>2150</v>
      </c>
      <c r="V102" s="168">
        <v>610</v>
      </c>
      <c r="W102" s="164" t="s">
        <v>1966</v>
      </c>
      <c r="X102" s="167" t="s">
        <v>2151</v>
      </c>
      <c r="Y102" s="164">
        <v>12</v>
      </c>
      <c r="Z102" s="173" t="str">
        <f t="shared" si="1"/>
        <v>610.004.Instalacja zasilania i sterowania hydroforni</v>
      </c>
      <c r="AA102" s="172"/>
      <c r="AN102" s="235"/>
      <c r="AO102" s="235"/>
      <c r="AP102" s="235"/>
      <c r="AQ102" s="235"/>
      <c r="AR102" s="235"/>
      <c r="AS102" s="235"/>
    </row>
    <row r="103" spans="1:45" s="122" customFormat="1" ht="25.5">
      <c r="A103" s="137"/>
      <c r="B103" s="137"/>
      <c r="C103" s="137"/>
      <c r="D103" s="137"/>
      <c r="E103" s="137"/>
      <c r="G103" s="140"/>
      <c r="H103" s="138"/>
      <c r="R103" s="145"/>
      <c r="S103" s="172"/>
      <c r="U103" s="168" t="s">
        <v>2152</v>
      </c>
      <c r="V103" s="168">
        <v>610</v>
      </c>
      <c r="W103" s="164" t="s">
        <v>1966</v>
      </c>
      <c r="X103" s="167" t="s">
        <v>2153</v>
      </c>
      <c r="Y103" s="164">
        <v>12</v>
      </c>
      <c r="Z103" s="173" t="str">
        <f t="shared" si="1"/>
        <v>610.005.Instalacja zasilania i sterowania komory</v>
      </c>
      <c r="AA103" s="172"/>
      <c r="AN103" s="235"/>
      <c r="AO103" s="235"/>
      <c r="AP103" s="235"/>
      <c r="AQ103" s="235"/>
      <c r="AR103" s="235"/>
      <c r="AS103" s="235"/>
    </row>
    <row r="104" spans="1:45" s="122" customFormat="1" ht="25.5">
      <c r="A104" s="137"/>
      <c r="B104" s="137"/>
      <c r="C104" s="137"/>
      <c r="D104" s="137"/>
      <c r="E104" s="137"/>
      <c r="G104" s="140"/>
      <c r="H104" s="138"/>
      <c r="R104" s="145"/>
      <c r="S104" s="172"/>
      <c r="U104" s="168" t="s">
        <v>2154</v>
      </c>
      <c r="V104" s="168">
        <v>610</v>
      </c>
      <c r="W104" s="164" t="s">
        <v>1966</v>
      </c>
      <c r="X104" s="167" t="s">
        <v>2155</v>
      </c>
      <c r="Y104" s="164">
        <v>12</v>
      </c>
      <c r="Z104" s="173" t="str">
        <f t="shared" si="1"/>
        <v>610.006.Instalacja zasilania i sterowania zdroju ulicznego</v>
      </c>
      <c r="AA104" s="172"/>
      <c r="AN104" s="235"/>
      <c r="AO104" s="235"/>
      <c r="AP104" s="235"/>
      <c r="AQ104" s="235"/>
      <c r="AR104" s="235"/>
      <c r="AS104" s="235"/>
    </row>
    <row r="105" spans="1:45" s="122" customFormat="1">
      <c r="A105" s="137"/>
      <c r="B105" s="137"/>
      <c r="C105" s="137"/>
      <c r="D105" s="137"/>
      <c r="E105" s="137"/>
      <c r="G105" s="140"/>
      <c r="H105" s="138"/>
      <c r="R105" s="145"/>
      <c r="S105" s="172"/>
      <c r="U105" s="163" t="s">
        <v>2156</v>
      </c>
      <c r="V105" s="163">
        <v>610</v>
      </c>
      <c r="W105" s="164" t="s">
        <v>1966</v>
      </c>
      <c r="X105" s="167" t="s">
        <v>2157</v>
      </c>
      <c r="Y105" s="164">
        <v>12</v>
      </c>
      <c r="Z105" s="173" t="str">
        <f t="shared" si="1"/>
        <v>610.007.Rozdzielnica</v>
      </c>
      <c r="AA105" s="172"/>
      <c r="AN105" s="235"/>
      <c r="AO105" s="235"/>
      <c r="AP105" s="235"/>
      <c r="AQ105" s="235"/>
      <c r="AR105" s="235"/>
      <c r="AS105" s="235"/>
    </row>
    <row r="106" spans="1:45" s="122" customFormat="1">
      <c r="A106" s="137"/>
      <c r="B106" s="137"/>
      <c r="C106" s="137"/>
      <c r="D106" s="137"/>
      <c r="E106" s="137"/>
      <c r="G106" s="140"/>
      <c r="H106" s="138"/>
      <c r="R106" s="145"/>
      <c r="S106" s="172"/>
      <c r="U106" s="168" t="s">
        <v>2158</v>
      </c>
      <c r="V106" s="168">
        <v>611</v>
      </c>
      <c r="W106" s="164" t="s">
        <v>1966</v>
      </c>
      <c r="X106" s="167" t="s">
        <v>2159</v>
      </c>
      <c r="Y106" s="164">
        <v>14</v>
      </c>
      <c r="Z106" s="173" t="str">
        <f t="shared" si="1"/>
        <v>611.001.Falownik</v>
      </c>
      <c r="AA106" s="172"/>
      <c r="AN106" s="235"/>
      <c r="AO106" s="235"/>
      <c r="AP106" s="235"/>
      <c r="AQ106" s="235"/>
      <c r="AR106" s="235"/>
      <c r="AS106" s="235"/>
    </row>
    <row r="107" spans="1:45" s="122" customFormat="1">
      <c r="A107" s="137"/>
      <c r="B107" s="137"/>
      <c r="C107" s="137"/>
      <c r="D107" s="137"/>
      <c r="E107" s="137"/>
      <c r="G107" s="140"/>
      <c r="H107" s="138"/>
      <c r="R107" s="145"/>
      <c r="S107" s="172"/>
      <c r="U107" s="168" t="s">
        <v>2160</v>
      </c>
      <c r="V107" s="168">
        <v>611</v>
      </c>
      <c r="W107" s="164" t="s">
        <v>1966</v>
      </c>
      <c r="X107" s="167" t="s">
        <v>2161</v>
      </c>
      <c r="Y107" s="164">
        <v>14</v>
      </c>
      <c r="Z107" s="173" t="str">
        <f t="shared" si="1"/>
        <v>611.002.Filtr falownikowy</v>
      </c>
      <c r="AA107" s="172"/>
      <c r="AN107" s="235"/>
      <c r="AO107" s="235"/>
      <c r="AP107" s="235"/>
      <c r="AQ107" s="235"/>
      <c r="AR107" s="235"/>
      <c r="AS107" s="235"/>
    </row>
    <row r="108" spans="1:45" s="122" customFormat="1">
      <c r="A108" s="137"/>
      <c r="B108" s="137"/>
      <c r="C108" s="137"/>
      <c r="D108" s="137"/>
      <c r="E108" s="137"/>
      <c r="G108" s="140"/>
      <c r="H108" s="138"/>
      <c r="R108" s="145"/>
      <c r="S108" s="172"/>
      <c r="U108" s="168" t="s">
        <v>2162</v>
      </c>
      <c r="V108" s="168">
        <v>611</v>
      </c>
      <c r="W108" s="164" t="s">
        <v>1966</v>
      </c>
      <c r="X108" s="167" t="s">
        <v>2163</v>
      </c>
      <c r="Y108" s="164">
        <v>14</v>
      </c>
      <c r="Z108" s="173" t="str">
        <f t="shared" si="1"/>
        <v>611.003.Bateria kondensatorów</v>
      </c>
      <c r="AA108" s="172"/>
      <c r="AN108" s="235"/>
      <c r="AO108" s="235"/>
      <c r="AP108" s="235"/>
      <c r="AQ108" s="235"/>
      <c r="AR108" s="235"/>
      <c r="AS108" s="235"/>
    </row>
    <row r="109" spans="1:45" s="122" customFormat="1">
      <c r="A109" s="137"/>
      <c r="B109" s="137"/>
      <c r="C109" s="137"/>
      <c r="D109" s="137"/>
      <c r="E109" s="137"/>
      <c r="G109" s="140"/>
      <c r="H109" s="138"/>
      <c r="R109" s="145"/>
      <c r="S109" s="172"/>
      <c r="U109" s="168" t="s">
        <v>2164</v>
      </c>
      <c r="V109" s="168">
        <v>633</v>
      </c>
      <c r="W109" s="164" t="s">
        <v>1966</v>
      </c>
      <c r="X109" s="167" t="s">
        <v>2165</v>
      </c>
      <c r="Y109" s="164">
        <v>14</v>
      </c>
      <c r="Z109" s="173" t="str">
        <f t="shared" si="1"/>
        <v>611.004.Bateria akumulatorów</v>
      </c>
      <c r="AA109" s="172"/>
      <c r="AN109" s="235"/>
      <c r="AO109" s="235"/>
      <c r="AP109" s="235"/>
      <c r="AQ109" s="235"/>
      <c r="AR109" s="235"/>
      <c r="AS109" s="235"/>
    </row>
    <row r="110" spans="1:45" s="122" customFormat="1">
      <c r="A110" s="137"/>
      <c r="B110" s="137"/>
      <c r="C110" s="137"/>
      <c r="D110" s="137"/>
      <c r="E110" s="137"/>
      <c r="G110" s="140"/>
      <c r="H110" s="138"/>
      <c r="R110" s="145"/>
      <c r="S110" s="172"/>
      <c r="U110" s="163" t="s">
        <v>2166</v>
      </c>
      <c r="V110" s="163">
        <v>612</v>
      </c>
      <c r="W110" s="164" t="s">
        <v>1966</v>
      </c>
      <c r="X110" s="167" t="s">
        <v>2167</v>
      </c>
      <c r="Y110" s="164">
        <v>13</v>
      </c>
      <c r="Z110" s="173" t="str">
        <f t="shared" si="1"/>
        <v>612.001.Układ rozliczeniowo- pomiarowy</v>
      </c>
      <c r="AA110" s="172"/>
      <c r="AN110" s="235"/>
      <c r="AO110" s="235"/>
      <c r="AP110" s="235"/>
      <c r="AQ110" s="235"/>
      <c r="AR110" s="235"/>
      <c r="AS110" s="235"/>
    </row>
    <row r="111" spans="1:45" s="122" customFormat="1">
      <c r="A111" s="137"/>
      <c r="B111" s="137"/>
      <c r="C111" s="137"/>
      <c r="D111" s="137"/>
      <c r="E111" s="137"/>
      <c r="G111" s="140"/>
      <c r="H111" s="143"/>
      <c r="R111" s="145"/>
      <c r="S111" s="172"/>
      <c r="U111" s="163" t="s">
        <v>1993</v>
      </c>
      <c r="V111" s="163">
        <v>612</v>
      </c>
      <c r="W111" s="164" t="s">
        <v>1966</v>
      </c>
      <c r="X111" s="167" t="s">
        <v>1994</v>
      </c>
      <c r="Y111" s="164">
        <v>13</v>
      </c>
      <c r="Z111" s="173" t="str">
        <f t="shared" si="1"/>
        <v>612.002.Rozłącznik 110 kV</v>
      </c>
      <c r="AA111" s="172"/>
      <c r="AN111" s="235"/>
      <c r="AO111" s="235"/>
      <c r="AP111" s="235"/>
      <c r="AQ111" s="235"/>
      <c r="AR111" s="235"/>
      <c r="AS111" s="235"/>
    </row>
    <row r="112" spans="1:45" s="122" customFormat="1">
      <c r="A112" s="137"/>
      <c r="B112" s="137"/>
      <c r="C112" s="137"/>
      <c r="D112" s="137"/>
      <c r="E112" s="137"/>
      <c r="G112" s="140"/>
      <c r="H112" s="138"/>
      <c r="R112" s="145"/>
      <c r="S112" s="172"/>
      <c r="U112" s="163" t="s">
        <v>1995</v>
      </c>
      <c r="V112" s="163">
        <v>612</v>
      </c>
      <c r="W112" s="164" t="s">
        <v>1966</v>
      </c>
      <c r="X112" s="167" t="s">
        <v>1996</v>
      </c>
      <c r="Y112" s="164">
        <v>13</v>
      </c>
      <c r="Z112" s="173" t="str">
        <f t="shared" si="1"/>
        <v>612.003.Wyłącznik 110 kV</v>
      </c>
      <c r="AA112" s="172"/>
      <c r="AN112" s="235"/>
      <c r="AO112" s="235"/>
      <c r="AP112" s="235"/>
      <c r="AQ112" s="235"/>
      <c r="AR112" s="235"/>
      <c r="AS112" s="235"/>
    </row>
    <row r="113" spans="1:45" s="122" customFormat="1">
      <c r="A113" s="137"/>
      <c r="B113" s="137"/>
      <c r="C113" s="137"/>
      <c r="D113" s="137"/>
      <c r="E113" s="137"/>
      <c r="G113" s="140"/>
      <c r="H113" s="138"/>
      <c r="R113" s="145"/>
      <c r="S113" s="172"/>
      <c r="U113" s="163" t="s">
        <v>2168</v>
      </c>
      <c r="V113" s="163">
        <v>630</v>
      </c>
      <c r="W113" s="164" t="s">
        <v>1966</v>
      </c>
      <c r="X113" s="167" t="s">
        <v>1825</v>
      </c>
      <c r="Y113" s="164">
        <v>17</v>
      </c>
      <c r="Z113" s="173" t="str">
        <f t="shared" si="1"/>
        <v>630.001.Transformator</v>
      </c>
      <c r="AA113" s="172"/>
      <c r="AN113" s="235"/>
      <c r="AO113" s="235"/>
      <c r="AP113" s="235"/>
      <c r="AQ113" s="235"/>
      <c r="AR113" s="235"/>
      <c r="AS113" s="235"/>
    </row>
    <row r="114" spans="1:45" s="122" customFormat="1">
      <c r="A114" s="137"/>
      <c r="B114" s="137"/>
      <c r="C114" s="137"/>
      <c r="D114" s="137"/>
      <c r="E114" s="137"/>
      <c r="G114" s="140"/>
      <c r="R114" s="145"/>
      <c r="S114" s="172"/>
      <c r="U114" s="163" t="s">
        <v>2169</v>
      </c>
      <c r="V114" s="163">
        <v>646</v>
      </c>
      <c r="W114" s="164" t="s">
        <v>1973</v>
      </c>
      <c r="X114" s="167" t="s">
        <v>1815</v>
      </c>
      <c r="Y114" s="164">
        <v>30</v>
      </c>
      <c r="Z114" s="173" t="str">
        <f t="shared" si="1"/>
        <v>646.001.Suwnica</v>
      </c>
      <c r="AA114" s="172"/>
      <c r="AN114" s="235"/>
      <c r="AO114" s="235"/>
      <c r="AP114" s="235"/>
      <c r="AQ114" s="235"/>
      <c r="AR114" s="235"/>
      <c r="AS114" s="235"/>
    </row>
    <row r="115" spans="1:45" s="122" customFormat="1">
      <c r="A115" s="137"/>
      <c r="B115" s="137"/>
      <c r="C115" s="137"/>
      <c r="D115" s="137"/>
      <c r="E115" s="137"/>
      <c r="G115" s="140"/>
      <c r="R115" s="145"/>
      <c r="S115" s="172"/>
      <c r="U115" s="163" t="s">
        <v>2170</v>
      </c>
      <c r="V115" s="163">
        <v>652</v>
      </c>
      <c r="W115" s="164" t="s">
        <v>1973</v>
      </c>
      <c r="X115" s="167" t="s">
        <v>2171</v>
      </c>
      <c r="Y115" s="164">
        <v>13</v>
      </c>
      <c r="Z115" s="173" t="str">
        <f t="shared" si="1"/>
        <v>652.001.Agregat grzewczo-wentylacyjny</v>
      </c>
      <c r="AA115" s="172"/>
      <c r="AN115" s="235"/>
      <c r="AO115" s="235"/>
      <c r="AP115" s="235"/>
      <c r="AQ115" s="235"/>
      <c r="AR115" s="235"/>
      <c r="AS115" s="235"/>
    </row>
    <row r="116" spans="1:45" s="122" customFormat="1">
      <c r="A116" s="137"/>
      <c r="B116" s="137"/>
      <c r="C116" s="137"/>
      <c r="D116" s="137"/>
      <c r="E116" s="137"/>
      <c r="G116" s="140"/>
      <c r="R116" s="145"/>
      <c r="S116" s="172"/>
      <c r="U116" s="163" t="s">
        <v>2172</v>
      </c>
      <c r="V116" s="163">
        <v>652</v>
      </c>
      <c r="W116" s="164" t="s">
        <v>1973</v>
      </c>
      <c r="X116" s="167" t="s">
        <v>1836</v>
      </c>
      <c r="Y116" s="164">
        <v>13</v>
      </c>
      <c r="Z116" s="173" t="str">
        <f t="shared" si="1"/>
        <v>652.002.Centrala wentylacyjna</v>
      </c>
      <c r="AA116" s="172"/>
      <c r="AN116" s="235"/>
      <c r="AO116" s="235"/>
      <c r="AP116" s="235"/>
      <c r="AQ116" s="235"/>
      <c r="AR116" s="235"/>
      <c r="AS116" s="235"/>
    </row>
    <row r="117" spans="1:45" s="122" customFormat="1">
      <c r="A117" s="137"/>
      <c r="B117" s="137"/>
      <c r="C117" s="137"/>
      <c r="D117" s="137"/>
      <c r="E117" s="137"/>
      <c r="G117" s="140"/>
      <c r="R117" s="145"/>
      <c r="S117" s="172"/>
      <c r="U117" s="163" t="s">
        <v>2173</v>
      </c>
      <c r="V117" s="163">
        <v>652</v>
      </c>
      <c r="W117" s="164" t="s">
        <v>1973</v>
      </c>
      <c r="X117" s="167" t="s">
        <v>2174</v>
      </c>
      <c r="Y117" s="164">
        <v>13</v>
      </c>
      <c r="Z117" s="173" t="str">
        <f t="shared" si="1"/>
        <v>652.003.Osuszacz powietrza</v>
      </c>
      <c r="AA117" s="172"/>
      <c r="AN117" s="235"/>
      <c r="AO117" s="235"/>
      <c r="AP117" s="235"/>
      <c r="AQ117" s="235"/>
      <c r="AR117" s="235"/>
      <c r="AS117" s="235"/>
    </row>
    <row r="118" spans="1:45" s="122" customFormat="1">
      <c r="A118" s="137"/>
      <c r="B118" s="137"/>
      <c r="C118" s="137"/>
      <c r="D118" s="137"/>
      <c r="E118" s="137"/>
      <c r="G118" s="140"/>
      <c r="R118" s="145"/>
      <c r="S118" s="172"/>
      <c r="U118" s="163" t="s">
        <v>2175</v>
      </c>
      <c r="V118" s="163">
        <v>653</v>
      </c>
      <c r="W118" s="164" t="s">
        <v>1973</v>
      </c>
      <c r="X118" s="167" t="s">
        <v>1838</v>
      </c>
      <c r="Y118" s="164">
        <v>15</v>
      </c>
      <c r="Z118" s="173" t="str">
        <f t="shared" si="1"/>
        <v>653.001.Klimatyzator</v>
      </c>
      <c r="AA118" s="172"/>
      <c r="AN118" s="235"/>
      <c r="AO118" s="235"/>
      <c r="AP118" s="235"/>
      <c r="AQ118" s="235"/>
      <c r="AR118" s="235"/>
      <c r="AS118" s="235"/>
    </row>
    <row r="119" spans="1:45" s="122" customFormat="1">
      <c r="A119" s="137"/>
      <c r="B119" s="137"/>
      <c r="C119" s="137"/>
      <c r="D119" s="137"/>
      <c r="E119" s="137"/>
      <c r="G119" s="140"/>
      <c r="R119" s="145"/>
      <c r="S119" s="172"/>
      <c r="U119" s="163" t="s">
        <v>2176</v>
      </c>
      <c r="V119" s="163">
        <v>654</v>
      </c>
      <c r="W119" s="164" t="s">
        <v>1964</v>
      </c>
      <c r="X119" s="167" t="s">
        <v>1812</v>
      </c>
      <c r="Y119" s="164">
        <v>13</v>
      </c>
      <c r="Z119" s="173" t="str">
        <f t="shared" si="1"/>
        <v>654.001.Przepustnica</v>
      </c>
      <c r="AA119" s="172"/>
      <c r="AN119" s="235"/>
      <c r="AO119" s="235"/>
      <c r="AP119" s="235"/>
      <c r="AQ119" s="235"/>
      <c r="AR119" s="235"/>
      <c r="AS119" s="235"/>
    </row>
    <row r="120" spans="1:45" s="122" customFormat="1">
      <c r="A120" s="137"/>
      <c r="B120" s="137"/>
      <c r="C120" s="137"/>
      <c r="D120" s="137"/>
      <c r="E120" s="137"/>
      <c r="G120" s="140"/>
      <c r="R120" s="145"/>
      <c r="S120" s="172"/>
      <c r="U120" s="163" t="s">
        <v>2177</v>
      </c>
      <c r="V120" s="163">
        <v>654</v>
      </c>
      <c r="W120" s="164" t="s">
        <v>1964</v>
      </c>
      <c r="X120" s="167" t="s">
        <v>1816</v>
      </c>
      <c r="Y120" s="164">
        <v>13</v>
      </c>
      <c r="Z120" s="173" t="str">
        <f t="shared" si="1"/>
        <v>654.002.Zasuwa</v>
      </c>
      <c r="AA120" s="172"/>
      <c r="AN120" s="235"/>
      <c r="AO120" s="235"/>
      <c r="AP120" s="235"/>
      <c r="AQ120" s="235"/>
      <c r="AR120" s="235"/>
      <c r="AS120" s="235"/>
    </row>
    <row r="121" spans="1:45" s="122" customFormat="1">
      <c r="A121" s="137"/>
      <c r="B121" s="137"/>
      <c r="C121" s="137"/>
      <c r="D121" s="137"/>
      <c r="E121" s="137"/>
      <c r="G121" s="140"/>
      <c r="R121" s="145"/>
      <c r="S121" s="172"/>
      <c r="U121" s="163" t="s">
        <v>2178</v>
      </c>
      <c r="V121" s="163">
        <v>654</v>
      </c>
      <c r="W121" s="164" t="s">
        <v>1964</v>
      </c>
      <c r="X121" s="167" t="s">
        <v>2179</v>
      </c>
      <c r="Y121" s="164">
        <v>13</v>
      </c>
      <c r="Z121" s="173" t="str">
        <f t="shared" si="1"/>
        <v>654.003.Zawór regulacyjny</v>
      </c>
      <c r="AA121" s="172"/>
      <c r="AN121" s="235"/>
      <c r="AO121" s="235"/>
      <c r="AP121" s="235"/>
      <c r="AQ121" s="235"/>
      <c r="AR121" s="235"/>
      <c r="AS121" s="235"/>
    </row>
    <row r="122" spans="1:45" s="122" customFormat="1">
      <c r="A122" s="137"/>
      <c r="B122" s="137"/>
      <c r="C122" s="137"/>
      <c r="D122" s="137"/>
      <c r="E122" s="137"/>
      <c r="G122" s="140"/>
      <c r="R122" s="145"/>
      <c r="S122" s="172"/>
      <c r="U122" s="163" t="s">
        <v>2180</v>
      </c>
      <c r="V122" s="163">
        <v>654</v>
      </c>
      <c r="W122" s="164" t="s">
        <v>1964</v>
      </c>
      <c r="X122" s="167" t="s">
        <v>2181</v>
      </c>
      <c r="Y122" s="164">
        <v>13</v>
      </c>
      <c r="Z122" s="173" t="str">
        <f t="shared" si="1"/>
        <v>654.004.Zawór odcinający</v>
      </c>
      <c r="AA122" s="172"/>
      <c r="AN122" s="235"/>
      <c r="AO122" s="235"/>
      <c r="AP122" s="235"/>
      <c r="AQ122" s="235"/>
      <c r="AR122" s="235"/>
      <c r="AS122" s="235"/>
    </row>
    <row r="123" spans="1:45" s="122" customFormat="1">
      <c r="A123" s="137"/>
      <c r="B123" s="137"/>
      <c r="C123" s="137"/>
      <c r="D123" s="137"/>
      <c r="E123" s="137"/>
      <c r="G123" s="140"/>
      <c r="R123" s="145"/>
      <c r="S123" s="172"/>
      <c r="U123" s="163" t="s">
        <v>2182</v>
      </c>
      <c r="V123" s="163">
        <v>654</v>
      </c>
      <c r="W123" s="164" t="s">
        <v>1964</v>
      </c>
      <c r="X123" s="167" t="s">
        <v>1817</v>
      </c>
      <c r="Y123" s="164">
        <v>13</v>
      </c>
      <c r="Z123" s="173" t="str">
        <f t="shared" si="1"/>
        <v>654.005.Zawór zwrotny</v>
      </c>
      <c r="AA123" s="172"/>
      <c r="AN123" s="235"/>
      <c r="AO123" s="235"/>
      <c r="AP123" s="235"/>
      <c r="AQ123" s="235"/>
      <c r="AR123" s="235"/>
      <c r="AS123" s="235"/>
    </row>
    <row r="124" spans="1:45" s="122" customFormat="1">
      <c r="A124" s="137"/>
      <c r="B124" s="137"/>
      <c r="C124" s="137"/>
      <c r="D124" s="137"/>
      <c r="E124" s="137"/>
      <c r="G124" s="140"/>
      <c r="R124" s="145"/>
      <c r="S124" s="172"/>
      <c r="U124" s="163" t="s">
        <v>2183</v>
      </c>
      <c r="V124" s="163">
        <v>654</v>
      </c>
      <c r="W124" s="164" t="s">
        <v>1964</v>
      </c>
      <c r="X124" s="167" t="s">
        <v>1830</v>
      </c>
      <c r="Y124" s="164">
        <v>13</v>
      </c>
      <c r="Z124" s="173" t="str">
        <f t="shared" si="1"/>
        <v>654.006.Zawór antyskażeniowy</v>
      </c>
      <c r="AA124" s="172"/>
      <c r="AN124" s="235"/>
      <c r="AO124" s="235"/>
      <c r="AP124" s="235"/>
      <c r="AQ124" s="235"/>
      <c r="AR124" s="235"/>
      <c r="AS124" s="235"/>
    </row>
    <row r="125" spans="1:45" s="122" customFormat="1">
      <c r="A125" s="137"/>
      <c r="B125" s="137"/>
      <c r="C125" s="137"/>
      <c r="D125" s="137"/>
      <c r="E125" s="137"/>
      <c r="G125" s="140"/>
      <c r="R125" s="145"/>
      <c r="S125" s="172"/>
      <c r="U125" s="163" t="s">
        <v>2184</v>
      </c>
      <c r="V125" s="163">
        <v>654</v>
      </c>
      <c r="W125" s="164" t="s">
        <v>1964</v>
      </c>
      <c r="X125" s="167" t="s">
        <v>2185</v>
      </c>
      <c r="Y125" s="164">
        <v>13</v>
      </c>
      <c r="Z125" s="173" t="str">
        <f t="shared" si="1"/>
        <v>654.007.Klapa zwrotna</v>
      </c>
      <c r="AA125" s="172"/>
      <c r="AN125" s="235"/>
      <c r="AO125" s="235"/>
      <c r="AP125" s="235"/>
      <c r="AQ125" s="235"/>
      <c r="AR125" s="235"/>
      <c r="AS125" s="235"/>
    </row>
    <row r="126" spans="1:45" s="122" customFormat="1">
      <c r="A126" s="137"/>
      <c r="B126" s="137"/>
      <c r="C126" s="137"/>
      <c r="D126" s="137"/>
      <c r="E126" s="137"/>
      <c r="G126" s="140"/>
      <c r="R126" s="145"/>
      <c r="S126" s="172"/>
      <c r="U126" s="163" t="s">
        <v>2186</v>
      </c>
      <c r="V126" s="163">
        <v>654</v>
      </c>
      <c r="W126" s="164" t="s">
        <v>1964</v>
      </c>
      <c r="X126" s="167" t="s">
        <v>2187</v>
      </c>
      <c r="Y126" s="164">
        <v>13</v>
      </c>
      <c r="Z126" s="173" t="str">
        <f t="shared" si="1"/>
        <v>654.008.Mieszacz statyczny</v>
      </c>
      <c r="AA126" s="172"/>
      <c r="AN126" s="235"/>
      <c r="AO126" s="235"/>
      <c r="AP126" s="235"/>
      <c r="AQ126" s="235"/>
      <c r="AR126" s="235"/>
      <c r="AS126" s="235"/>
    </row>
    <row r="127" spans="1:45" s="122" customFormat="1">
      <c r="A127" s="137"/>
      <c r="B127" s="137"/>
      <c r="C127" s="137"/>
      <c r="D127" s="137"/>
      <c r="E127" s="137"/>
      <c r="G127" s="140"/>
      <c r="R127" s="145"/>
      <c r="S127" s="172"/>
      <c r="U127" s="163" t="s">
        <v>2188</v>
      </c>
      <c r="V127" s="163">
        <v>654</v>
      </c>
      <c r="W127" s="164" t="s">
        <v>1973</v>
      </c>
      <c r="X127" s="167" t="s">
        <v>1808</v>
      </c>
      <c r="Y127" s="164">
        <v>9</v>
      </c>
      <c r="Z127" s="173" t="str">
        <f t="shared" si="1"/>
        <v>654.100.Mieszadło</v>
      </c>
      <c r="AA127" s="172"/>
      <c r="AN127" s="235"/>
      <c r="AO127" s="235"/>
      <c r="AP127" s="235"/>
      <c r="AQ127" s="235"/>
      <c r="AR127" s="235"/>
      <c r="AS127" s="235"/>
    </row>
    <row r="128" spans="1:45" s="122" customFormat="1">
      <c r="A128" s="137"/>
      <c r="B128" s="137"/>
      <c r="C128" s="137"/>
      <c r="D128" s="137"/>
      <c r="E128" s="137"/>
      <c r="G128" s="140"/>
      <c r="R128" s="145"/>
      <c r="S128" s="172"/>
      <c r="U128" s="163" t="s">
        <v>2189</v>
      </c>
      <c r="V128" s="163">
        <v>654</v>
      </c>
      <c r="W128" s="164" t="s">
        <v>1973</v>
      </c>
      <c r="X128" s="167" t="s">
        <v>2190</v>
      </c>
      <c r="Y128" s="164">
        <v>9</v>
      </c>
      <c r="Z128" s="173" t="str">
        <f t="shared" si="1"/>
        <v>654.101.Filtr otwarty</v>
      </c>
      <c r="AA128" s="172"/>
      <c r="AN128" s="235"/>
      <c r="AO128" s="235"/>
      <c r="AP128" s="235"/>
      <c r="AQ128" s="235"/>
      <c r="AR128" s="235"/>
      <c r="AS128" s="235"/>
    </row>
    <row r="129" spans="1:45" s="122" customFormat="1">
      <c r="A129" s="137"/>
      <c r="B129" s="137"/>
      <c r="C129" s="137"/>
      <c r="D129" s="137"/>
      <c r="E129" s="137"/>
      <c r="G129" s="140"/>
      <c r="R129" s="145"/>
      <c r="S129" s="172"/>
      <c r="U129" s="163" t="s">
        <v>2191</v>
      </c>
      <c r="V129" s="163">
        <v>654</v>
      </c>
      <c r="W129" s="164" t="s">
        <v>1973</v>
      </c>
      <c r="X129" s="167" t="s">
        <v>2192</v>
      </c>
      <c r="Y129" s="164">
        <v>9</v>
      </c>
      <c r="Z129" s="173" t="str">
        <f t="shared" si="1"/>
        <v>654.102.Filtr ciśnieniowy</v>
      </c>
      <c r="AA129" s="172"/>
      <c r="AN129" s="235"/>
      <c r="AO129" s="235"/>
      <c r="AP129" s="235"/>
      <c r="AQ129" s="235"/>
      <c r="AR129" s="235"/>
      <c r="AS129" s="235"/>
    </row>
    <row r="130" spans="1:45" s="122" customFormat="1">
      <c r="A130" s="137"/>
      <c r="B130" s="137"/>
      <c r="C130" s="137"/>
      <c r="D130" s="137"/>
      <c r="E130" s="137"/>
      <c r="G130" s="140"/>
      <c r="R130" s="145"/>
      <c r="S130" s="172"/>
      <c r="U130" s="163" t="s">
        <v>2193</v>
      </c>
      <c r="V130" s="163">
        <v>654</v>
      </c>
      <c r="W130" s="164" t="s">
        <v>1973</v>
      </c>
      <c r="X130" s="167" t="s">
        <v>2194</v>
      </c>
      <c r="Y130" s="164">
        <v>13</v>
      </c>
      <c r="Z130" s="173" t="str">
        <f t="shared" si="1"/>
        <v>654.103.Aerator kaskadowy</v>
      </c>
      <c r="AA130" s="172"/>
      <c r="AN130" s="235"/>
      <c r="AO130" s="235"/>
      <c r="AP130" s="235"/>
      <c r="AQ130" s="235"/>
      <c r="AR130" s="235"/>
      <c r="AS130" s="235"/>
    </row>
    <row r="131" spans="1:45" s="122" customFormat="1">
      <c r="A131" s="137"/>
      <c r="B131" s="137"/>
      <c r="C131" s="137"/>
      <c r="D131" s="137"/>
      <c r="E131" s="137"/>
      <c r="G131" s="140"/>
      <c r="R131" s="145"/>
      <c r="S131" s="172"/>
      <c r="U131" s="163" t="s">
        <v>2195</v>
      </c>
      <c r="V131" s="163">
        <v>654</v>
      </c>
      <c r="W131" s="164" t="s">
        <v>1973</v>
      </c>
      <c r="X131" s="167" t="s">
        <v>2196</v>
      </c>
      <c r="Y131" s="164">
        <v>13</v>
      </c>
      <c r="Z131" s="173" t="str">
        <f t="shared" ref="Z131:Z182" si="2">U131&amp;"."&amp;X131</f>
        <v>654.104.Aerator</v>
      </c>
      <c r="AA131" s="172"/>
      <c r="AN131" s="235"/>
      <c r="AO131" s="235"/>
      <c r="AP131" s="235"/>
      <c r="AQ131" s="235"/>
      <c r="AR131" s="235"/>
      <c r="AS131" s="235"/>
    </row>
    <row r="132" spans="1:45" s="122" customFormat="1">
      <c r="A132" s="137"/>
      <c r="B132" s="137"/>
      <c r="C132" s="137"/>
      <c r="D132" s="137"/>
      <c r="E132" s="137"/>
      <c r="G132" s="140"/>
      <c r="R132" s="145"/>
      <c r="S132" s="172"/>
      <c r="U132" s="163" t="s">
        <v>4321</v>
      </c>
      <c r="V132" s="163">
        <v>211</v>
      </c>
      <c r="W132" s="164" t="s">
        <v>1974</v>
      </c>
      <c r="X132" s="167" t="s">
        <v>4258</v>
      </c>
      <c r="Y132" s="164">
        <v>9</v>
      </c>
      <c r="Z132" s="173" t="str">
        <f t="shared" si="2"/>
        <v>211.063..Instalacja technologiczna węgla</v>
      </c>
      <c r="AA132" s="172"/>
      <c r="AN132" s="235"/>
      <c r="AO132" s="235"/>
      <c r="AP132" s="235"/>
      <c r="AQ132" s="235"/>
      <c r="AR132" s="235"/>
      <c r="AS132" s="235"/>
    </row>
    <row r="133" spans="1:45" s="122" customFormat="1" ht="25.5">
      <c r="A133" s="137"/>
      <c r="B133" s="137"/>
      <c r="C133" s="137"/>
      <c r="D133" s="137"/>
      <c r="E133" s="137"/>
      <c r="G133" s="140"/>
      <c r="R133" s="145"/>
      <c r="S133" s="172"/>
      <c r="U133" s="163" t="s">
        <v>4322</v>
      </c>
      <c r="V133" s="163">
        <v>211</v>
      </c>
      <c r="W133" s="164" t="s">
        <v>1974</v>
      </c>
      <c r="X133" s="167" t="s">
        <v>2197</v>
      </c>
      <c r="Y133" s="164">
        <v>9</v>
      </c>
      <c r="Z133" s="173" t="str">
        <f t="shared" si="2"/>
        <v>211.064..Instalacja technologiczna wody nośnej</v>
      </c>
      <c r="AA133" s="172"/>
      <c r="AN133" s="235"/>
      <c r="AO133" s="235"/>
      <c r="AP133" s="235"/>
      <c r="AQ133" s="235"/>
      <c r="AR133" s="235"/>
      <c r="AS133" s="235"/>
    </row>
    <row r="134" spans="1:45" s="122" customFormat="1">
      <c r="A134" s="137"/>
      <c r="B134" s="137"/>
      <c r="C134" s="137"/>
      <c r="D134" s="137"/>
      <c r="E134" s="137"/>
      <c r="G134" s="140"/>
      <c r="R134" s="145"/>
      <c r="S134" s="172"/>
      <c r="U134" s="163" t="s">
        <v>2198</v>
      </c>
      <c r="V134" s="163">
        <v>655</v>
      </c>
      <c r="W134" s="164" t="s">
        <v>1973</v>
      </c>
      <c r="X134" s="167" t="s">
        <v>2199</v>
      </c>
      <c r="Y134" s="164">
        <v>15</v>
      </c>
      <c r="Z134" s="173" t="str">
        <f t="shared" si="2"/>
        <v>655.001.Adsorber</v>
      </c>
      <c r="AA134" s="172"/>
      <c r="AN134" s="235"/>
      <c r="AO134" s="235"/>
      <c r="AP134" s="235"/>
      <c r="AQ134" s="235"/>
      <c r="AR134" s="235"/>
      <c r="AS134" s="235"/>
    </row>
    <row r="135" spans="1:45" s="122" customFormat="1">
      <c r="A135" s="137"/>
      <c r="B135" s="137"/>
      <c r="C135" s="137"/>
      <c r="D135" s="137"/>
      <c r="E135" s="137"/>
      <c r="G135" s="140"/>
      <c r="R135" s="145"/>
      <c r="S135" s="172"/>
      <c r="U135" s="163" t="s">
        <v>2200</v>
      </c>
      <c r="V135" s="163">
        <v>655</v>
      </c>
      <c r="W135" s="164" t="s">
        <v>1973</v>
      </c>
      <c r="X135" s="167" t="s">
        <v>2201</v>
      </c>
      <c r="Y135" s="164">
        <v>15</v>
      </c>
      <c r="Z135" s="173" t="str">
        <f t="shared" si="2"/>
        <v>655.002.Odsiarczalnia</v>
      </c>
      <c r="AA135" s="172"/>
      <c r="AN135" s="235"/>
      <c r="AO135" s="235"/>
      <c r="AP135" s="235"/>
      <c r="AQ135" s="235"/>
      <c r="AR135" s="235"/>
      <c r="AS135" s="235"/>
    </row>
    <row r="136" spans="1:45" s="122" customFormat="1">
      <c r="A136" s="137"/>
      <c r="B136" s="137"/>
      <c r="C136" s="137"/>
      <c r="D136" s="137"/>
      <c r="E136" s="137"/>
      <c r="G136" s="140"/>
      <c r="R136" s="145"/>
      <c r="S136" s="172"/>
      <c r="U136" s="163" t="s">
        <v>2202</v>
      </c>
      <c r="V136" s="163">
        <v>655</v>
      </c>
      <c r="W136" s="164" t="s">
        <v>1973</v>
      </c>
      <c r="X136" s="167" t="s">
        <v>1754</v>
      </c>
      <c r="Y136" s="164">
        <v>15</v>
      </c>
      <c r="Z136" s="173" t="str">
        <f t="shared" si="2"/>
        <v>655.003.Biofiltr</v>
      </c>
      <c r="AA136" s="172"/>
      <c r="AN136" s="235"/>
      <c r="AO136" s="235"/>
      <c r="AP136" s="235"/>
      <c r="AQ136" s="235"/>
      <c r="AR136" s="235"/>
      <c r="AS136" s="235"/>
    </row>
    <row r="137" spans="1:45" s="122" customFormat="1">
      <c r="A137" s="137"/>
      <c r="B137" s="137"/>
      <c r="C137" s="137"/>
      <c r="D137" s="137"/>
      <c r="E137" s="137"/>
      <c r="G137" s="140"/>
      <c r="R137" s="145"/>
      <c r="S137" s="172"/>
      <c r="U137" s="163" t="s">
        <v>2203</v>
      </c>
      <c r="V137" s="163">
        <v>658</v>
      </c>
      <c r="W137" s="164" t="s">
        <v>1964</v>
      </c>
      <c r="X137" s="167" t="s">
        <v>1812</v>
      </c>
      <c r="Y137" s="164">
        <v>13</v>
      </c>
      <c r="Z137" s="173" t="str">
        <f t="shared" si="2"/>
        <v>658.001.Przepustnica</v>
      </c>
      <c r="AA137" s="172"/>
      <c r="AN137" s="235"/>
      <c r="AO137" s="235"/>
      <c r="AP137" s="235"/>
      <c r="AQ137" s="235"/>
      <c r="AR137" s="235"/>
      <c r="AS137" s="235"/>
    </row>
    <row r="138" spans="1:45" s="122" customFormat="1">
      <c r="A138" s="137"/>
      <c r="B138" s="137"/>
      <c r="C138" s="137"/>
      <c r="D138" s="137"/>
      <c r="E138" s="137"/>
      <c r="R138" s="145"/>
      <c r="S138" s="172"/>
      <c r="U138" s="163" t="s">
        <v>2204</v>
      </c>
      <c r="V138" s="163">
        <v>658</v>
      </c>
      <c r="W138" s="164" t="s">
        <v>1964</v>
      </c>
      <c r="X138" s="167" t="s">
        <v>1816</v>
      </c>
      <c r="Y138" s="164">
        <v>13</v>
      </c>
      <c r="Z138" s="173" t="str">
        <f t="shared" si="2"/>
        <v>658.002.Zasuwa</v>
      </c>
      <c r="AA138" s="172"/>
      <c r="AN138" s="235"/>
      <c r="AO138" s="235"/>
      <c r="AP138" s="235"/>
      <c r="AQ138" s="235"/>
      <c r="AR138" s="235"/>
      <c r="AS138" s="235"/>
    </row>
    <row r="139" spans="1:45" s="122" customFormat="1">
      <c r="A139" s="137"/>
      <c r="B139" s="137"/>
      <c r="C139" s="137"/>
      <c r="D139" s="137"/>
      <c r="E139" s="137"/>
      <c r="R139" s="145"/>
      <c r="S139" s="172"/>
      <c r="U139" s="163" t="s">
        <v>2205</v>
      </c>
      <c r="V139" s="163">
        <v>658</v>
      </c>
      <c r="W139" s="164" t="s">
        <v>1964</v>
      </c>
      <c r="X139" s="167" t="s">
        <v>2179</v>
      </c>
      <c r="Y139" s="164">
        <v>13</v>
      </c>
      <c r="Z139" s="173" t="str">
        <f t="shared" si="2"/>
        <v>658.003.Zawór regulacyjny</v>
      </c>
      <c r="AA139" s="172"/>
      <c r="AN139" s="235"/>
      <c r="AO139" s="235"/>
      <c r="AP139" s="235"/>
      <c r="AQ139" s="235"/>
      <c r="AR139" s="235"/>
      <c r="AS139" s="235"/>
    </row>
    <row r="140" spans="1:45" s="122" customFormat="1">
      <c r="A140" s="137"/>
      <c r="B140" s="137"/>
      <c r="C140" s="137"/>
      <c r="D140" s="137"/>
      <c r="E140" s="137"/>
      <c r="R140" s="145"/>
      <c r="S140" s="172"/>
      <c r="U140" s="163" t="s">
        <v>2206</v>
      </c>
      <c r="V140" s="163">
        <v>658</v>
      </c>
      <c r="W140" s="164" t="s">
        <v>1964</v>
      </c>
      <c r="X140" s="167" t="s">
        <v>2181</v>
      </c>
      <c r="Y140" s="164">
        <v>13</v>
      </c>
      <c r="Z140" s="173" t="str">
        <f t="shared" si="2"/>
        <v>658.004.Zawór odcinający</v>
      </c>
      <c r="AA140" s="172"/>
      <c r="AN140" s="235"/>
      <c r="AO140" s="235"/>
      <c r="AP140" s="235"/>
      <c r="AQ140" s="235"/>
      <c r="AR140" s="235"/>
      <c r="AS140" s="235"/>
    </row>
    <row r="141" spans="1:45" s="122" customFormat="1">
      <c r="A141" s="137"/>
      <c r="B141" s="137"/>
      <c r="C141" s="137"/>
      <c r="D141" s="137"/>
      <c r="E141" s="137"/>
      <c r="R141" s="145"/>
      <c r="S141" s="172"/>
      <c r="U141" s="163" t="s">
        <v>2207</v>
      </c>
      <c r="V141" s="163">
        <v>658</v>
      </c>
      <c r="W141" s="164" t="s">
        <v>1964</v>
      </c>
      <c r="X141" s="167" t="s">
        <v>1817</v>
      </c>
      <c r="Y141" s="164">
        <v>13</v>
      </c>
      <c r="Z141" s="173" t="str">
        <f t="shared" si="2"/>
        <v>658.005.Zawór zwrotny</v>
      </c>
      <c r="AA141" s="172"/>
      <c r="AN141" s="235"/>
      <c r="AO141" s="235"/>
      <c r="AP141" s="235"/>
      <c r="AQ141" s="235"/>
      <c r="AR141" s="235"/>
      <c r="AS141" s="235"/>
    </row>
    <row r="142" spans="1:45" s="122" customFormat="1">
      <c r="A142" s="137"/>
      <c r="B142" s="137"/>
      <c r="C142" s="137"/>
      <c r="D142" s="137"/>
      <c r="E142" s="137"/>
      <c r="R142" s="145"/>
      <c r="S142" s="172"/>
      <c r="U142" s="163" t="s">
        <v>2208</v>
      </c>
      <c r="V142" s="163">
        <v>658</v>
      </c>
      <c r="W142" s="164" t="s">
        <v>1964</v>
      </c>
      <c r="X142" s="167" t="s">
        <v>2185</v>
      </c>
      <c r="Y142" s="164">
        <v>13</v>
      </c>
      <c r="Z142" s="173" t="str">
        <f t="shared" si="2"/>
        <v>658.007.Klapa zwrotna</v>
      </c>
      <c r="AA142" s="172"/>
      <c r="AN142" s="235"/>
      <c r="AO142" s="235"/>
      <c r="AP142" s="235"/>
      <c r="AQ142" s="235"/>
      <c r="AR142" s="235"/>
      <c r="AS142" s="235"/>
    </row>
    <row r="143" spans="1:45" s="122" customFormat="1">
      <c r="A143" s="137"/>
      <c r="B143" s="137"/>
      <c r="C143" s="137"/>
      <c r="D143" s="137"/>
      <c r="E143" s="137"/>
      <c r="R143" s="145"/>
      <c r="S143" s="172"/>
      <c r="U143" s="163" t="s">
        <v>2209</v>
      </c>
      <c r="V143" s="163">
        <v>658</v>
      </c>
      <c r="W143" s="164" t="s">
        <v>1973</v>
      </c>
      <c r="X143" s="167" t="s">
        <v>1807</v>
      </c>
      <c r="Y143" s="164">
        <v>13</v>
      </c>
      <c r="Z143" s="173" t="str">
        <f t="shared" si="2"/>
        <v>658.201.Krata</v>
      </c>
      <c r="AA143" s="172"/>
      <c r="AN143" s="235"/>
      <c r="AO143" s="235"/>
      <c r="AP143" s="235"/>
      <c r="AQ143" s="235"/>
      <c r="AR143" s="235"/>
      <c r="AS143" s="235"/>
    </row>
    <row r="144" spans="1:45" s="122" customFormat="1">
      <c r="A144" s="137"/>
      <c r="B144" s="137"/>
      <c r="C144" s="137"/>
      <c r="D144" s="137"/>
      <c r="E144" s="137"/>
      <c r="R144" s="145"/>
      <c r="S144" s="172"/>
      <c r="U144" s="163" t="s">
        <v>2210</v>
      </c>
      <c r="V144" s="163">
        <v>658</v>
      </c>
      <c r="W144" s="164" t="s">
        <v>1973</v>
      </c>
      <c r="X144" s="167" t="s">
        <v>1810</v>
      </c>
      <c r="Y144" s="164">
        <v>13</v>
      </c>
      <c r="Z144" s="173" t="str">
        <f t="shared" si="2"/>
        <v>658.202.Prasopłuczka skratek</v>
      </c>
      <c r="AA144" s="172"/>
      <c r="AN144" s="235"/>
      <c r="AO144" s="235"/>
      <c r="AP144" s="235"/>
      <c r="AQ144" s="235"/>
      <c r="AR144" s="235"/>
      <c r="AS144" s="235"/>
    </row>
    <row r="145" spans="1:45" s="122" customFormat="1">
      <c r="A145" s="137"/>
      <c r="B145" s="137"/>
      <c r="C145" s="137"/>
      <c r="D145" s="137"/>
      <c r="E145" s="137"/>
      <c r="R145" s="145"/>
      <c r="S145" s="172"/>
      <c r="U145" s="163" t="s">
        <v>2211</v>
      </c>
      <c r="V145" s="163">
        <v>658</v>
      </c>
      <c r="W145" s="164" t="s">
        <v>1973</v>
      </c>
      <c r="X145" s="167" t="s">
        <v>1811</v>
      </c>
      <c r="Y145" s="164">
        <v>13</v>
      </c>
      <c r="Z145" s="173" t="str">
        <f t="shared" si="2"/>
        <v>658.203.Przenośnik ślimakowy</v>
      </c>
      <c r="AA145" s="172"/>
      <c r="AN145" s="235"/>
      <c r="AO145" s="235"/>
      <c r="AP145" s="235"/>
      <c r="AQ145" s="235"/>
      <c r="AR145" s="235"/>
      <c r="AS145" s="235"/>
    </row>
    <row r="146" spans="1:45" s="122" customFormat="1">
      <c r="A146" s="137"/>
      <c r="B146" s="137"/>
      <c r="C146" s="137"/>
      <c r="D146" s="137"/>
      <c r="E146" s="137"/>
      <c r="R146" s="145"/>
      <c r="S146" s="172"/>
      <c r="U146" s="163" t="s">
        <v>2212</v>
      </c>
      <c r="V146" s="163">
        <v>658</v>
      </c>
      <c r="W146" s="164" t="s">
        <v>1973</v>
      </c>
      <c r="X146" s="167" t="s">
        <v>1814</v>
      </c>
      <c r="Y146" s="164">
        <v>13</v>
      </c>
      <c r="Z146" s="173" t="str">
        <f t="shared" si="2"/>
        <v>658.204.Stacja polimeru</v>
      </c>
      <c r="AA146" s="172"/>
      <c r="AN146" s="235"/>
      <c r="AO146" s="235"/>
      <c r="AP146" s="235"/>
      <c r="AQ146" s="235"/>
      <c r="AR146" s="235"/>
      <c r="AS146" s="235"/>
    </row>
    <row r="147" spans="1:45" s="122" customFormat="1">
      <c r="A147" s="137"/>
      <c r="B147" s="137"/>
      <c r="C147" s="137"/>
      <c r="D147" s="137"/>
      <c r="E147" s="137"/>
      <c r="R147" s="145"/>
      <c r="S147" s="172"/>
      <c r="U147" s="163" t="s">
        <v>2213</v>
      </c>
      <c r="V147" s="163">
        <v>658</v>
      </c>
      <c r="W147" s="164" t="s">
        <v>1973</v>
      </c>
      <c r="X147" s="167" t="s">
        <v>2214</v>
      </c>
      <c r="Y147" s="164">
        <v>13</v>
      </c>
      <c r="Z147" s="173" t="str">
        <f t="shared" si="2"/>
        <v>658.205.Filtr cieczy</v>
      </c>
      <c r="AA147" s="172"/>
      <c r="AN147" s="235"/>
      <c r="AO147" s="235"/>
      <c r="AP147" s="235"/>
      <c r="AQ147" s="235"/>
      <c r="AR147" s="235"/>
      <c r="AS147" s="235"/>
    </row>
    <row r="148" spans="1:45" s="122" customFormat="1">
      <c r="A148" s="137"/>
      <c r="B148" s="137"/>
      <c r="C148" s="137"/>
      <c r="D148" s="137"/>
      <c r="E148" s="137"/>
      <c r="R148" s="145"/>
      <c r="S148" s="172"/>
      <c r="U148" s="163" t="s">
        <v>2215</v>
      </c>
      <c r="V148" s="163">
        <v>658</v>
      </c>
      <c r="W148" s="164" t="s">
        <v>1973</v>
      </c>
      <c r="X148" s="167" t="s">
        <v>2216</v>
      </c>
      <c r="Y148" s="164">
        <v>13</v>
      </c>
      <c r="Z148" s="173" t="str">
        <f t="shared" si="2"/>
        <v>658.206.Prasa filtracyjna taśmowa</v>
      </c>
      <c r="AA148" s="172"/>
      <c r="AN148" s="235"/>
      <c r="AO148" s="235"/>
      <c r="AP148" s="235"/>
      <c r="AQ148" s="235"/>
      <c r="AR148" s="235"/>
      <c r="AS148" s="235"/>
    </row>
    <row r="149" spans="1:45" s="122" customFormat="1">
      <c r="A149" s="137"/>
      <c r="B149" s="137"/>
      <c r="C149" s="137"/>
      <c r="D149" s="137"/>
      <c r="E149" s="137"/>
      <c r="R149" s="145"/>
      <c r="S149" s="172"/>
      <c r="U149" s="163" t="s">
        <v>2217</v>
      </c>
      <c r="V149" s="163">
        <v>658</v>
      </c>
      <c r="W149" s="164" t="s">
        <v>1973</v>
      </c>
      <c r="X149" s="167" t="s">
        <v>2218</v>
      </c>
      <c r="Y149" s="164">
        <v>13</v>
      </c>
      <c r="Z149" s="173" t="str">
        <f t="shared" si="2"/>
        <v>658.207.Zagęszczarka taśmowa</v>
      </c>
      <c r="AA149" s="172"/>
      <c r="AN149" s="235"/>
      <c r="AO149" s="235"/>
      <c r="AP149" s="235"/>
      <c r="AQ149" s="235"/>
      <c r="AR149" s="235"/>
      <c r="AS149" s="235"/>
    </row>
    <row r="150" spans="1:45" s="122" customFormat="1">
      <c r="A150" s="137"/>
      <c r="B150" s="137"/>
      <c r="C150" s="137"/>
      <c r="D150" s="137"/>
      <c r="E150" s="137"/>
      <c r="R150" s="145"/>
      <c r="S150" s="172"/>
      <c r="U150" s="163" t="s">
        <v>2219</v>
      </c>
      <c r="V150" s="163">
        <v>658</v>
      </c>
      <c r="W150" s="164" t="s">
        <v>1973</v>
      </c>
      <c r="X150" s="167" t="s">
        <v>2220</v>
      </c>
      <c r="Y150" s="164">
        <v>13</v>
      </c>
      <c r="Z150" s="173" t="str">
        <f t="shared" si="2"/>
        <v>658.208.Wirówka dekantacyjna</v>
      </c>
      <c r="AA150" s="172"/>
      <c r="AN150" s="235"/>
      <c r="AO150" s="235"/>
      <c r="AP150" s="235"/>
      <c r="AQ150" s="235"/>
      <c r="AR150" s="235"/>
      <c r="AS150" s="235"/>
    </row>
    <row r="151" spans="1:45" s="122" customFormat="1">
      <c r="A151" s="137"/>
      <c r="B151" s="137"/>
      <c r="C151" s="137"/>
      <c r="D151" s="137"/>
      <c r="E151" s="137"/>
      <c r="R151" s="145"/>
      <c r="S151" s="172"/>
      <c r="U151" s="163" t="s">
        <v>2221</v>
      </c>
      <c r="V151" s="163">
        <v>658</v>
      </c>
      <c r="W151" s="164" t="s">
        <v>1973</v>
      </c>
      <c r="X151" s="167" t="s">
        <v>1808</v>
      </c>
      <c r="Y151" s="164">
        <v>13</v>
      </c>
      <c r="Z151" s="173" t="str">
        <f t="shared" si="2"/>
        <v>658.209.Mieszadło</v>
      </c>
      <c r="AA151" s="172"/>
      <c r="AN151" s="235"/>
      <c r="AO151" s="235"/>
      <c r="AP151" s="235"/>
      <c r="AQ151" s="235"/>
      <c r="AR151" s="235"/>
      <c r="AS151" s="235"/>
    </row>
    <row r="152" spans="1:45" s="122" customFormat="1">
      <c r="A152" s="137"/>
      <c r="B152" s="137"/>
      <c r="C152" s="137"/>
      <c r="D152" s="137"/>
      <c r="E152" s="137"/>
      <c r="R152" s="145"/>
      <c r="S152" s="172"/>
      <c r="U152" s="163" t="s">
        <v>1997</v>
      </c>
      <c r="V152" s="163">
        <v>664</v>
      </c>
      <c r="W152" s="164" t="s">
        <v>1963</v>
      </c>
      <c r="X152" s="167" t="s">
        <v>1819</v>
      </c>
      <c r="Y152" s="164">
        <v>11</v>
      </c>
      <c r="Z152" s="173" t="str">
        <f t="shared" si="2"/>
        <v>664.001.Urządzenie pomiarowe</v>
      </c>
      <c r="AA152" s="172"/>
      <c r="AC152" s="117"/>
      <c r="AD152" s="117"/>
      <c r="AE152" s="117"/>
      <c r="AF152" s="117"/>
      <c r="AG152" s="117"/>
      <c r="AH152" s="117"/>
      <c r="AN152" s="235"/>
      <c r="AO152" s="235"/>
      <c r="AP152" s="235"/>
      <c r="AQ152" s="235"/>
      <c r="AR152" s="235"/>
      <c r="AS152" s="235"/>
    </row>
    <row r="153" spans="1:45" s="122" customFormat="1">
      <c r="A153" s="137"/>
      <c r="B153" s="137"/>
      <c r="C153" s="137"/>
      <c r="D153" s="137"/>
      <c r="E153" s="137"/>
      <c r="R153" s="145"/>
      <c r="S153" s="172"/>
      <c r="U153" s="163" t="s">
        <v>2222</v>
      </c>
      <c r="V153" s="169">
        <v>664</v>
      </c>
      <c r="W153" s="164" t="s">
        <v>1973</v>
      </c>
      <c r="X153" s="167" t="s">
        <v>1813</v>
      </c>
      <c r="Y153" s="164">
        <v>11</v>
      </c>
      <c r="Z153" s="173" t="str">
        <f t="shared" si="2"/>
        <v>664.002.Stacja poboru próbek</v>
      </c>
      <c r="AA153" s="172"/>
      <c r="AC153" s="117"/>
      <c r="AD153" s="117"/>
      <c r="AE153" s="117"/>
      <c r="AF153" s="117"/>
      <c r="AG153" s="117"/>
      <c r="AH153" s="117"/>
      <c r="AN153" s="235"/>
      <c r="AO153" s="235"/>
      <c r="AP153" s="235"/>
      <c r="AQ153" s="235"/>
      <c r="AR153" s="235"/>
      <c r="AS153" s="235"/>
    </row>
    <row r="154" spans="1:45" s="122" customFormat="1">
      <c r="A154" s="137"/>
      <c r="B154" s="137"/>
      <c r="C154" s="137"/>
      <c r="D154" s="137"/>
      <c r="E154" s="137"/>
      <c r="R154" s="145"/>
      <c r="S154" s="172"/>
      <c r="U154" s="163" t="s">
        <v>1999</v>
      </c>
      <c r="V154" s="163" t="s">
        <v>1998</v>
      </c>
      <c r="W154" s="164" t="s">
        <v>1963</v>
      </c>
      <c r="X154" s="167" t="s">
        <v>2000</v>
      </c>
      <c r="Y154" s="164">
        <v>5</v>
      </c>
      <c r="Z154" s="173" t="str">
        <f t="shared" si="2"/>
        <v>WNP.001.Program wizualizacji</v>
      </c>
      <c r="AA154" s="172"/>
      <c r="AC154" s="117"/>
      <c r="AD154" s="117"/>
      <c r="AE154" s="117"/>
      <c r="AF154" s="117"/>
      <c r="AG154" s="117"/>
      <c r="AH154" s="117"/>
      <c r="AN154" s="235"/>
      <c r="AO154" s="235"/>
      <c r="AP154" s="235"/>
      <c r="AQ154" s="235"/>
      <c r="AR154" s="235"/>
      <c r="AS154" s="235"/>
    </row>
    <row r="155" spans="1:45">
      <c r="U155" s="163" t="s">
        <v>2001</v>
      </c>
      <c r="V155" s="163" t="s">
        <v>1998</v>
      </c>
      <c r="W155" s="164" t="s">
        <v>1963</v>
      </c>
      <c r="X155" s="167" t="s">
        <v>2002</v>
      </c>
      <c r="Y155" s="164">
        <v>5</v>
      </c>
      <c r="Z155" s="173" t="str">
        <f t="shared" si="2"/>
        <v>WNP.002.Aplikacja wizualizacyjna</v>
      </c>
      <c r="AJ155" s="122"/>
      <c r="AK155" s="122"/>
      <c r="AL155" s="122"/>
    </row>
    <row r="156" spans="1:45">
      <c r="U156" s="163" t="s">
        <v>2003</v>
      </c>
      <c r="V156" s="163" t="s">
        <v>1998</v>
      </c>
      <c r="W156" s="164" t="s">
        <v>1963</v>
      </c>
      <c r="X156" s="167" t="s">
        <v>2004</v>
      </c>
      <c r="Y156" s="164">
        <v>5</v>
      </c>
      <c r="Z156" s="173" t="str">
        <f t="shared" si="2"/>
        <v>WNP.003.Oprogramowanie sterownika</v>
      </c>
      <c r="AJ156" s="122"/>
      <c r="AK156" s="122"/>
      <c r="AL156" s="122"/>
    </row>
    <row r="157" spans="1:45">
      <c r="U157" s="163" t="s">
        <v>2407</v>
      </c>
      <c r="V157" s="163"/>
      <c r="W157" s="164" t="s">
        <v>2360</v>
      </c>
      <c r="X157" s="167" t="s">
        <v>2360</v>
      </c>
      <c r="Y157" s="164"/>
      <c r="Z157" s="173" t="str">
        <f t="shared" si="2"/>
        <v>000.000.Brak nazwy komponentu</v>
      </c>
      <c r="AJ157" s="122"/>
      <c r="AK157" s="122"/>
      <c r="AL157" s="122"/>
    </row>
    <row r="158" spans="1:45">
      <c r="U158" s="163" t="s">
        <v>2672</v>
      </c>
      <c r="V158" s="163">
        <v>658</v>
      </c>
      <c r="W158" s="164" t="s">
        <v>1973</v>
      </c>
      <c r="X158" s="167" t="s">
        <v>2631</v>
      </c>
      <c r="Y158" s="164">
        <v>13</v>
      </c>
      <c r="Z158" s="173" t="str">
        <f t="shared" si="2"/>
        <v>658.210.Ruszt napowietrzający</v>
      </c>
      <c r="AJ158" s="122"/>
      <c r="AK158" s="122"/>
      <c r="AL158" s="122"/>
    </row>
    <row r="159" spans="1:45">
      <c r="U159" s="163" t="s">
        <v>2673</v>
      </c>
      <c r="V159" s="163">
        <v>646</v>
      </c>
      <c r="W159" s="164" t="s">
        <v>1973</v>
      </c>
      <c r="X159" s="167" t="s">
        <v>2658</v>
      </c>
      <c r="Y159" s="164">
        <v>30</v>
      </c>
      <c r="Z159" s="173" t="str">
        <f t="shared" si="2"/>
        <v>646.002.Wciągnik</v>
      </c>
      <c r="AJ159" s="122"/>
      <c r="AK159" s="122"/>
      <c r="AL159" s="122"/>
    </row>
    <row r="160" spans="1:45" ht="25.5">
      <c r="U160" s="163" t="s">
        <v>2674</v>
      </c>
      <c r="V160" s="163">
        <v>646</v>
      </c>
      <c r="W160" s="164" t="s">
        <v>1973</v>
      </c>
      <c r="X160" s="167" t="s">
        <v>2663</v>
      </c>
      <c r="Y160" s="164">
        <v>30</v>
      </c>
      <c r="Z160" s="173" t="str">
        <f t="shared" si="2"/>
        <v>646.003.Urządzenie dźwigowe przepompowni</v>
      </c>
      <c r="AJ160" s="122"/>
      <c r="AK160" s="122"/>
      <c r="AL160" s="122"/>
    </row>
    <row r="161" spans="21:38">
      <c r="U161" s="163" t="s">
        <v>2675</v>
      </c>
      <c r="V161" s="163">
        <v>646</v>
      </c>
      <c r="W161" s="164" t="s">
        <v>1973</v>
      </c>
      <c r="X161" s="167" t="s">
        <v>2633</v>
      </c>
      <c r="Y161" s="164">
        <v>30</v>
      </c>
      <c r="Z161" s="173" t="str">
        <f t="shared" si="2"/>
        <v>646.004.Żurawik</v>
      </c>
      <c r="AJ161" s="122"/>
      <c r="AK161" s="122"/>
      <c r="AL161" s="122"/>
    </row>
    <row r="162" spans="21:38">
      <c r="U162" s="163" t="s">
        <v>2661</v>
      </c>
      <c r="V162" s="163">
        <v>658</v>
      </c>
      <c r="W162" s="164" t="s">
        <v>1964</v>
      </c>
      <c r="X162" s="167" t="s">
        <v>2632</v>
      </c>
      <c r="Y162" s="164">
        <v>13</v>
      </c>
      <c r="Z162" s="173" t="str">
        <f t="shared" si="2"/>
        <v>658.008.Zastawka kanałowa</v>
      </c>
      <c r="AJ162" s="122"/>
      <c r="AK162" s="122"/>
      <c r="AL162" s="122"/>
    </row>
    <row r="163" spans="21:38">
      <c r="U163" s="163" t="s">
        <v>2676</v>
      </c>
      <c r="V163" s="163">
        <v>681</v>
      </c>
      <c r="W163" s="164" t="s">
        <v>1678</v>
      </c>
      <c r="X163" s="167" t="s">
        <v>2635</v>
      </c>
      <c r="Y163" s="164">
        <v>10</v>
      </c>
      <c r="Z163" s="173" t="str">
        <f t="shared" si="2"/>
        <v>681.001.Kontener</v>
      </c>
      <c r="AJ163" s="122"/>
      <c r="AK163" s="122"/>
      <c r="AL163" s="122"/>
    </row>
    <row r="164" spans="21:38">
      <c r="U164" s="163" t="s">
        <v>2660</v>
      </c>
      <c r="V164" s="163">
        <v>768</v>
      </c>
      <c r="W164" s="164" t="s">
        <v>1678</v>
      </c>
      <c r="X164" s="167" t="s">
        <v>2659</v>
      </c>
      <c r="Y164" s="164">
        <v>16</v>
      </c>
      <c r="Z164" s="173" t="str">
        <f t="shared" si="2"/>
        <v>768.001.Wózek do kontenera</v>
      </c>
      <c r="AJ164" s="122"/>
      <c r="AK164" s="122"/>
      <c r="AL164" s="122"/>
    </row>
    <row r="165" spans="21:38" ht="25.5">
      <c r="U165" s="163" t="s">
        <v>2677</v>
      </c>
      <c r="V165" s="163">
        <v>624</v>
      </c>
      <c r="W165" s="164" t="s">
        <v>1963</v>
      </c>
      <c r="X165" s="167" t="s">
        <v>2664</v>
      </c>
      <c r="Y165" s="164">
        <v>16</v>
      </c>
      <c r="Z165" s="173" t="str">
        <f t="shared" si="2"/>
        <v>624.003.System sygnalizacji alarmu pożarowego</v>
      </c>
    </row>
    <row r="166" spans="21:38" ht="25.5">
      <c r="U166" s="163" t="s">
        <v>2678</v>
      </c>
      <c r="V166" s="163">
        <v>624</v>
      </c>
      <c r="W166" s="164" t="s">
        <v>1963</v>
      </c>
      <c r="X166" s="167" t="s">
        <v>2665</v>
      </c>
      <c r="Y166" s="164">
        <v>16</v>
      </c>
      <c r="Z166" s="173" t="str">
        <f t="shared" si="2"/>
        <v>624.001.System sygnalizacji włamania i kontroli dostępu</v>
      </c>
    </row>
    <row r="167" spans="21:38">
      <c r="U167" s="163" t="s">
        <v>2679</v>
      </c>
      <c r="V167" s="163">
        <v>446</v>
      </c>
      <c r="W167" s="164" t="s">
        <v>1973</v>
      </c>
      <c r="X167" s="167" t="s">
        <v>2634</v>
      </c>
      <c r="Y167" s="164">
        <v>13</v>
      </c>
      <c r="Z167" s="173" t="str">
        <f t="shared" si="2"/>
        <v>446.001.Wentylator</v>
      </c>
    </row>
    <row r="168" spans="21:38">
      <c r="U168" s="163" t="s">
        <v>2680</v>
      </c>
      <c r="V168" s="163">
        <v>624</v>
      </c>
      <c r="W168" s="164" t="s">
        <v>1963</v>
      </c>
      <c r="X168" s="167" t="s">
        <v>2666</v>
      </c>
      <c r="Y168" s="164">
        <v>16</v>
      </c>
      <c r="Z168" s="173" t="str">
        <f t="shared" si="2"/>
        <v>624.002.System telewizji dozorowej</v>
      </c>
    </row>
    <row r="169" spans="21:38">
      <c r="U169" s="163" t="s">
        <v>2681</v>
      </c>
      <c r="V169" s="163">
        <v>624</v>
      </c>
      <c r="W169" s="164" t="s">
        <v>1963</v>
      </c>
      <c r="X169" s="167" t="s">
        <v>2667</v>
      </c>
      <c r="Y169" s="164">
        <v>16</v>
      </c>
      <c r="Z169" s="173" t="str">
        <f t="shared" si="2"/>
        <v>624.004.Instalacja alarmowa</v>
      </c>
    </row>
    <row r="170" spans="21:38">
      <c r="U170" s="163" t="s">
        <v>2682</v>
      </c>
      <c r="V170" s="163">
        <v>658</v>
      </c>
      <c r="W170" s="164" t="s">
        <v>1973</v>
      </c>
      <c r="X170" s="167" t="s">
        <v>2636</v>
      </c>
      <c r="Y170" s="164">
        <v>13</v>
      </c>
      <c r="Z170" s="173" t="str">
        <f t="shared" si="2"/>
        <v>658.012.Separator piasku</v>
      </c>
    </row>
    <row r="171" spans="21:38">
      <c r="U171" s="163" t="s">
        <v>2683</v>
      </c>
      <c r="V171" s="163">
        <v>658</v>
      </c>
      <c r="W171" s="164" t="s">
        <v>1973</v>
      </c>
      <c r="X171" s="167" t="s">
        <v>2653</v>
      </c>
      <c r="Y171" s="164">
        <v>13</v>
      </c>
      <c r="Z171" s="173" t="str">
        <f t="shared" si="2"/>
        <v>658.009.Rozdrabniacz</v>
      </c>
    </row>
    <row r="172" spans="21:38">
      <c r="U172" s="163" t="s">
        <v>2684</v>
      </c>
      <c r="V172" s="163">
        <v>658</v>
      </c>
      <c r="W172" s="164" t="s">
        <v>1973</v>
      </c>
      <c r="X172" s="167" t="s">
        <v>2668</v>
      </c>
      <c r="Y172" s="164">
        <v>13</v>
      </c>
      <c r="Z172" s="173" t="str">
        <f t="shared" si="2"/>
        <v>658.011.Zestaw dozujący reagenta</v>
      </c>
    </row>
    <row r="173" spans="21:38">
      <c r="U173" s="163" t="s">
        <v>2685</v>
      </c>
      <c r="V173" s="163">
        <v>654</v>
      </c>
      <c r="W173" s="164" t="s">
        <v>1973</v>
      </c>
      <c r="X173" s="167" t="s">
        <v>2668</v>
      </c>
      <c r="Y173" s="164">
        <v>13</v>
      </c>
      <c r="Z173" s="173" t="str">
        <f t="shared" si="2"/>
        <v>654.011.Zestaw dozujący reagenta</v>
      </c>
    </row>
    <row r="174" spans="21:38">
      <c r="U174" s="163" t="s">
        <v>2686</v>
      </c>
      <c r="V174" s="163">
        <v>658</v>
      </c>
      <c r="W174" s="164" t="s">
        <v>1973</v>
      </c>
      <c r="X174" s="167" t="s">
        <v>2637</v>
      </c>
      <c r="Y174" s="164">
        <v>13</v>
      </c>
      <c r="Z174" s="173" t="str">
        <f t="shared" si="2"/>
        <v>658.010.Zgarniacz</v>
      </c>
    </row>
    <row r="175" spans="21:38">
      <c r="U175" s="163" t="s">
        <v>2687</v>
      </c>
      <c r="V175" s="163">
        <v>109</v>
      </c>
      <c r="W175" s="164" t="s">
        <v>1965</v>
      </c>
      <c r="X175" s="167" t="s">
        <v>2657</v>
      </c>
      <c r="Y175" s="164">
        <v>50</v>
      </c>
      <c r="Z175" s="173" t="str">
        <f t="shared" si="2"/>
        <v>109.002.Wiata</v>
      </c>
    </row>
    <row r="176" spans="21:38">
      <c r="U176" s="163" t="s">
        <v>2688</v>
      </c>
      <c r="V176" s="163">
        <v>104</v>
      </c>
      <c r="W176" s="164" t="s">
        <v>1969</v>
      </c>
      <c r="X176" s="167" t="s">
        <v>2638</v>
      </c>
      <c r="Y176" s="164">
        <v>24</v>
      </c>
      <c r="Z176" s="173" t="str">
        <f t="shared" si="2"/>
        <v>104.007.Zagęszczacz grawitacyjny</v>
      </c>
    </row>
    <row r="177" spans="21:26">
      <c r="U177" s="163" t="s">
        <v>2689</v>
      </c>
      <c r="V177" s="163">
        <v>654</v>
      </c>
      <c r="W177" s="164" t="s">
        <v>1973</v>
      </c>
      <c r="X177" s="167" t="s">
        <v>2637</v>
      </c>
      <c r="Y177" s="164">
        <v>13</v>
      </c>
      <c r="Z177" s="173" t="str">
        <f t="shared" si="2"/>
        <v>654.010.Zgarniacz</v>
      </c>
    </row>
    <row r="178" spans="21:26">
      <c r="U178" s="163" t="s">
        <v>2690</v>
      </c>
      <c r="V178" s="163">
        <v>343</v>
      </c>
      <c r="W178" s="164" t="s">
        <v>1973</v>
      </c>
      <c r="X178" s="167" t="s">
        <v>2669</v>
      </c>
      <c r="Y178" s="164">
        <v>18</v>
      </c>
      <c r="Z178" s="173" t="str">
        <f t="shared" si="2"/>
        <v>343.001.Agregat prądotwórczy</v>
      </c>
    </row>
    <row r="179" spans="21:26">
      <c r="U179" s="163" t="s">
        <v>2691</v>
      </c>
      <c r="V179" s="163">
        <v>211</v>
      </c>
      <c r="W179" s="164" t="s">
        <v>1963</v>
      </c>
      <c r="X179" s="167" t="s">
        <v>2670</v>
      </c>
      <c r="Y179" s="164">
        <v>16</v>
      </c>
      <c r="Z179" s="173" t="str">
        <f t="shared" si="2"/>
        <v>211.901.Instalacja telefoniczna</v>
      </c>
    </row>
    <row r="180" spans="21:26">
      <c r="U180" s="163" t="s">
        <v>2692</v>
      </c>
      <c r="V180" s="163">
        <v>211</v>
      </c>
      <c r="W180" s="164" t="s">
        <v>1963</v>
      </c>
      <c r="X180" s="167" t="s">
        <v>2671</v>
      </c>
      <c r="Y180" s="164">
        <v>16</v>
      </c>
      <c r="Z180" s="173" t="str">
        <f t="shared" si="2"/>
        <v>211.902.Instalacja teletechniczna</v>
      </c>
    </row>
    <row r="181" spans="21:26">
      <c r="U181" s="163" t="s">
        <v>4261</v>
      </c>
      <c r="V181" s="163">
        <v>654</v>
      </c>
      <c r="W181" s="259" t="s">
        <v>1973</v>
      </c>
      <c r="X181" s="167" t="s">
        <v>4246</v>
      </c>
      <c r="Y181" s="259">
        <v>13</v>
      </c>
      <c r="Z181" s="173" t="str">
        <f t="shared" si="2"/>
        <v>654.107.Ozonator</v>
      </c>
    </row>
    <row r="182" spans="21:26">
      <c r="U182" s="163" t="s">
        <v>4262</v>
      </c>
      <c r="V182" s="163">
        <v>654</v>
      </c>
      <c r="W182" s="259" t="s">
        <v>1973</v>
      </c>
      <c r="X182" s="167" t="s">
        <v>4247</v>
      </c>
      <c r="Y182" s="259">
        <v>13</v>
      </c>
      <c r="Z182" s="173" t="str">
        <f t="shared" si="2"/>
        <v>654.108.Destruktor ozonu</v>
      </c>
    </row>
    <row r="183" spans="21:26" ht="25.5">
      <c r="U183" s="163" t="s">
        <v>4263</v>
      </c>
      <c r="V183" s="163">
        <v>211</v>
      </c>
      <c r="W183" s="259" t="s">
        <v>1970</v>
      </c>
      <c r="X183" s="167" t="s">
        <v>4248</v>
      </c>
      <c r="Y183" s="259">
        <v>16</v>
      </c>
      <c r="Z183" s="173" t="str">
        <f t="shared" ref="Z183:Z194" si="3">U183&amp;"."&amp;X183</f>
        <v>211.059.Instalacja wody technologicznej</v>
      </c>
    </row>
    <row r="184" spans="21:26">
      <c r="U184" s="163" t="s">
        <v>4264</v>
      </c>
      <c r="V184" s="163">
        <v>659</v>
      </c>
      <c r="W184" s="259" t="s">
        <v>1973</v>
      </c>
      <c r="X184" s="167" t="s">
        <v>4249</v>
      </c>
      <c r="Y184" s="259">
        <v>10</v>
      </c>
      <c r="Z184" s="173" t="str">
        <f t="shared" si="3"/>
        <v>659.001.Parownica</v>
      </c>
    </row>
    <row r="185" spans="21:26" ht="25.5">
      <c r="U185" s="163" t="s">
        <v>4265</v>
      </c>
      <c r="V185" s="163">
        <v>655</v>
      </c>
      <c r="W185" s="259" t="s">
        <v>1973</v>
      </c>
      <c r="X185" s="167" t="s">
        <v>4250</v>
      </c>
      <c r="Y185" s="259">
        <v>15</v>
      </c>
      <c r="Z185" s="173" t="str">
        <f t="shared" si="3"/>
        <v>655.004.System eliminujący emisję odorów</v>
      </c>
    </row>
    <row r="186" spans="21:26">
      <c r="U186" s="163" t="s">
        <v>4266</v>
      </c>
      <c r="V186" s="163">
        <v>659</v>
      </c>
      <c r="W186" s="259" t="s">
        <v>1973</v>
      </c>
      <c r="X186" s="167" t="s">
        <v>4251</v>
      </c>
      <c r="Y186" s="259">
        <v>10</v>
      </c>
      <c r="Z186" s="173" t="str">
        <f t="shared" si="3"/>
        <v>659.101.Stacja zlewna</v>
      </c>
    </row>
    <row r="187" spans="21:26">
      <c r="U187" s="163" t="s">
        <v>4267</v>
      </c>
      <c r="V187" s="163">
        <v>211</v>
      </c>
      <c r="W187" s="259" t="s">
        <v>1972</v>
      </c>
      <c r="X187" s="167" t="s">
        <v>4252</v>
      </c>
      <c r="Y187" s="259" t="s">
        <v>2024</v>
      </c>
      <c r="Z187" s="173" t="str">
        <f t="shared" si="3"/>
        <v>211.101.Przewód odwodnieniowy</v>
      </c>
    </row>
    <row r="188" spans="21:26">
      <c r="U188" s="163" t="s">
        <v>4268</v>
      </c>
      <c r="V188" s="163">
        <v>211</v>
      </c>
      <c r="W188" s="259" t="s">
        <v>1972</v>
      </c>
      <c r="X188" s="167" t="s">
        <v>4253</v>
      </c>
      <c r="Y188" s="259">
        <v>10</v>
      </c>
      <c r="Z188" s="173" t="str">
        <f t="shared" si="3"/>
        <v xml:space="preserve">211.166.Hydrant </v>
      </c>
    </row>
    <row r="189" spans="21:26" ht="25.5">
      <c r="U189" s="163" t="s">
        <v>4269</v>
      </c>
      <c r="V189" s="163">
        <v>654</v>
      </c>
      <c r="W189" s="259" t="s">
        <v>1974</v>
      </c>
      <c r="X189" s="167" t="s">
        <v>4254</v>
      </c>
      <c r="Y189" s="259">
        <v>16</v>
      </c>
      <c r="Z189" s="173" t="str">
        <f t="shared" si="3"/>
        <v>211.061.Instalacja technologiczna popłuczyn</v>
      </c>
    </row>
    <row r="190" spans="21:26" ht="25.5">
      <c r="U190" s="163" t="s">
        <v>4270</v>
      </c>
      <c r="V190" s="163">
        <v>211</v>
      </c>
      <c r="W190" s="259" t="s">
        <v>1970</v>
      </c>
      <c r="X190" s="167" t="s">
        <v>4255</v>
      </c>
      <c r="Y190" s="259">
        <v>16</v>
      </c>
      <c r="Z190" s="173" t="str">
        <f t="shared" si="3"/>
        <v>211.060.Instalacja osuszania powietrza</v>
      </c>
    </row>
    <row r="191" spans="21:26">
      <c r="U191" s="163" t="s">
        <v>4271</v>
      </c>
      <c r="V191" s="163">
        <v>633</v>
      </c>
      <c r="W191" s="259" t="s">
        <v>1966</v>
      </c>
      <c r="X191" s="167" t="s">
        <v>4256</v>
      </c>
      <c r="Y191" s="259">
        <v>14</v>
      </c>
      <c r="Z191" s="173" t="str">
        <f t="shared" si="3"/>
        <v>633.002.Zasilacz awaryjny</v>
      </c>
    </row>
    <row r="192" spans="21:26">
      <c r="U192" s="163" t="s">
        <v>4272</v>
      </c>
      <c r="V192" s="163">
        <v>211</v>
      </c>
      <c r="W192" s="259" t="s">
        <v>1966</v>
      </c>
      <c r="X192" s="167" t="s">
        <v>4257</v>
      </c>
      <c r="Y192" s="259">
        <v>23</v>
      </c>
      <c r="Z192" s="173" t="str">
        <f t="shared" si="3"/>
        <v>211.804.Sieć oświetlenia zewnętrznego</v>
      </c>
    </row>
    <row r="193" spans="21:26" ht="25.5">
      <c r="U193" s="163" t="s">
        <v>4273</v>
      </c>
      <c r="V193" s="163">
        <v>211</v>
      </c>
      <c r="W193" s="259" t="s">
        <v>1970</v>
      </c>
      <c r="X193" s="167" t="s">
        <v>4259</v>
      </c>
      <c r="Y193" s="259">
        <v>16</v>
      </c>
      <c r="Z193" s="173" t="str">
        <f t="shared" si="3"/>
        <v>211.062.Instalacja sprężonego powietrza</v>
      </c>
    </row>
    <row r="194" spans="21:26">
      <c r="U194" s="163" t="s">
        <v>4274</v>
      </c>
      <c r="V194" s="163">
        <v>669</v>
      </c>
      <c r="W194" s="259" t="s">
        <v>1963</v>
      </c>
      <c r="X194" s="167" t="s">
        <v>4260</v>
      </c>
      <c r="Y194" s="259">
        <v>10</v>
      </c>
      <c r="Z194" s="173" t="str">
        <f t="shared" si="3"/>
        <v>669.001.Panel wizualizacyjny</v>
      </c>
    </row>
  </sheetData>
  <autoFilter ref="U1:Z194"/>
  <sortState ref="N2:N58">
    <sortCondition ref="N2"/>
  </sortState>
  <conditionalFormatting sqref="X1:X1048576">
    <cfRule type="duplicateValues" dxfId="92" priority="2"/>
  </conditionalFormatting>
  <conditionalFormatting sqref="N52:N57 N2:N50">
    <cfRule type="duplicateValues" dxfId="91" priority="28"/>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31" workbookViewId="0">
      <selection activeCell="A49" sqref="A49"/>
    </sheetView>
  </sheetViews>
  <sheetFormatPr defaultRowHeight="15"/>
  <cols>
    <col min="1" max="1" width="138.5703125" customWidth="1"/>
  </cols>
  <sheetData>
    <row r="1" spans="1:1">
      <c r="A1" s="363" t="s">
        <v>4677</v>
      </c>
    </row>
    <row r="2" spans="1:1">
      <c r="A2" s="363" t="s">
        <v>4678</v>
      </c>
    </row>
    <row r="3" spans="1:1" ht="25.5">
      <c r="A3" s="364" t="s">
        <v>4591</v>
      </c>
    </row>
    <row r="4" spans="1:1" ht="25.5">
      <c r="A4" s="364" t="s">
        <v>4592</v>
      </c>
    </row>
    <row r="5" spans="1:1" ht="25.5">
      <c r="A5" s="364" t="s">
        <v>4679</v>
      </c>
    </row>
    <row r="6" spans="1:1" ht="25.5">
      <c r="A6" s="364" t="s">
        <v>4593</v>
      </c>
    </row>
    <row r="7" spans="1:1" ht="38.25">
      <c r="A7" s="364" t="s">
        <v>4680</v>
      </c>
    </row>
    <row r="8" spans="1:1">
      <c r="A8" s="364" t="s">
        <v>4681</v>
      </c>
    </row>
    <row r="9" spans="1:1">
      <c r="A9" s="364"/>
    </row>
    <row r="10" spans="1:1">
      <c r="A10" s="363" t="s">
        <v>4682</v>
      </c>
    </row>
    <row r="11" spans="1:1">
      <c r="A11" s="364"/>
    </row>
    <row r="12" spans="1:1">
      <c r="A12" s="364" t="s">
        <v>4594</v>
      </c>
    </row>
    <row r="13" spans="1:1" ht="25.5">
      <c r="A13" s="364" t="s">
        <v>4683</v>
      </c>
    </row>
    <row r="14" spans="1:1">
      <c r="A14" s="364"/>
    </row>
    <row r="15" spans="1:1">
      <c r="A15" s="363" t="s">
        <v>4684</v>
      </c>
    </row>
    <row r="16" spans="1:1" ht="25.5">
      <c r="A16" s="364" t="s">
        <v>4685</v>
      </c>
    </row>
    <row r="17" spans="1:1" ht="51">
      <c r="A17" s="364" t="s">
        <v>4686</v>
      </c>
    </row>
    <row r="18" spans="1:1">
      <c r="A18" s="364" t="s">
        <v>4595</v>
      </c>
    </row>
    <row r="19" spans="1:1">
      <c r="A19" s="363" t="s">
        <v>4596</v>
      </c>
    </row>
    <row r="20" spans="1:1" ht="38.25">
      <c r="A20" s="364" t="s">
        <v>4597</v>
      </c>
    </row>
    <row r="21" spans="1:1">
      <c r="A21" s="364" t="s">
        <v>4598</v>
      </c>
    </row>
    <row r="22" spans="1:1">
      <c r="A22" s="364"/>
    </row>
    <row r="23" spans="1:1">
      <c r="A23" s="364" t="s">
        <v>4687</v>
      </c>
    </row>
    <row r="24" spans="1:1" ht="25.5">
      <c r="A24" s="364" t="s">
        <v>4688</v>
      </c>
    </row>
    <row r="25" spans="1:1" ht="25.5">
      <c r="A25" s="364" t="s">
        <v>4689</v>
      </c>
    </row>
    <row r="26" spans="1:1" ht="38.25">
      <c r="A26" s="364" t="s">
        <v>4690</v>
      </c>
    </row>
    <row r="27" spans="1:1" ht="25.5">
      <c r="A27" s="364" t="s">
        <v>4691</v>
      </c>
    </row>
    <row r="28" spans="1:1">
      <c r="A28" s="364" t="s">
        <v>4692</v>
      </c>
    </row>
    <row r="29" spans="1:1">
      <c r="A29" s="364" t="s">
        <v>4693</v>
      </c>
    </row>
    <row r="30" spans="1:1">
      <c r="A30" s="364" t="s">
        <v>4694</v>
      </c>
    </row>
    <row r="31" spans="1:1" ht="25.5">
      <c r="A31" s="364" t="s">
        <v>4695</v>
      </c>
    </row>
    <row r="32" spans="1:1">
      <c r="A32" s="364"/>
    </row>
    <row r="33" spans="1:1">
      <c r="A33" s="364" t="s">
        <v>4696</v>
      </c>
    </row>
    <row r="34" spans="1:1">
      <c r="A34" s="364" t="s">
        <v>4697</v>
      </c>
    </row>
    <row r="35" spans="1:1" ht="25.5">
      <c r="A35" s="364" t="s">
        <v>4698</v>
      </c>
    </row>
    <row r="36" spans="1:1">
      <c r="A36" s="364" t="s">
        <v>4699</v>
      </c>
    </row>
    <row r="37" spans="1:1">
      <c r="A37" s="364" t="s">
        <v>4700</v>
      </c>
    </row>
    <row r="38" spans="1:1" ht="25.5">
      <c r="A38" s="364" t="s">
        <v>4701</v>
      </c>
    </row>
    <row r="39" spans="1:1">
      <c r="A39" s="364" t="s">
        <v>4702</v>
      </c>
    </row>
    <row r="40" spans="1:1">
      <c r="A40" s="364" t="s">
        <v>4703</v>
      </c>
    </row>
    <row r="41" spans="1:1">
      <c r="A41" s="364" t="s">
        <v>4704</v>
      </c>
    </row>
    <row r="42" spans="1:1">
      <c r="A42" s="364" t="s">
        <v>4705</v>
      </c>
    </row>
    <row r="43" spans="1:1">
      <c r="A43" s="364" t="s">
        <v>4706</v>
      </c>
    </row>
    <row r="44" spans="1:1">
      <c r="A44" s="364" t="s">
        <v>4707</v>
      </c>
    </row>
    <row r="45" spans="1:1">
      <c r="A45" s="364"/>
    </row>
    <row r="46" spans="1:1">
      <c r="A46" s="364" t="s">
        <v>4708</v>
      </c>
    </row>
    <row r="47" spans="1:1">
      <c r="A47" s="364" t="s">
        <v>4709</v>
      </c>
    </row>
    <row r="48" spans="1:1">
      <c r="A48" s="364" t="s">
        <v>4710</v>
      </c>
    </row>
    <row r="49" spans="1:1">
      <c r="A49" s="364"/>
    </row>
    <row r="50" spans="1:1">
      <c r="A50" s="364" t="s">
        <v>4711</v>
      </c>
    </row>
    <row r="51" spans="1:1">
      <c r="A51" s="364" t="s">
        <v>4712</v>
      </c>
    </row>
    <row r="52" spans="1:1">
      <c r="A52" s="364" t="s">
        <v>4713</v>
      </c>
    </row>
    <row r="53" spans="1:1">
      <c r="A53" s="364" t="s">
        <v>4714</v>
      </c>
    </row>
    <row r="54" spans="1:1">
      <c r="A54" s="364" t="s">
        <v>4715</v>
      </c>
    </row>
    <row r="55" spans="1:1">
      <c r="A55" s="364" t="s">
        <v>4716</v>
      </c>
    </row>
    <row r="56" spans="1:1">
      <c r="A56" s="364" t="s">
        <v>4717</v>
      </c>
    </row>
    <row r="57" spans="1:1">
      <c r="A57" s="364" t="s">
        <v>4718</v>
      </c>
    </row>
    <row r="58" spans="1:1">
      <c r="A58" s="364" t="s">
        <v>4719</v>
      </c>
    </row>
    <row r="59" spans="1:1">
      <c r="A59" s="364"/>
    </row>
    <row r="60" spans="1:1">
      <c r="A60" s="364" t="s">
        <v>4721</v>
      </c>
    </row>
    <row r="61" spans="1:1">
      <c r="A61" s="364" t="s">
        <v>4712</v>
      </c>
    </row>
    <row r="62" spans="1:1">
      <c r="A62" s="364" t="s">
        <v>4722</v>
      </c>
    </row>
    <row r="63" spans="1:1">
      <c r="A63" s="364" t="s">
        <v>4723</v>
      </c>
    </row>
    <row r="64" spans="1:1">
      <c r="A64" s="364"/>
    </row>
    <row r="65" spans="1:1">
      <c r="A65" s="364"/>
    </row>
    <row r="66" spans="1:1" ht="25.5">
      <c r="A66" s="364" t="s">
        <v>4724</v>
      </c>
    </row>
    <row r="67" spans="1:1">
      <c r="A67" s="364" t="s">
        <v>4712</v>
      </c>
    </row>
    <row r="68" spans="1:1">
      <c r="A68" s="364" t="s">
        <v>4725</v>
      </c>
    </row>
    <row r="69" spans="1:1">
      <c r="A69" s="364" t="s">
        <v>4723</v>
      </c>
    </row>
    <row r="70" spans="1:1">
      <c r="A70" s="364"/>
    </row>
    <row r="71" spans="1:1">
      <c r="A71" s="364"/>
    </row>
    <row r="72" spans="1:1" ht="30">
      <c r="A72" s="365" t="s">
        <v>4720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AH506"/>
  <sheetViews>
    <sheetView topLeftCell="T1" zoomScale="90" zoomScaleNormal="90" workbookViewId="0">
      <selection activeCell="AE3" sqref="AE3"/>
    </sheetView>
  </sheetViews>
  <sheetFormatPr defaultColWidth="9.28515625" defaultRowHeight="15"/>
  <cols>
    <col min="1" max="1" width="9.28515625" style="12"/>
    <col min="2" max="2" width="45" style="1" customWidth="1"/>
    <col min="3" max="3" width="15.28515625" style="1" customWidth="1"/>
    <col min="4" max="4" width="13.42578125" style="1" customWidth="1"/>
    <col min="5" max="7" width="14.7109375" style="1" customWidth="1"/>
    <col min="8" max="8" width="11.7109375" style="1" customWidth="1"/>
    <col min="9" max="9" width="13.7109375" style="1" customWidth="1"/>
    <col min="10" max="10" width="16.5703125" style="1" customWidth="1"/>
    <col min="11" max="11" width="16" style="1" customWidth="1"/>
    <col min="12" max="12" width="15.7109375" style="1" customWidth="1"/>
    <col min="13" max="13" width="11.7109375" style="1" customWidth="1"/>
    <col min="14" max="14" width="5" style="14" customWidth="1"/>
    <col min="15" max="15" width="17" style="1" customWidth="1"/>
    <col min="16" max="16" width="16.5703125" style="1" customWidth="1"/>
    <col min="17" max="17" width="14.5703125" style="1" customWidth="1"/>
    <col min="18" max="18" width="5" style="14" customWidth="1"/>
    <col min="19" max="19" width="17.5703125" style="1" customWidth="1"/>
    <col min="20" max="20" width="4.7109375" style="14" customWidth="1"/>
    <col min="21" max="29" width="19.28515625" style="1" customWidth="1"/>
    <col min="30" max="30" width="5.28515625" style="15" customWidth="1"/>
    <col min="31" max="34" width="13" style="1" customWidth="1"/>
    <col min="35" max="16384" width="9.28515625" style="1"/>
  </cols>
  <sheetData>
    <row r="1" spans="1:34" s="69" customFormat="1" ht="15.95" customHeight="1" thickBot="1">
      <c r="A1" s="372" t="s">
        <v>1852</v>
      </c>
      <c r="B1" s="372"/>
      <c r="J1" s="70"/>
      <c r="N1" s="71"/>
      <c r="O1" s="373" t="s">
        <v>1894</v>
      </c>
      <c r="P1" s="373"/>
      <c r="Q1" s="373"/>
      <c r="R1" s="373"/>
      <c r="S1" s="373"/>
      <c r="T1" s="71"/>
      <c r="Y1" s="374" t="s">
        <v>1895</v>
      </c>
      <c r="Z1" s="374"/>
      <c r="AA1" s="374"/>
      <c r="AB1" s="374"/>
      <c r="AC1" s="374"/>
      <c r="AD1" s="72"/>
      <c r="AE1" s="375" t="s">
        <v>1851</v>
      </c>
      <c r="AF1" s="375"/>
      <c r="AG1" s="375"/>
      <c r="AH1" s="375"/>
    </row>
    <row r="2" spans="1:34" s="3" customFormat="1" ht="25.5" customHeight="1" thickTop="1" thickBot="1">
      <c r="A2" s="376" t="s">
        <v>1616</v>
      </c>
      <c r="B2" s="378" t="s">
        <v>1617</v>
      </c>
      <c r="C2" s="380" t="s">
        <v>1884</v>
      </c>
      <c r="D2" s="381"/>
      <c r="E2" s="381"/>
      <c r="F2" s="381"/>
      <c r="G2" s="381"/>
      <c r="H2" s="382"/>
      <c r="I2" s="383" t="s">
        <v>1885</v>
      </c>
      <c r="J2" s="384"/>
      <c r="K2" s="384"/>
      <c r="L2" s="384"/>
      <c r="M2" s="385"/>
      <c r="N2" s="2"/>
      <c r="O2" s="386" t="s">
        <v>1841</v>
      </c>
      <c r="P2" s="387"/>
      <c r="Q2" s="388"/>
      <c r="R2" s="2"/>
      <c r="S2" s="389" t="s">
        <v>1891</v>
      </c>
      <c r="T2" s="2"/>
      <c r="U2" s="370" t="s">
        <v>1842</v>
      </c>
      <c r="V2" s="371"/>
      <c r="Y2" s="81"/>
      <c r="Z2" s="82"/>
      <c r="AA2" s="82"/>
      <c r="AB2" s="82"/>
      <c r="AC2" s="82"/>
      <c r="AD2" s="16" t="s">
        <v>1960</v>
      </c>
      <c r="AE2" s="67" t="s">
        <v>4241</v>
      </c>
      <c r="AF2" s="67" t="s">
        <v>4242</v>
      </c>
      <c r="AG2" s="67" t="s">
        <v>4243</v>
      </c>
      <c r="AH2" s="67" t="s">
        <v>4244</v>
      </c>
    </row>
    <row r="3" spans="1:34" s="3" customFormat="1" ht="52.5" customHeight="1" thickTop="1">
      <c r="A3" s="377"/>
      <c r="B3" s="379"/>
      <c r="C3" s="17" t="s">
        <v>1886</v>
      </c>
      <c r="D3" s="18" t="s">
        <v>1618</v>
      </c>
      <c r="E3" s="18" t="s">
        <v>1961</v>
      </c>
      <c r="F3" s="18" t="s">
        <v>1962</v>
      </c>
      <c r="G3" s="18" t="s">
        <v>1619</v>
      </c>
      <c r="H3" s="19" t="s">
        <v>1620</v>
      </c>
      <c r="I3" s="4" t="s">
        <v>1887</v>
      </c>
      <c r="J3" s="20" t="s">
        <v>1888</v>
      </c>
      <c r="K3" s="5" t="s">
        <v>1889</v>
      </c>
      <c r="L3" s="5" t="s">
        <v>1890</v>
      </c>
      <c r="M3" s="6" t="s">
        <v>1620</v>
      </c>
      <c r="N3" s="21"/>
      <c r="O3" s="22" t="s">
        <v>1887</v>
      </c>
      <c r="P3" s="23" t="s">
        <v>1888</v>
      </c>
      <c r="Q3" s="24" t="s">
        <v>1621</v>
      </c>
      <c r="R3" s="21"/>
      <c r="S3" s="390"/>
      <c r="T3" s="7"/>
      <c r="U3" s="25" t="s">
        <v>1843</v>
      </c>
      <c r="V3" s="26" t="s">
        <v>1844</v>
      </c>
      <c r="W3" s="27" t="s">
        <v>1845</v>
      </c>
      <c r="X3" s="28" t="s">
        <v>1902</v>
      </c>
      <c r="Y3" s="29" t="s">
        <v>1846</v>
      </c>
      <c r="Z3" s="29" t="s">
        <v>1847</v>
      </c>
      <c r="AA3" s="29" t="s">
        <v>1848</v>
      </c>
      <c r="AB3" s="29" t="s">
        <v>1849</v>
      </c>
      <c r="AC3" s="30" t="s">
        <v>1850</v>
      </c>
      <c r="AD3" s="31"/>
      <c r="AE3" s="74" t="s">
        <v>1896</v>
      </c>
      <c r="AF3" s="75" t="s">
        <v>1897</v>
      </c>
      <c r="AG3" s="75" t="s">
        <v>1892</v>
      </c>
      <c r="AH3" s="76" t="s">
        <v>1893</v>
      </c>
    </row>
    <row r="4" spans="1:34" s="43" customFormat="1" ht="11.25" customHeight="1" thickBot="1">
      <c r="A4" s="32">
        <v>1</v>
      </c>
      <c r="B4" s="33">
        <v>2</v>
      </c>
      <c r="C4" s="33">
        <v>3</v>
      </c>
      <c r="D4" s="33">
        <v>4</v>
      </c>
      <c r="E4" s="33">
        <v>5</v>
      </c>
      <c r="F4" s="33">
        <v>6</v>
      </c>
      <c r="G4" s="33">
        <v>7</v>
      </c>
      <c r="H4" s="34">
        <v>8</v>
      </c>
      <c r="I4" s="32">
        <v>9</v>
      </c>
      <c r="J4" s="33">
        <v>10</v>
      </c>
      <c r="K4" s="33">
        <v>11</v>
      </c>
      <c r="L4" s="33">
        <v>12</v>
      </c>
      <c r="M4" s="35">
        <v>13</v>
      </c>
      <c r="N4" s="36"/>
      <c r="O4" s="32">
        <v>14</v>
      </c>
      <c r="P4" s="33">
        <v>15</v>
      </c>
      <c r="Q4" s="35">
        <v>16</v>
      </c>
      <c r="R4" s="36"/>
      <c r="S4" s="37">
        <v>17</v>
      </c>
      <c r="T4" s="38"/>
      <c r="U4" s="39">
        <v>18</v>
      </c>
      <c r="V4" s="40">
        <v>19</v>
      </c>
      <c r="W4" s="41">
        <v>20</v>
      </c>
      <c r="X4" s="39">
        <v>21</v>
      </c>
      <c r="Y4" s="40">
        <v>22</v>
      </c>
      <c r="Z4" s="40">
        <v>23</v>
      </c>
      <c r="AA4" s="40">
        <v>24</v>
      </c>
      <c r="AB4" s="40">
        <v>25</v>
      </c>
      <c r="AC4" s="41">
        <v>26</v>
      </c>
      <c r="AD4" s="42"/>
      <c r="AE4" s="39">
        <v>27</v>
      </c>
      <c r="AF4" s="40">
        <v>28</v>
      </c>
      <c r="AG4" s="40">
        <v>29</v>
      </c>
      <c r="AH4" s="41">
        <v>30</v>
      </c>
    </row>
    <row r="5" spans="1:34" ht="15.75" thickTop="1">
      <c r="A5" s="44" t="s">
        <v>2408</v>
      </c>
      <c r="B5" s="180"/>
      <c r="C5" s="45"/>
      <c r="D5" s="46"/>
      <c r="E5" s="46"/>
      <c r="F5" s="46"/>
      <c r="G5" s="46"/>
      <c r="H5" s="47">
        <f>SUM(C5:G5)</f>
        <v>0</v>
      </c>
      <c r="I5" s="45">
        <f>M5-L5-K5-J5</f>
        <v>0</v>
      </c>
      <c r="J5" s="48"/>
      <c r="K5" s="46"/>
      <c r="L5" s="46"/>
      <c r="M5" s="49">
        <f>H5</f>
        <v>0</v>
      </c>
      <c r="N5" s="15"/>
      <c r="O5" s="45" t="e">
        <f>ROUND(I5/$I$502*$Q$504,2)</f>
        <v>#DIV/0!</v>
      </c>
      <c r="P5" s="46" t="e">
        <f>ROUND(I5/$I$502*$Q$505,2)</f>
        <v>#DIV/0!</v>
      </c>
      <c r="Q5" s="49" t="e">
        <f>SUM(O5:P5)</f>
        <v>#DIV/0!</v>
      </c>
      <c r="R5" s="15"/>
      <c r="S5" s="50" t="e">
        <f>ROUND(M5/$M$502*$Q$506,2)</f>
        <v>#DIV/0!</v>
      </c>
      <c r="U5" s="45" t="e">
        <f>I5+O5</f>
        <v>#DIV/0!</v>
      </c>
      <c r="V5" s="46" t="e">
        <f>J5+P5</f>
        <v>#DIV/0!</v>
      </c>
      <c r="W5" s="49" t="e">
        <f>K5+L5+S5</f>
        <v>#DIV/0!</v>
      </c>
      <c r="X5" s="45" t="e">
        <f>SUM(U5:W5)</f>
        <v>#DIV/0!</v>
      </c>
      <c r="Y5" s="65" t="e">
        <f>ROUND(U5*$A$505,2)</f>
        <v>#DIV/0!</v>
      </c>
      <c r="Z5" s="46" t="e">
        <f>U5-Y5</f>
        <v>#DIV/0!</v>
      </c>
      <c r="AA5" s="46" t="e">
        <f>Z5+W5+V5</f>
        <v>#DIV/0!</v>
      </c>
      <c r="AB5" s="77" t="e">
        <f>ROUND(Y5/X5,4)</f>
        <v>#DIV/0!</v>
      </c>
      <c r="AC5" s="78" t="e">
        <f>ROUND(AA5/X5,4)</f>
        <v>#DIV/0!</v>
      </c>
      <c r="AE5" s="45" t="e">
        <f>Y5</f>
        <v>#DIV/0!</v>
      </c>
      <c r="AF5" s="46" t="e">
        <f>Z5</f>
        <v>#DIV/0!</v>
      </c>
      <c r="AG5" s="46" t="e">
        <f>V5</f>
        <v>#DIV/0!</v>
      </c>
      <c r="AH5" s="49" t="e">
        <f>W5</f>
        <v>#DIV/0!</v>
      </c>
    </row>
    <row r="6" spans="1:34">
      <c r="A6" s="51" t="s">
        <v>2409</v>
      </c>
      <c r="B6" s="181"/>
      <c r="C6" s="45"/>
      <c r="D6" s="46"/>
      <c r="E6" s="9"/>
      <c r="F6" s="9"/>
      <c r="G6" s="9"/>
      <c r="H6" s="52">
        <f t="shared" ref="H6:H69" si="0">SUM(C6:G6)</f>
        <v>0</v>
      </c>
      <c r="I6" s="8">
        <f>M6-L6-K6-J6</f>
        <v>0</v>
      </c>
      <c r="J6" s="53"/>
      <c r="K6" s="9"/>
      <c r="L6" s="9"/>
      <c r="M6" s="10">
        <f>H6</f>
        <v>0</v>
      </c>
      <c r="N6" s="54"/>
      <c r="O6" s="8" t="e">
        <f>ROUND(I6/$I$502*$Q$504,2)</f>
        <v>#DIV/0!</v>
      </c>
      <c r="P6" s="9" t="e">
        <f>ROUND(I6/$I$502*$Q$505,2)</f>
        <v>#DIV/0!</v>
      </c>
      <c r="Q6" s="10" t="e">
        <f t="shared" ref="Q6:Q8" si="1">SUM(O6:P6)</f>
        <v>#DIV/0!</v>
      </c>
      <c r="R6" s="54"/>
      <c r="S6" s="55" t="e">
        <f>ROUND(M6/$M$502*$Q$506,2)</f>
        <v>#DIV/0!</v>
      </c>
      <c r="U6" s="45" t="e">
        <f t="shared" ref="U6:V8" si="2">I6+O6</f>
        <v>#DIV/0!</v>
      </c>
      <c r="V6" s="46" t="e">
        <f t="shared" si="2"/>
        <v>#DIV/0!</v>
      </c>
      <c r="W6" s="49" t="e">
        <f t="shared" ref="W6:W8" si="3">K6+L6+S6</f>
        <v>#DIV/0!</v>
      </c>
      <c r="X6" s="45" t="e">
        <f t="shared" ref="X6:X8" si="4">SUM(U6:W6)</f>
        <v>#DIV/0!</v>
      </c>
      <c r="Y6" s="65" t="e">
        <f>ROUND(U6*$A$505,2)</f>
        <v>#DIV/0!</v>
      </c>
      <c r="Z6" s="46" t="e">
        <f t="shared" ref="Z6:Z8" si="5">U6-Y6</f>
        <v>#DIV/0!</v>
      </c>
      <c r="AA6" s="46" t="e">
        <f t="shared" ref="AA6:AA8" si="6">Z6+W6+V6</f>
        <v>#DIV/0!</v>
      </c>
      <c r="AB6" s="77" t="e">
        <f t="shared" ref="AB6:AB8" si="7">ROUND(Y6/X6,4)</f>
        <v>#DIV/0!</v>
      </c>
      <c r="AC6" s="78" t="e">
        <f t="shared" ref="AC6:AC8" si="8">ROUND(AA6/X6,4)</f>
        <v>#DIV/0!</v>
      </c>
      <c r="AE6" s="8" t="e">
        <f t="shared" ref="AE6:AF8" si="9">Y6</f>
        <v>#DIV/0!</v>
      </c>
      <c r="AF6" s="9" t="e">
        <f t="shared" si="9"/>
        <v>#DIV/0!</v>
      </c>
      <c r="AG6" s="9" t="e">
        <f t="shared" ref="AG6:AH8" si="10">V6</f>
        <v>#DIV/0!</v>
      </c>
      <c r="AH6" s="10" t="e">
        <f t="shared" si="10"/>
        <v>#DIV/0!</v>
      </c>
    </row>
    <row r="7" spans="1:34">
      <c r="A7" s="51" t="s">
        <v>2410</v>
      </c>
      <c r="B7" s="181"/>
      <c r="C7" s="45"/>
      <c r="D7" s="46"/>
      <c r="E7" s="9"/>
      <c r="F7" s="9"/>
      <c r="G7" s="9"/>
      <c r="H7" s="52">
        <f t="shared" si="0"/>
        <v>0</v>
      </c>
      <c r="I7" s="8">
        <f t="shared" ref="I7:I70" si="11">M7-L7-K7-J7</f>
        <v>0</v>
      </c>
      <c r="J7" s="53"/>
      <c r="K7" s="9"/>
      <c r="L7" s="9"/>
      <c r="M7" s="10">
        <f t="shared" ref="M7:M70" si="12">H7</f>
        <v>0</v>
      </c>
      <c r="N7" s="54"/>
      <c r="O7" s="8" t="e">
        <f>ROUND(I7/$I$502*$Q$504,2)</f>
        <v>#DIV/0!</v>
      </c>
      <c r="P7" s="9" t="e">
        <f>ROUND(I7/$I$502*$Q$505,2)</f>
        <v>#DIV/0!</v>
      </c>
      <c r="Q7" s="10" t="e">
        <f t="shared" si="1"/>
        <v>#DIV/0!</v>
      </c>
      <c r="R7" s="54"/>
      <c r="S7" s="55" t="e">
        <f>ROUND(M7/$M$502*$Q$506,2)</f>
        <v>#DIV/0!</v>
      </c>
      <c r="U7" s="45" t="e">
        <f t="shared" si="2"/>
        <v>#DIV/0!</v>
      </c>
      <c r="V7" s="46" t="e">
        <f t="shared" si="2"/>
        <v>#DIV/0!</v>
      </c>
      <c r="W7" s="49" t="e">
        <f t="shared" si="3"/>
        <v>#DIV/0!</v>
      </c>
      <c r="X7" s="45" t="e">
        <f t="shared" si="4"/>
        <v>#DIV/0!</v>
      </c>
      <c r="Y7" s="65" t="e">
        <f>ROUND(U7*$A$505,2)</f>
        <v>#DIV/0!</v>
      </c>
      <c r="Z7" s="46" t="e">
        <f t="shared" si="5"/>
        <v>#DIV/0!</v>
      </c>
      <c r="AA7" s="46" t="e">
        <f t="shared" si="6"/>
        <v>#DIV/0!</v>
      </c>
      <c r="AB7" s="77" t="e">
        <f t="shared" si="7"/>
        <v>#DIV/0!</v>
      </c>
      <c r="AC7" s="78" t="e">
        <f t="shared" si="8"/>
        <v>#DIV/0!</v>
      </c>
      <c r="AE7" s="8" t="e">
        <f t="shared" si="9"/>
        <v>#DIV/0!</v>
      </c>
      <c r="AF7" s="9" t="e">
        <f t="shared" si="9"/>
        <v>#DIV/0!</v>
      </c>
      <c r="AG7" s="9" t="e">
        <f t="shared" si="10"/>
        <v>#DIV/0!</v>
      </c>
      <c r="AH7" s="10" t="e">
        <f t="shared" si="10"/>
        <v>#DIV/0!</v>
      </c>
    </row>
    <row r="8" spans="1:34">
      <c r="A8" s="51" t="s">
        <v>2411</v>
      </c>
      <c r="B8" s="181"/>
      <c r="C8" s="45"/>
      <c r="D8" s="46"/>
      <c r="E8" s="9"/>
      <c r="F8" s="9"/>
      <c r="G8" s="9"/>
      <c r="H8" s="52">
        <f t="shared" si="0"/>
        <v>0</v>
      </c>
      <c r="I8" s="8">
        <f t="shared" si="11"/>
        <v>0</v>
      </c>
      <c r="J8" s="53"/>
      <c r="K8" s="9"/>
      <c r="L8" s="9"/>
      <c r="M8" s="10">
        <f t="shared" si="12"/>
        <v>0</v>
      </c>
      <c r="N8" s="56"/>
      <c r="O8" s="8" t="e">
        <f>ROUND(I8/$I$502*$Q$504,2)</f>
        <v>#DIV/0!</v>
      </c>
      <c r="P8" s="9" t="e">
        <f>ROUND(I8/$I$502*$Q$505,2)</f>
        <v>#DIV/0!</v>
      </c>
      <c r="Q8" s="10" t="e">
        <f t="shared" si="1"/>
        <v>#DIV/0!</v>
      </c>
      <c r="R8" s="56"/>
      <c r="S8" s="55" t="e">
        <f>ROUND(M8/$M$502*$Q$506,2)</f>
        <v>#DIV/0!</v>
      </c>
      <c r="U8" s="45" t="e">
        <f t="shared" si="2"/>
        <v>#DIV/0!</v>
      </c>
      <c r="V8" s="46" t="e">
        <f t="shared" si="2"/>
        <v>#DIV/0!</v>
      </c>
      <c r="W8" s="49" t="e">
        <f t="shared" si="3"/>
        <v>#DIV/0!</v>
      </c>
      <c r="X8" s="45" t="e">
        <f t="shared" si="4"/>
        <v>#DIV/0!</v>
      </c>
      <c r="Y8" s="65" t="e">
        <f>ROUND(U8*$A$505,2)</f>
        <v>#DIV/0!</v>
      </c>
      <c r="Z8" s="46" t="e">
        <f t="shared" si="5"/>
        <v>#DIV/0!</v>
      </c>
      <c r="AA8" s="46" t="e">
        <f t="shared" si="6"/>
        <v>#DIV/0!</v>
      </c>
      <c r="AB8" s="77" t="e">
        <f t="shared" si="7"/>
        <v>#DIV/0!</v>
      </c>
      <c r="AC8" s="78" t="e">
        <f t="shared" si="8"/>
        <v>#DIV/0!</v>
      </c>
      <c r="AE8" s="8" t="e">
        <f t="shared" si="9"/>
        <v>#DIV/0!</v>
      </c>
      <c r="AF8" s="9" t="e">
        <f t="shared" si="9"/>
        <v>#DIV/0!</v>
      </c>
      <c r="AG8" s="9" t="e">
        <f t="shared" si="10"/>
        <v>#DIV/0!</v>
      </c>
      <c r="AH8" s="10" t="e">
        <f t="shared" si="10"/>
        <v>#DIV/0!</v>
      </c>
    </row>
    <row r="9" spans="1:34">
      <c r="A9" s="51" t="s">
        <v>2412</v>
      </c>
      <c r="B9" s="181"/>
      <c r="C9" s="45"/>
      <c r="D9" s="46"/>
      <c r="E9" s="9"/>
      <c r="F9" s="9"/>
      <c r="G9" s="9"/>
      <c r="H9" s="52">
        <f t="shared" si="0"/>
        <v>0</v>
      </c>
      <c r="I9" s="8">
        <f t="shared" si="11"/>
        <v>0</v>
      </c>
      <c r="J9" s="53"/>
      <c r="K9" s="9"/>
      <c r="L9" s="9"/>
      <c r="M9" s="10">
        <f t="shared" si="12"/>
        <v>0</v>
      </c>
      <c r="N9" s="56"/>
      <c r="O9" s="8" t="e">
        <f t="shared" ref="O9:O72" si="13">ROUND(I9/$I$502*$Q$504,2)</f>
        <v>#DIV/0!</v>
      </c>
      <c r="P9" s="9" t="e">
        <f t="shared" ref="P9:P72" si="14">ROUND(I9/$I$502*$Q$505,2)</f>
        <v>#DIV/0!</v>
      </c>
      <c r="Q9" s="10" t="e">
        <f t="shared" ref="Q9:Q72" si="15">SUM(O9:P9)</f>
        <v>#DIV/0!</v>
      </c>
      <c r="R9" s="56"/>
      <c r="S9" s="55" t="e">
        <f t="shared" ref="S9:S72" si="16">ROUND(M9/$M$502*$Q$506,2)</f>
        <v>#DIV/0!</v>
      </c>
      <c r="U9" s="45" t="e">
        <f t="shared" ref="U9:U72" si="17">I9+O9</f>
        <v>#DIV/0!</v>
      </c>
      <c r="V9" s="46" t="e">
        <f t="shared" ref="V9:V72" si="18">J9+P9</f>
        <v>#DIV/0!</v>
      </c>
      <c r="W9" s="49" t="e">
        <f t="shared" ref="W9:W72" si="19">K9+L9+S9</f>
        <v>#DIV/0!</v>
      </c>
      <c r="X9" s="45" t="e">
        <f t="shared" ref="X9:X72" si="20">SUM(U9:W9)</f>
        <v>#DIV/0!</v>
      </c>
      <c r="Y9" s="65" t="e">
        <f t="shared" ref="Y9:Y72" si="21">ROUND(U9*$A$505,2)</f>
        <v>#DIV/0!</v>
      </c>
      <c r="Z9" s="46" t="e">
        <f t="shared" ref="Z9:Z72" si="22">U9-Y9</f>
        <v>#DIV/0!</v>
      </c>
      <c r="AA9" s="46" t="e">
        <f t="shared" ref="AA9:AA72" si="23">Z9+W9+V9</f>
        <v>#DIV/0!</v>
      </c>
      <c r="AB9" s="77" t="e">
        <f t="shared" ref="AB9:AB72" si="24">ROUND(Y9/X9,4)</f>
        <v>#DIV/0!</v>
      </c>
      <c r="AC9" s="78" t="e">
        <f t="shared" ref="AC9:AC72" si="25">ROUND(AA9/X9,4)</f>
        <v>#DIV/0!</v>
      </c>
      <c r="AE9" s="8" t="e">
        <f t="shared" ref="AE9:AE72" si="26">Y9</f>
        <v>#DIV/0!</v>
      </c>
      <c r="AF9" s="9" t="e">
        <f t="shared" ref="AF9:AF72" si="27">Z9</f>
        <v>#DIV/0!</v>
      </c>
      <c r="AG9" s="9" t="e">
        <f t="shared" ref="AG9:AG72" si="28">V9</f>
        <v>#DIV/0!</v>
      </c>
      <c r="AH9" s="10" t="e">
        <f t="shared" ref="AH9:AH72" si="29">W9</f>
        <v>#DIV/0!</v>
      </c>
    </row>
    <row r="10" spans="1:34">
      <c r="A10" s="51" t="s">
        <v>2413</v>
      </c>
      <c r="B10" s="181"/>
      <c r="C10" s="45"/>
      <c r="D10" s="46"/>
      <c r="E10" s="9"/>
      <c r="F10" s="9"/>
      <c r="G10" s="9"/>
      <c r="H10" s="52">
        <f t="shared" si="0"/>
        <v>0</v>
      </c>
      <c r="I10" s="8">
        <f t="shared" si="11"/>
        <v>0</v>
      </c>
      <c r="J10" s="53"/>
      <c r="K10" s="9"/>
      <c r="L10" s="9"/>
      <c r="M10" s="10">
        <f t="shared" si="12"/>
        <v>0</v>
      </c>
      <c r="N10" s="56"/>
      <c r="O10" s="8" t="e">
        <f t="shared" si="13"/>
        <v>#DIV/0!</v>
      </c>
      <c r="P10" s="9" t="e">
        <f t="shared" si="14"/>
        <v>#DIV/0!</v>
      </c>
      <c r="Q10" s="10" t="e">
        <f t="shared" si="15"/>
        <v>#DIV/0!</v>
      </c>
      <c r="R10" s="56"/>
      <c r="S10" s="55" t="e">
        <f t="shared" si="16"/>
        <v>#DIV/0!</v>
      </c>
      <c r="U10" s="45" t="e">
        <f t="shared" si="17"/>
        <v>#DIV/0!</v>
      </c>
      <c r="V10" s="46" t="e">
        <f t="shared" si="18"/>
        <v>#DIV/0!</v>
      </c>
      <c r="W10" s="49" t="e">
        <f t="shared" si="19"/>
        <v>#DIV/0!</v>
      </c>
      <c r="X10" s="45" t="e">
        <f t="shared" si="20"/>
        <v>#DIV/0!</v>
      </c>
      <c r="Y10" s="65" t="e">
        <f t="shared" si="21"/>
        <v>#DIV/0!</v>
      </c>
      <c r="Z10" s="46" t="e">
        <f t="shared" si="22"/>
        <v>#DIV/0!</v>
      </c>
      <c r="AA10" s="46" t="e">
        <f t="shared" si="23"/>
        <v>#DIV/0!</v>
      </c>
      <c r="AB10" s="77" t="e">
        <f t="shared" si="24"/>
        <v>#DIV/0!</v>
      </c>
      <c r="AC10" s="78" t="e">
        <f t="shared" si="25"/>
        <v>#DIV/0!</v>
      </c>
      <c r="AE10" s="8" t="e">
        <f t="shared" si="26"/>
        <v>#DIV/0!</v>
      </c>
      <c r="AF10" s="9" t="e">
        <f t="shared" si="27"/>
        <v>#DIV/0!</v>
      </c>
      <c r="AG10" s="9" t="e">
        <f t="shared" si="28"/>
        <v>#DIV/0!</v>
      </c>
      <c r="AH10" s="10" t="e">
        <f t="shared" si="29"/>
        <v>#DIV/0!</v>
      </c>
    </row>
    <row r="11" spans="1:34">
      <c r="A11" s="51" t="s">
        <v>2414</v>
      </c>
      <c r="B11" s="181"/>
      <c r="C11" s="45"/>
      <c r="D11" s="46"/>
      <c r="E11" s="9"/>
      <c r="F11" s="9"/>
      <c r="G11" s="9"/>
      <c r="H11" s="52">
        <f t="shared" si="0"/>
        <v>0</v>
      </c>
      <c r="I11" s="8">
        <f t="shared" si="11"/>
        <v>0</v>
      </c>
      <c r="J11" s="53"/>
      <c r="K11" s="9"/>
      <c r="L11" s="9"/>
      <c r="M11" s="10">
        <f t="shared" si="12"/>
        <v>0</v>
      </c>
      <c r="N11" s="56"/>
      <c r="O11" s="8" t="e">
        <f t="shared" si="13"/>
        <v>#DIV/0!</v>
      </c>
      <c r="P11" s="9" t="e">
        <f t="shared" si="14"/>
        <v>#DIV/0!</v>
      </c>
      <c r="Q11" s="10" t="e">
        <f t="shared" si="15"/>
        <v>#DIV/0!</v>
      </c>
      <c r="R11" s="56"/>
      <c r="S11" s="55" t="e">
        <f t="shared" si="16"/>
        <v>#DIV/0!</v>
      </c>
      <c r="U11" s="45" t="e">
        <f t="shared" si="17"/>
        <v>#DIV/0!</v>
      </c>
      <c r="V11" s="46" t="e">
        <f t="shared" si="18"/>
        <v>#DIV/0!</v>
      </c>
      <c r="W11" s="49" t="e">
        <f t="shared" si="19"/>
        <v>#DIV/0!</v>
      </c>
      <c r="X11" s="45" t="e">
        <f t="shared" si="20"/>
        <v>#DIV/0!</v>
      </c>
      <c r="Y11" s="65" t="e">
        <f t="shared" si="21"/>
        <v>#DIV/0!</v>
      </c>
      <c r="Z11" s="46" t="e">
        <f t="shared" si="22"/>
        <v>#DIV/0!</v>
      </c>
      <c r="AA11" s="46" t="e">
        <f t="shared" si="23"/>
        <v>#DIV/0!</v>
      </c>
      <c r="AB11" s="77" t="e">
        <f t="shared" si="24"/>
        <v>#DIV/0!</v>
      </c>
      <c r="AC11" s="78" t="e">
        <f t="shared" si="25"/>
        <v>#DIV/0!</v>
      </c>
      <c r="AE11" s="8" t="e">
        <f t="shared" si="26"/>
        <v>#DIV/0!</v>
      </c>
      <c r="AF11" s="9" t="e">
        <f t="shared" si="27"/>
        <v>#DIV/0!</v>
      </c>
      <c r="AG11" s="9" t="e">
        <f t="shared" si="28"/>
        <v>#DIV/0!</v>
      </c>
      <c r="AH11" s="10" t="e">
        <f t="shared" si="29"/>
        <v>#DIV/0!</v>
      </c>
    </row>
    <row r="12" spans="1:34">
      <c r="A12" s="51" t="s">
        <v>2415</v>
      </c>
      <c r="B12" s="181"/>
      <c r="C12" s="45"/>
      <c r="D12" s="46"/>
      <c r="E12" s="9"/>
      <c r="F12" s="9"/>
      <c r="G12" s="9"/>
      <c r="H12" s="52">
        <f t="shared" si="0"/>
        <v>0</v>
      </c>
      <c r="I12" s="8">
        <f t="shared" si="11"/>
        <v>0</v>
      </c>
      <c r="J12" s="53"/>
      <c r="K12" s="9"/>
      <c r="L12" s="9"/>
      <c r="M12" s="10">
        <f t="shared" si="12"/>
        <v>0</v>
      </c>
      <c r="N12" s="56"/>
      <c r="O12" s="8" t="e">
        <f t="shared" si="13"/>
        <v>#DIV/0!</v>
      </c>
      <c r="P12" s="9" t="e">
        <f t="shared" si="14"/>
        <v>#DIV/0!</v>
      </c>
      <c r="Q12" s="10" t="e">
        <f t="shared" si="15"/>
        <v>#DIV/0!</v>
      </c>
      <c r="R12" s="56"/>
      <c r="S12" s="55" t="e">
        <f t="shared" si="16"/>
        <v>#DIV/0!</v>
      </c>
      <c r="U12" s="45" t="e">
        <f t="shared" si="17"/>
        <v>#DIV/0!</v>
      </c>
      <c r="V12" s="46" t="e">
        <f t="shared" si="18"/>
        <v>#DIV/0!</v>
      </c>
      <c r="W12" s="49" t="e">
        <f t="shared" si="19"/>
        <v>#DIV/0!</v>
      </c>
      <c r="X12" s="45" t="e">
        <f t="shared" si="20"/>
        <v>#DIV/0!</v>
      </c>
      <c r="Y12" s="65" t="e">
        <f t="shared" si="21"/>
        <v>#DIV/0!</v>
      </c>
      <c r="Z12" s="46" t="e">
        <f t="shared" si="22"/>
        <v>#DIV/0!</v>
      </c>
      <c r="AA12" s="46" t="e">
        <f t="shared" si="23"/>
        <v>#DIV/0!</v>
      </c>
      <c r="AB12" s="77" t="e">
        <f t="shared" si="24"/>
        <v>#DIV/0!</v>
      </c>
      <c r="AC12" s="78" t="e">
        <f t="shared" si="25"/>
        <v>#DIV/0!</v>
      </c>
      <c r="AE12" s="8" t="e">
        <f t="shared" si="26"/>
        <v>#DIV/0!</v>
      </c>
      <c r="AF12" s="9" t="e">
        <f t="shared" si="27"/>
        <v>#DIV/0!</v>
      </c>
      <c r="AG12" s="9" t="e">
        <f t="shared" si="28"/>
        <v>#DIV/0!</v>
      </c>
      <c r="AH12" s="10" t="e">
        <f t="shared" si="29"/>
        <v>#DIV/0!</v>
      </c>
    </row>
    <row r="13" spans="1:34">
      <c r="A13" s="51" t="s">
        <v>2416</v>
      </c>
      <c r="B13" s="181"/>
      <c r="C13" s="45"/>
      <c r="D13" s="46"/>
      <c r="E13" s="9"/>
      <c r="F13" s="9"/>
      <c r="G13" s="9"/>
      <c r="H13" s="52">
        <f t="shared" si="0"/>
        <v>0</v>
      </c>
      <c r="I13" s="8">
        <f t="shared" si="11"/>
        <v>0</v>
      </c>
      <c r="J13" s="53"/>
      <c r="K13" s="9"/>
      <c r="L13" s="9"/>
      <c r="M13" s="10">
        <f t="shared" si="12"/>
        <v>0</v>
      </c>
      <c r="N13" s="56"/>
      <c r="O13" s="8" t="e">
        <f t="shared" si="13"/>
        <v>#DIV/0!</v>
      </c>
      <c r="P13" s="9" t="e">
        <f t="shared" si="14"/>
        <v>#DIV/0!</v>
      </c>
      <c r="Q13" s="10" t="e">
        <f t="shared" si="15"/>
        <v>#DIV/0!</v>
      </c>
      <c r="R13" s="56"/>
      <c r="S13" s="55" t="e">
        <f t="shared" si="16"/>
        <v>#DIV/0!</v>
      </c>
      <c r="U13" s="45" t="e">
        <f t="shared" si="17"/>
        <v>#DIV/0!</v>
      </c>
      <c r="V13" s="46" t="e">
        <f t="shared" si="18"/>
        <v>#DIV/0!</v>
      </c>
      <c r="W13" s="49" t="e">
        <f t="shared" si="19"/>
        <v>#DIV/0!</v>
      </c>
      <c r="X13" s="45" t="e">
        <f t="shared" si="20"/>
        <v>#DIV/0!</v>
      </c>
      <c r="Y13" s="65" t="e">
        <f t="shared" si="21"/>
        <v>#DIV/0!</v>
      </c>
      <c r="Z13" s="46" t="e">
        <f t="shared" si="22"/>
        <v>#DIV/0!</v>
      </c>
      <c r="AA13" s="46" t="e">
        <f t="shared" si="23"/>
        <v>#DIV/0!</v>
      </c>
      <c r="AB13" s="77" t="e">
        <f t="shared" si="24"/>
        <v>#DIV/0!</v>
      </c>
      <c r="AC13" s="78" t="e">
        <f t="shared" si="25"/>
        <v>#DIV/0!</v>
      </c>
      <c r="AE13" s="8" t="e">
        <f t="shared" si="26"/>
        <v>#DIV/0!</v>
      </c>
      <c r="AF13" s="9" t="e">
        <f t="shared" si="27"/>
        <v>#DIV/0!</v>
      </c>
      <c r="AG13" s="9" t="e">
        <f t="shared" si="28"/>
        <v>#DIV/0!</v>
      </c>
      <c r="AH13" s="10" t="e">
        <f t="shared" si="29"/>
        <v>#DIV/0!</v>
      </c>
    </row>
    <row r="14" spans="1:34">
      <c r="A14" s="51" t="s">
        <v>2417</v>
      </c>
      <c r="B14" s="181"/>
      <c r="C14" s="45"/>
      <c r="D14" s="46"/>
      <c r="E14" s="9"/>
      <c r="F14" s="9"/>
      <c r="G14" s="9"/>
      <c r="H14" s="52">
        <f t="shared" si="0"/>
        <v>0</v>
      </c>
      <c r="I14" s="8">
        <f t="shared" si="11"/>
        <v>0</v>
      </c>
      <c r="J14" s="53"/>
      <c r="K14" s="9"/>
      <c r="L14" s="9"/>
      <c r="M14" s="10">
        <f t="shared" si="12"/>
        <v>0</v>
      </c>
      <c r="N14" s="56"/>
      <c r="O14" s="8" t="e">
        <f t="shared" si="13"/>
        <v>#DIV/0!</v>
      </c>
      <c r="P14" s="9" t="e">
        <f t="shared" si="14"/>
        <v>#DIV/0!</v>
      </c>
      <c r="Q14" s="10" t="e">
        <f t="shared" si="15"/>
        <v>#DIV/0!</v>
      </c>
      <c r="R14" s="56"/>
      <c r="S14" s="55" t="e">
        <f t="shared" si="16"/>
        <v>#DIV/0!</v>
      </c>
      <c r="U14" s="45" t="e">
        <f t="shared" si="17"/>
        <v>#DIV/0!</v>
      </c>
      <c r="V14" s="46" t="e">
        <f t="shared" si="18"/>
        <v>#DIV/0!</v>
      </c>
      <c r="W14" s="49" t="e">
        <f t="shared" si="19"/>
        <v>#DIV/0!</v>
      </c>
      <c r="X14" s="45" t="e">
        <f t="shared" si="20"/>
        <v>#DIV/0!</v>
      </c>
      <c r="Y14" s="65" t="e">
        <f t="shared" si="21"/>
        <v>#DIV/0!</v>
      </c>
      <c r="Z14" s="46" t="e">
        <f t="shared" si="22"/>
        <v>#DIV/0!</v>
      </c>
      <c r="AA14" s="46" t="e">
        <f t="shared" si="23"/>
        <v>#DIV/0!</v>
      </c>
      <c r="AB14" s="77" t="e">
        <f t="shared" si="24"/>
        <v>#DIV/0!</v>
      </c>
      <c r="AC14" s="78" t="e">
        <f t="shared" si="25"/>
        <v>#DIV/0!</v>
      </c>
      <c r="AE14" s="8" t="e">
        <f t="shared" si="26"/>
        <v>#DIV/0!</v>
      </c>
      <c r="AF14" s="9" t="e">
        <f t="shared" si="27"/>
        <v>#DIV/0!</v>
      </c>
      <c r="AG14" s="9" t="e">
        <f t="shared" si="28"/>
        <v>#DIV/0!</v>
      </c>
      <c r="AH14" s="10" t="e">
        <f t="shared" si="29"/>
        <v>#DIV/0!</v>
      </c>
    </row>
    <row r="15" spans="1:34">
      <c r="A15" s="51" t="s">
        <v>2418</v>
      </c>
      <c r="B15" s="181"/>
      <c r="C15" s="45"/>
      <c r="D15" s="46"/>
      <c r="E15" s="9"/>
      <c r="F15" s="9"/>
      <c r="G15" s="9"/>
      <c r="H15" s="52">
        <f t="shared" si="0"/>
        <v>0</v>
      </c>
      <c r="I15" s="8">
        <f t="shared" si="11"/>
        <v>0</v>
      </c>
      <c r="J15" s="53"/>
      <c r="K15" s="9"/>
      <c r="L15" s="9"/>
      <c r="M15" s="10">
        <f t="shared" si="12"/>
        <v>0</v>
      </c>
      <c r="N15" s="56"/>
      <c r="O15" s="8" t="e">
        <f t="shared" si="13"/>
        <v>#DIV/0!</v>
      </c>
      <c r="P15" s="9" t="e">
        <f t="shared" si="14"/>
        <v>#DIV/0!</v>
      </c>
      <c r="Q15" s="10" t="e">
        <f t="shared" si="15"/>
        <v>#DIV/0!</v>
      </c>
      <c r="R15" s="56"/>
      <c r="S15" s="55" t="e">
        <f t="shared" si="16"/>
        <v>#DIV/0!</v>
      </c>
      <c r="U15" s="45" t="e">
        <f t="shared" si="17"/>
        <v>#DIV/0!</v>
      </c>
      <c r="V15" s="46" t="e">
        <f t="shared" si="18"/>
        <v>#DIV/0!</v>
      </c>
      <c r="W15" s="49" t="e">
        <f t="shared" si="19"/>
        <v>#DIV/0!</v>
      </c>
      <c r="X15" s="45" t="e">
        <f t="shared" si="20"/>
        <v>#DIV/0!</v>
      </c>
      <c r="Y15" s="65" t="e">
        <f t="shared" si="21"/>
        <v>#DIV/0!</v>
      </c>
      <c r="Z15" s="46" t="e">
        <f t="shared" si="22"/>
        <v>#DIV/0!</v>
      </c>
      <c r="AA15" s="46" t="e">
        <f t="shared" si="23"/>
        <v>#DIV/0!</v>
      </c>
      <c r="AB15" s="77" t="e">
        <f t="shared" si="24"/>
        <v>#DIV/0!</v>
      </c>
      <c r="AC15" s="78" t="e">
        <f t="shared" si="25"/>
        <v>#DIV/0!</v>
      </c>
      <c r="AE15" s="8" t="e">
        <f t="shared" si="26"/>
        <v>#DIV/0!</v>
      </c>
      <c r="AF15" s="9" t="e">
        <f t="shared" si="27"/>
        <v>#DIV/0!</v>
      </c>
      <c r="AG15" s="9" t="e">
        <f t="shared" si="28"/>
        <v>#DIV/0!</v>
      </c>
      <c r="AH15" s="10" t="e">
        <f t="shared" si="29"/>
        <v>#DIV/0!</v>
      </c>
    </row>
    <row r="16" spans="1:34">
      <c r="A16" s="51" t="s">
        <v>2419</v>
      </c>
      <c r="B16" s="181"/>
      <c r="C16" s="45"/>
      <c r="D16" s="46"/>
      <c r="E16" s="9"/>
      <c r="F16" s="9"/>
      <c r="G16" s="9"/>
      <c r="H16" s="52">
        <f t="shared" si="0"/>
        <v>0</v>
      </c>
      <c r="I16" s="8">
        <f t="shared" si="11"/>
        <v>0</v>
      </c>
      <c r="J16" s="53"/>
      <c r="K16" s="9"/>
      <c r="L16" s="9"/>
      <c r="M16" s="10">
        <f t="shared" si="12"/>
        <v>0</v>
      </c>
      <c r="N16" s="56"/>
      <c r="O16" s="8" t="e">
        <f t="shared" si="13"/>
        <v>#DIV/0!</v>
      </c>
      <c r="P16" s="9" t="e">
        <f t="shared" si="14"/>
        <v>#DIV/0!</v>
      </c>
      <c r="Q16" s="10" t="e">
        <f t="shared" si="15"/>
        <v>#DIV/0!</v>
      </c>
      <c r="R16" s="56"/>
      <c r="S16" s="55" t="e">
        <f t="shared" si="16"/>
        <v>#DIV/0!</v>
      </c>
      <c r="U16" s="45" t="e">
        <f t="shared" si="17"/>
        <v>#DIV/0!</v>
      </c>
      <c r="V16" s="46" t="e">
        <f t="shared" si="18"/>
        <v>#DIV/0!</v>
      </c>
      <c r="W16" s="49" t="e">
        <f t="shared" si="19"/>
        <v>#DIV/0!</v>
      </c>
      <c r="X16" s="45" t="e">
        <f t="shared" si="20"/>
        <v>#DIV/0!</v>
      </c>
      <c r="Y16" s="65" t="e">
        <f t="shared" si="21"/>
        <v>#DIV/0!</v>
      </c>
      <c r="Z16" s="46" t="e">
        <f t="shared" si="22"/>
        <v>#DIV/0!</v>
      </c>
      <c r="AA16" s="46" t="e">
        <f t="shared" si="23"/>
        <v>#DIV/0!</v>
      </c>
      <c r="AB16" s="77" t="e">
        <f t="shared" si="24"/>
        <v>#DIV/0!</v>
      </c>
      <c r="AC16" s="78" t="e">
        <f t="shared" si="25"/>
        <v>#DIV/0!</v>
      </c>
      <c r="AE16" s="8" t="e">
        <f t="shared" si="26"/>
        <v>#DIV/0!</v>
      </c>
      <c r="AF16" s="9" t="e">
        <f t="shared" si="27"/>
        <v>#DIV/0!</v>
      </c>
      <c r="AG16" s="9" t="e">
        <f t="shared" si="28"/>
        <v>#DIV/0!</v>
      </c>
      <c r="AH16" s="10" t="e">
        <f t="shared" si="29"/>
        <v>#DIV/0!</v>
      </c>
    </row>
    <row r="17" spans="1:34">
      <c r="A17" s="51" t="s">
        <v>2420</v>
      </c>
      <c r="B17" s="181"/>
      <c r="C17" s="45"/>
      <c r="D17" s="46"/>
      <c r="E17" s="9"/>
      <c r="F17" s="9"/>
      <c r="G17" s="9"/>
      <c r="H17" s="52">
        <f t="shared" si="0"/>
        <v>0</v>
      </c>
      <c r="I17" s="8">
        <f t="shared" si="11"/>
        <v>0</v>
      </c>
      <c r="J17" s="53"/>
      <c r="K17" s="9"/>
      <c r="L17" s="9"/>
      <c r="M17" s="10">
        <f t="shared" si="12"/>
        <v>0</v>
      </c>
      <c r="N17" s="56"/>
      <c r="O17" s="8" t="e">
        <f t="shared" si="13"/>
        <v>#DIV/0!</v>
      </c>
      <c r="P17" s="9" t="e">
        <f t="shared" si="14"/>
        <v>#DIV/0!</v>
      </c>
      <c r="Q17" s="10" t="e">
        <f t="shared" si="15"/>
        <v>#DIV/0!</v>
      </c>
      <c r="R17" s="56"/>
      <c r="S17" s="55" t="e">
        <f t="shared" si="16"/>
        <v>#DIV/0!</v>
      </c>
      <c r="U17" s="45" t="e">
        <f t="shared" si="17"/>
        <v>#DIV/0!</v>
      </c>
      <c r="V17" s="46" t="e">
        <f t="shared" si="18"/>
        <v>#DIV/0!</v>
      </c>
      <c r="W17" s="49" t="e">
        <f t="shared" si="19"/>
        <v>#DIV/0!</v>
      </c>
      <c r="X17" s="45" t="e">
        <f t="shared" si="20"/>
        <v>#DIV/0!</v>
      </c>
      <c r="Y17" s="65" t="e">
        <f t="shared" si="21"/>
        <v>#DIV/0!</v>
      </c>
      <c r="Z17" s="46" t="e">
        <f t="shared" si="22"/>
        <v>#DIV/0!</v>
      </c>
      <c r="AA17" s="46" t="e">
        <f t="shared" si="23"/>
        <v>#DIV/0!</v>
      </c>
      <c r="AB17" s="77" t="e">
        <f t="shared" si="24"/>
        <v>#DIV/0!</v>
      </c>
      <c r="AC17" s="78" t="e">
        <f t="shared" si="25"/>
        <v>#DIV/0!</v>
      </c>
      <c r="AE17" s="8" t="e">
        <f t="shared" si="26"/>
        <v>#DIV/0!</v>
      </c>
      <c r="AF17" s="9" t="e">
        <f t="shared" si="27"/>
        <v>#DIV/0!</v>
      </c>
      <c r="AG17" s="9" t="e">
        <f t="shared" si="28"/>
        <v>#DIV/0!</v>
      </c>
      <c r="AH17" s="10" t="e">
        <f t="shared" si="29"/>
        <v>#DIV/0!</v>
      </c>
    </row>
    <row r="18" spans="1:34">
      <c r="A18" s="51" t="s">
        <v>2421</v>
      </c>
      <c r="B18" s="181"/>
      <c r="C18" s="45"/>
      <c r="D18" s="46"/>
      <c r="E18" s="9"/>
      <c r="F18" s="9"/>
      <c r="G18" s="9"/>
      <c r="H18" s="52">
        <f t="shared" si="0"/>
        <v>0</v>
      </c>
      <c r="I18" s="8">
        <f t="shared" si="11"/>
        <v>0</v>
      </c>
      <c r="J18" s="53"/>
      <c r="K18" s="9"/>
      <c r="L18" s="9"/>
      <c r="M18" s="10">
        <f t="shared" si="12"/>
        <v>0</v>
      </c>
      <c r="N18" s="56"/>
      <c r="O18" s="8" t="e">
        <f t="shared" si="13"/>
        <v>#DIV/0!</v>
      </c>
      <c r="P18" s="9" t="e">
        <f t="shared" si="14"/>
        <v>#DIV/0!</v>
      </c>
      <c r="Q18" s="10" t="e">
        <f t="shared" si="15"/>
        <v>#DIV/0!</v>
      </c>
      <c r="R18" s="56"/>
      <c r="S18" s="55" t="e">
        <f t="shared" si="16"/>
        <v>#DIV/0!</v>
      </c>
      <c r="U18" s="45" t="e">
        <f t="shared" si="17"/>
        <v>#DIV/0!</v>
      </c>
      <c r="V18" s="46" t="e">
        <f t="shared" si="18"/>
        <v>#DIV/0!</v>
      </c>
      <c r="W18" s="49" t="e">
        <f t="shared" si="19"/>
        <v>#DIV/0!</v>
      </c>
      <c r="X18" s="45" t="e">
        <f t="shared" si="20"/>
        <v>#DIV/0!</v>
      </c>
      <c r="Y18" s="65" t="e">
        <f t="shared" si="21"/>
        <v>#DIV/0!</v>
      </c>
      <c r="Z18" s="46" t="e">
        <f t="shared" si="22"/>
        <v>#DIV/0!</v>
      </c>
      <c r="AA18" s="46" t="e">
        <f t="shared" si="23"/>
        <v>#DIV/0!</v>
      </c>
      <c r="AB18" s="77" t="e">
        <f t="shared" si="24"/>
        <v>#DIV/0!</v>
      </c>
      <c r="AC18" s="78" t="e">
        <f t="shared" si="25"/>
        <v>#DIV/0!</v>
      </c>
      <c r="AE18" s="8" t="e">
        <f t="shared" si="26"/>
        <v>#DIV/0!</v>
      </c>
      <c r="AF18" s="9" t="e">
        <f t="shared" si="27"/>
        <v>#DIV/0!</v>
      </c>
      <c r="AG18" s="9" t="e">
        <f t="shared" si="28"/>
        <v>#DIV/0!</v>
      </c>
      <c r="AH18" s="10" t="e">
        <f t="shared" si="29"/>
        <v>#DIV/0!</v>
      </c>
    </row>
    <row r="19" spans="1:34">
      <c r="A19" s="51" t="s">
        <v>2422</v>
      </c>
      <c r="B19" s="181"/>
      <c r="C19" s="45"/>
      <c r="D19" s="46"/>
      <c r="E19" s="9"/>
      <c r="F19" s="9"/>
      <c r="G19" s="9"/>
      <c r="H19" s="52">
        <f t="shared" si="0"/>
        <v>0</v>
      </c>
      <c r="I19" s="8">
        <f t="shared" si="11"/>
        <v>0</v>
      </c>
      <c r="J19" s="53"/>
      <c r="K19" s="9"/>
      <c r="L19" s="9"/>
      <c r="M19" s="10">
        <f t="shared" si="12"/>
        <v>0</v>
      </c>
      <c r="N19" s="56"/>
      <c r="O19" s="8" t="e">
        <f t="shared" si="13"/>
        <v>#DIV/0!</v>
      </c>
      <c r="P19" s="9" t="e">
        <f t="shared" si="14"/>
        <v>#DIV/0!</v>
      </c>
      <c r="Q19" s="10" t="e">
        <f t="shared" si="15"/>
        <v>#DIV/0!</v>
      </c>
      <c r="R19" s="56"/>
      <c r="S19" s="55" t="e">
        <f t="shared" si="16"/>
        <v>#DIV/0!</v>
      </c>
      <c r="U19" s="45" t="e">
        <f t="shared" si="17"/>
        <v>#DIV/0!</v>
      </c>
      <c r="V19" s="46" t="e">
        <f t="shared" si="18"/>
        <v>#DIV/0!</v>
      </c>
      <c r="W19" s="49" t="e">
        <f t="shared" si="19"/>
        <v>#DIV/0!</v>
      </c>
      <c r="X19" s="45" t="e">
        <f t="shared" si="20"/>
        <v>#DIV/0!</v>
      </c>
      <c r="Y19" s="65" t="e">
        <f t="shared" si="21"/>
        <v>#DIV/0!</v>
      </c>
      <c r="Z19" s="46" t="e">
        <f t="shared" si="22"/>
        <v>#DIV/0!</v>
      </c>
      <c r="AA19" s="46" t="e">
        <f t="shared" si="23"/>
        <v>#DIV/0!</v>
      </c>
      <c r="AB19" s="77" t="e">
        <f t="shared" si="24"/>
        <v>#DIV/0!</v>
      </c>
      <c r="AC19" s="78" t="e">
        <f t="shared" si="25"/>
        <v>#DIV/0!</v>
      </c>
      <c r="AE19" s="8" t="e">
        <f t="shared" si="26"/>
        <v>#DIV/0!</v>
      </c>
      <c r="AF19" s="9" t="e">
        <f t="shared" si="27"/>
        <v>#DIV/0!</v>
      </c>
      <c r="AG19" s="9" t="e">
        <f t="shared" si="28"/>
        <v>#DIV/0!</v>
      </c>
      <c r="AH19" s="10" t="e">
        <f t="shared" si="29"/>
        <v>#DIV/0!</v>
      </c>
    </row>
    <row r="20" spans="1:34">
      <c r="A20" s="51" t="s">
        <v>2423</v>
      </c>
      <c r="B20" s="181"/>
      <c r="C20" s="45"/>
      <c r="D20" s="46"/>
      <c r="E20" s="9"/>
      <c r="F20" s="9"/>
      <c r="G20" s="9"/>
      <c r="H20" s="52">
        <f t="shared" si="0"/>
        <v>0</v>
      </c>
      <c r="I20" s="8">
        <f t="shared" si="11"/>
        <v>0</v>
      </c>
      <c r="J20" s="53"/>
      <c r="K20" s="9"/>
      <c r="L20" s="9"/>
      <c r="M20" s="10">
        <f t="shared" si="12"/>
        <v>0</v>
      </c>
      <c r="N20" s="56"/>
      <c r="O20" s="8" t="e">
        <f t="shared" si="13"/>
        <v>#DIV/0!</v>
      </c>
      <c r="P20" s="9" t="e">
        <f t="shared" si="14"/>
        <v>#DIV/0!</v>
      </c>
      <c r="Q20" s="10" t="e">
        <f t="shared" si="15"/>
        <v>#DIV/0!</v>
      </c>
      <c r="R20" s="56"/>
      <c r="S20" s="55" t="e">
        <f t="shared" si="16"/>
        <v>#DIV/0!</v>
      </c>
      <c r="U20" s="45" t="e">
        <f t="shared" si="17"/>
        <v>#DIV/0!</v>
      </c>
      <c r="V20" s="46" t="e">
        <f t="shared" si="18"/>
        <v>#DIV/0!</v>
      </c>
      <c r="W20" s="49" t="e">
        <f t="shared" si="19"/>
        <v>#DIV/0!</v>
      </c>
      <c r="X20" s="45" t="e">
        <f t="shared" si="20"/>
        <v>#DIV/0!</v>
      </c>
      <c r="Y20" s="65" t="e">
        <f t="shared" si="21"/>
        <v>#DIV/0!</v>
      </c>
      <c r="Z20" s="46" t="e">
        <f t="shared" si="22"/>
        <v>#DIV/0!</v>
      </c>
      <c r="AA20" s="46" t="e">
        <f t="shared" si="23"/>
        <v>#DIV/0!</v>
      </c>
      <c r="AB20" s="77" t="e">
        <f t="shared" si="24"/>
        <v>#DIV/0!</v>
      </c>
      <c r="AC20" s="78" t="e">
        <f t="shared" si="25"/>
        <v>#DIV/0!</v>
      </c>
      <c r="AE20" s="8" t="e">
        <f t="shared" si="26"/>
        <v>#DIV/0!</v>
      </c>
      <c r="AF20" s="9" t="e">
        <f t="shared" si="27"/>
        <v>#DIV/0!</v>
      </c>
      <c r="AG20" s="9" t="e">
        <f t="shared" si="28"/>
        <v>#DIV/0!</v>
      </c>
      <c r="AH20" s="10" t="e">
        <f t="shared" si="29"/>
        <v>#DIV/0!</v>
      </c>
    </row>
    <row r="21" spans="1:34">
      <c r="A21" s="51" t="s">
        <v>2424</v>
      </c>
      <c r="B21" s="181"/>
      <c r="C21" s="45"/>
      <c r="D21" s="46"/>
      <c r="E21" s="9"/>
      <c r="F21" s="9"/>
      <c r="G21" s="9"/>
      <c r="H21" s="52">
        <f t="shared" si="0"/>
        <v>0</v>
      </c>
      <c r="I21" s="8">
        <f t="shared" si="11"/>
        <v>0</v>
      </c>
      <c r="J21" s="53"/>
      <c r="K21" s="9"/>
      <c r="L21" s="9"/>
      <c r="M21" s="10">
        <f t="shared" si="12"/>
        <v>0</v>
      </c>
      <c r="N21" s="56"/>
      <c r="O21" s="8" t="e">
        <f t="shared" si="13"/>
        <v>#DIV/0!</v>
      </c>
      <c r="P21" s="9" t="e">
        <f t="shared" si="14"/>
        <v>#DIV/0!</v>
      </c>
      <c r="Q21" s="10" t="e">
        <f t="shared" si="15"/>
        <v>#DIV/0!</v>
      </c>
      <c r="R21" s="56"/>
      <c r="S21" s="55" t="e">
        <f t="shared" si="16"/>
        <v>#DIV/0!</v>
      </c>
      <c r="U21" s="45" t="e">
        <f t="shared" si="17"/>
        <v>#DIV/0!</v>
      </c>
      <c r="V21" s="46" t="e">
        <f t="shared" si="18"/>
        <v>#DIV/0!</v>
      </c>
      <c r="W21" s="49" t="e">
        <f t="shared" si="19"/>
        <v>#DIV/0!</v>
      </c>
      <c r="X21" s="45" t="e">
        <f t="shared" si="20"/>
        <v>#DIV/0!</v>
      </c>
      <c r="Y21" s="65" t="e">
        <f t="shared" si="21"/>
        <v>#DIV/0!</v>
      </c>
      <c r="Z21" s="46" t="e">
        <f t="shared" si="22"/>
        <v>#DIV/0!</v>
      </c>
      <c r="AA21" s="46" t="e">
        <f t="shared" si="23"/>
        <v>#DIV/0!</v>
      </c>
      <c r="AB21" s="77" t="e">
        <f t="shared" si="24"/>
        <v>#DIV/0!</v>
      </c>
      <c r="AC21" s="78" t="e">
        <f t="shared" si="25"/>
        <v>#DIV/0!</v>
      </c>
      <c r="AE21" s="8" t="e">
        <f t="shared" si="26"/>
        <v>#DIV/0!</v>
      </c>
      <c r="AF21" s="9" t="e">
        <f t="shared" si="27"/>
        <v>#DIV/0!</v>
      </c>
      <c r="AG21" s="9" t="e">
        <f t="shared" si="28"/>
        <v>#DIV/0!</v>
      </c>
      <c r="AH21" s="10" t="e">
        <f t="shared" si="29"/>
        <v>#DIV/0!</v>
      </c>
    </row>
    <row r="22" spans="1:34">
      <c r="A22" s="51" t="s">
        <v>2425</v>
      </c>
      <c r="B22" s="181"/>
      <c r="C22" s="45"/>
      <c r="D22" s="46"/>
      <c r="E22" s="9"/>
      <c r="F22" s="9"/>
      <c r="G22" s="9"/>
      <c r="H22" s="52">
        <f t="shared" si="0"/>
        <v>0</v>
      </c>
      <c r="I22" s="8">
        <f t="shared" si="11"/>
        <v>0</v>
      </c>
      <c r="J22" s="53"/>
      <c r="K22" s="9"/>
      <c r="L22" s="9"/>
      <c r="M22" s="10">
        <f t="shared" si="12"/>
        <v>0</v>
      </c>
      <c r="N22" s="56"/>
      <c r="O22" s="8" t="e">
        <f t="shared" si="13"/>
        <v>#DIV/0!</v>
      </c>
      <c r="P22" s="9" t="e">
        <f t="shared" si="14"/>
        <v>#DIV/0!</v>
      </c>
      <c r="Q22" s="10" t="e">
        <f t="shared" si="15"/>
        <v>#DIV/0!</v>
      </c>
      <c r="R22" s="56"/>
      <c r="S22" s="55" t="e">
        <f t="shared" si="16"/>
        <v>#DIV/0!</v>
      </c>
      <c r="U22" s="45" t="e">
        <f t="shared" si="17"/>
        <v>#DIV/0!</v>
      </c>
      <c r="V22" s="46" t="e">
        <f t="shared" si="18"/>
        <v>#DIV/0!</v>
      </c>
      <c r="W22" s="49" t="e">
        <f t="shared" si="19"/>
        <v>#DIV/0!</v>
      </c>
      <c r="X22" s="45" t="e">
        <f t="shared" si="20"/>
        <v>#DIV/0!</v>
      </c>
      <c r="Y22" s="65" t="e">
        <f t="shared" si="21"/>
        <v>#DIV/0!</v>
      </c>
      <c r="Z22" s="46" t="e">
        <f t="shared" si="22"/>
        <v>#DIV/0!</v>
      </c>
      <c r="AA22" s="46" t="e">
        <f t="shared" si="23"/>
        <v>#DIV/0!</v>
      </c>
      <c r="AB22" s="77" t="e">
        <f t="shared" si="24"/>
        <v>#DIV/0!</v>
      </c>
      <c r="AC22" s="78" t="e">
        <f t="shared" si="25"/>
        <v>#DIV/0!</v>
      </c>
      <c r="AE22" s="8" t="e">
        <f t="shared" si="26"/>
        <v>#DIV/0!</v>
      </c>
      <c r="AF22" s="9" t="e">
        <f t="shared" si="27"/>
        <v>#DIV/0!</v>
      </c>
      <c r="AG22" s="9" t="e">
        <f t="shared" si="28"/>
        <v>#DIV/0!</v>
      </c>
      <c r="AH22" s="10" t="e">
        <f t="shared" si="29"/>
        <v>#DIV/0!</v>
      </c>
    </row>
    <row r="23" spans="1:34">
      <c r="A23" s="51" t="s">
        <v>4228</v>
      </c>
      <c r="B23" s="181"/>
      <c r="C23" s="45"/>
      <c r="D23" s="46"/>
      <c r="E23" s="9"/>
      <c r="F23" s="9"/>
      <c r="G23" s="9"/>
      <c r="H23" s="52">
        <f t="shared" si="0"/>
        <v>0</v>
      </c>
      <c r="I23" s="8">
        <f t="shared" si="11"/>
        <v>0</v>
      </c>
      <c r="J23" s="53"/>
      <c r="K23" s="9"/>
      <c r="L23" s="9"/>
      <c r="M23" s="10">
        <f t="shared" si="12"/>
        <v>0</v>
      </c>
      <c r="N23" s="56"/>
      <c r="O23" s="8" t="e">
        <f t="shared" si="13"/>
        <v>#DIV/0!</v>
      </c>
      <c r="P23" s="9" t="e">
        <f t="shared" si="14"/>
        <v>#DIV/0!</v>
      </c>
      <c r="Q23" s="10" t="e">
        <f t="shared" si="15"/>
        <v>#DIV/0!</v>
      </c>
      <c r="R23" s="56"/>
      <c r="S23" s="55" t="e">
        <f t="shared" si="16"/>
        <v>#DIV/0!</v>
      </c>
      <c r="U23" s="45" t="e">
        <f t="shared" si="17"/>
        <v>#DIV/0!</v>
      </c>
      <c r="V23" s="46" t="e">
        <f t="shared" si="18"/>
        <v>#DIV/0!</v>
      </c>
      <c r="W23" s="49" t="e">
        <f t="shared" si="19"/>
        <v>#DIV/0!</v>
      </c>
      <c r="X23" s="45" t="e">
        <f t="shared" si="20"/>
        <v>#DIV/0!</v>
      </c>
      <c r="Y23" s="65" t="e">
        <f t="shared" si="21"/>
        <v>#DIV/0!</v>
      </c>
      <c r="Z23" s="46" t="e">
        <f t="shared" si="22"/>
        <v>#DIV/0!</v>
      </c>
      <c r="AA23" s="46" t="e">
        <f t="shared" si="23"/>
        <v>#DIV/0!</v>
      </c>
      <c r="AB23" s="77" t="e">
        <f t="shared" si="24"/>
        <v>#DIV/0!</v>
      </c>
      <c r="AC23" s="78" t="e">
        <f t="shared" si="25"/>
        <v>#DIV/0!</v>
      </c>
      <c r="AE23" s="8" t="e">
        <f t="shared" si="26"/>
        <v>#DIV/0!</v>
      </c>
      <c r="AF23" s="9" t="e">
        <f t="shared" si="27"/>
        <v>#DIV/0!</v>
      </c>
      <c r="AG23" s="9" t="e">
        <f t="shared" si="28"/>
        <v>#DIV/0!</v>
      </c>
      <c r="AH23" s="10" t="e">
        <f t="shared" si="29"/>
        <v>#DIV/0!</v>
      </c>
    </row>
    <row r="24" spans="1:34">
      <c r="A24" s="51" t="s">
        <v>2426</v>
      </c>
      <c r="B24" s="181"/>
      <c r="C24" s="45"/>
      <c r="D24" s="46"/>
      <c r="E24" s="9"/>
      <c r="F24" s="9"/>
      <c r="G24" s="9"/>
      <c r="H24" s="52">
        <f t="shared" si="0"/>
        <v>0</v>
      </c>
      <c r="I24" s="8">
        <f t="shared" si="11"/>
        <v>0</v>
      </c>
      <c r="J24" s="53"/>
      <c r="K24" s="9"/>
      <c r="L24" s="9"/>
      <c r="M24" s="10">
        <f t="shared" si="12"/>
        <v>0</v>
      </c>
      <c r="N24" s="56"/>
      <c r="O24" s="8" t="e">
        <f t="shared" si="13"/>
        <v>#DIV/0!</v>
      </c>
      <c r="P24" s="9" t="e">
        <f t="shared" si="14"/>
        <v>#DIV/0!</v>
      </c>
      <c r="Q24" s="10" t="e">
        <f t="shared" si="15"/>
        <v>#DIV/0!</v>
      </c>
      <c r="R24" s="56"/>
      <c r="S24" s="55" t="e">
        <f t="shared" si="16"/>
        <v>#DIV/0!</v>
      </c>
      <c r="U24" s="45" t="e">
        <f t="shared" si="17"/>
        <v>#DIV/0!</v>
      </c>
      <c r="V24" s="46" t="e">
        <f t="shared" si="18"/>
        <v>#DIV/0!</v>
      </c>
      <c r="W24" s="49" t="e">
        <f t="shared" si="19"/>
        <v>#DIV/0!</v>
      </c>
      <c r="X24" s="45" t="e">
        <f t="shared" si="20"/>
        <v>#DIV/0!</v>
      </c>
      <c r="Y24" s="65" t="e">
        <f t="shared" si="21"/>
        <v>#DIV/0!</v>
      </c>
      <c r="Z24" s="46" t="e">
        <f t="shared" si="22"/>
        <v>#DIV/0!</v>
      </c>
      <c r="AA24" s="46" t="e">
        <f t="shared" si="23"/>
        <v>#DIV/0!</v>
      </c>
      <c r="AB24" s="77" t="e">
        <f t="shared" si="24"/>
        <v>#DIV/0!</v>
      </c>
      <c r="AC24" s="78" t="e">
        <f t="shared" si="25"/>
        <v>#DIV/0!</v>
      </c>
      <c r="AE24" s="8" t="e">
        <f t="shared" si="26"/>
        <v>#DIV/0!</v>
      </c>
      <c r="AF24" s="9" t="e">
        <f t="shared" si="27"/>
        <v>#DIV/0!</v>
      </c>
      <c r="AG24" s="9" t="e">
        <f t="shared" si="28"/>
        <v>#DIV/0!</v>
      </c>
      <c r="AH24" s="10" t="e">
        <f t="shared" si="29"/>
        <v>#DIV/0!</v>
      </c>
    </row>
    <row r="25" spans="1:34">
      <c r="A25" s="51" t="s">
        <v>2427</v>
      </c>
      <c r="B25" s="181"/>
      <c r="C25" s="45"/>
      <c r="D25" s="46"/>
      <c r="E25" s="9"/>
      <c r="F25" s="9"/>
      <c r="G25" s="9"/>
      <c r="H25" s="52">
        <f t="shared" si="0"/>
        <v>0</v>
      </c>
      <c r="I25" s="8">
        <f t="shared" si="11"/>
        <v>0</v>
      </c>
      <c r="J25" s="53"/>
      <c r="K25" s="9"/>
      <c r="L25" s="9"/>
      <c r="M25" s="10">
        <f t="shared" si="12"/>
        <v>0</v>
      </c>
      <c r="N25" s="56"/>
      <c r="O25" s="8" t="e">
        <f t="shared" si="13"/>
        <v>#DIV/0!</v>
      </c>
      <c r="P25" s="9" t="e">
        <f t="shared" si="14"/>
        <v>#DIV/0!</v>
      </c>
      <c r="Q25" s="10" t="e">
        <f t="shared" si="15"/>
        <v>#DIV/0!</v>
      </c>
      <c r="R25" s="56"/>
      <c r="S25" s="55" t="e">
        <f t="shared" si="16"/>
        <v>#DIV/0!</v>
      </c>
      <c r="U25" s="45" t="e">
        <f t="shared" si="17"/>
        <v>#DIV/0!</v>
      </c>
      <c r="V25" s="46" t="e">
        <f t="shared" si="18"/>
        <v>#DIV/0!</v>
      </c>
      <c r="W25" s="49" t="e">
        <f t="shared" si="19"/>
        <v>#DIV/0!</v>
      </c>
      <c r="X25" s="45" t="e">
        <f t="shared" si="20"/>
        <v>#DIV/0!</v>
      </c>
      <c r="Y25" s="65" t="e">
        <f t="shared" si="21"/>
        <v>#DIV/0!</v>
      </c>
      <c r="Z25" s="46" t="e">
        <f t="shared" si="22"/>
        <v>#DIV/0!</v>
      </c>
      <c r="AA25" s="46" t="e">
        <f t="shared" si="23"/>
        <v>#DIV/0!</v>
      </c>
      <c r="AB25" s="77" t="e">
        <f t="shared" si="24"/>
        <v>#DIV/0!</v>
      </c>
      <c r="AC25" s="78" t="e">
        <f t="shared" si="25"/>
        <v>#DIV/0!</v>
      </c>
      <c r="AE25" s="8" t="e">
        <f t="shared" si="26"/>
        <v>#DIV/0!</v>
      </c>
      <c r="AF25" s="9" t="e">
        <f t="shared" si="27"/>
        <v>#DIV/0!</v>
      </c>
      <c r="AG25" s="9" t="e">
        <f t="shared" si="28"/>
        <v>#DIV/0!</v>
      </c>
      <c r="AH25" s="10" t="e">
        <f t="shared" si="29"/>
        <v>#DIV/0!</v>
      </c>
    </row>
    <row r="26" spans="1:34">
      <c r="A26" s="51" t="s">
        <v>2428</v>
      </c>
      <c r="B26" s="181"/>
      <c r="C26" s="45"/>
      <c r="D26" s="46"/>
      <c r="E26" s="9"/>
      <c r="F26" s="9"/>
      <c r="G26" s="9"/>
      <c r="H26" s="52">
        <f t="shared" si="0"/>
        <v>0</v>
      </c>
      <c r="I26" s="8">
        <f t="shared" si="11"/>
        <v>0</v>
      </c>
      <c r="J26" s="53"/>
      <c r="K26" s="9"/>
      <c r="L26" s="9"/>
      <c r="M26" s="10">
        <f t="shared" si="12"/>
        <v>0</v>
      </c>
      <c r="N26" s="56"/>
      <c r="O26" s="8" t="e">
        <f t="shared" si="13"/>
        <v>#DIV/0!</v>
      </c>
      <c r="P26" s="9" t="e">
        <f t="shared" si="14"/>
        <v>#DIV/0!</v>
      </c>
      <c r="Q26" s="10" t="e">
        <f t="shared" si="15"/>
        <v>#DIV/0!</v>
      </c>
      <c r="R26" s="56"/>
      <c r="S26" s="55" t="e">
        <f t="shared" si="16"/>
        <v>#DIV/0!</v>
      </c>
      <c r="U26" s="45" t="e">
        <f t="shared" si="17"/>
        <v>#DIV/0!</v>
      </c>
      <c r="V26" s="46" t="e">
        <f t="shared" si="18"/>
        <v>#DIV/0!</v>
      </c>
      <c r="W26" s="49" t="e">
        <f t="shared" si="19"/>
        <v>#DIV/0!</v>
      </c>
      <c r="X26" s="45" t="e">
        <f t="shared" si="20"/>
        <v>#DIV/0!</v>
      </c>
      <c r="Y26" s="65" t="e">
        <f t="shared" si="21"/>
        <v>#DIV/0!</v>
      </c>
      <c r="Z26" s="46" t="e">
        <f t="shared" si="22"/>
        <v>#DIV/0!</v>
      </c>
      <c r="AA26" s="46" t="e">
        <f t="shared" si="23"/>
        <v>#DIV/0!</v>
      </c>
      <c r="AB26" s="77" t="e">
        <f t="shared" si="24"/>
        <v>#DIV/0!</v>
      </c>
      <c r="AC26" s="78" t="e">
        <f t="shared" si="25"/>
        <v>#DIV/0!</v>
      </c>
      <c r="AE26" s="8" t="e">
        <f t="shared" si="26"/>
        <v>#DIV/0!</v>
      </c>
      <c r="AF26" s="9" t="e">
        <f t="shared" si="27"/>
        <v>#DIV/0!</v>
      </c>
      <c r="AG26" s="9" t="e">
        <f t="shared" si="28"/>
        <v>#DIV/0!</v>
      </c>
      <c r="AH26" s="10" t="e">
        <f t="shared" si="29"/>
        <v>#DIV/0!</v>
      </c>
    </row>
    <row r="27" spans="1:34">
      <c r="A27" s="51" t="s">
        <v>2429</v>
      </c>
      <c r="B27" s="181"/>
      <c r="C27" s="45"/>
      <c r="D27" s="46"/>
      <c r="E27" s="9"/>
      <c r="F27" s="9"/>
      <c r="G27" s="9"/>
      <c r="H27" s="52">
        <f t="shared" si="0"/>
        <v>0</v>
      </c>
      <c r="I27" s="8">
        <f t="shared" si="11"/>
        <v>0</v>
      </c>
      <c r="J27" s="53"/>
      <c r="K27" s="9"/>
      <c r="L27" s="9"/>
      <c r="M27" s="10">
        <f t="shared" si="12"/>
        <v>0</v>
      </c>
      <c r="N27" s="56"/>
      <c r="O27" s="8" t="e">
        <f t="shared" si="13"/>
        <v>#DIV/0!</v>
      </c>
      <c r="P27" s="9" t="e">
        <f t="shared" si="14"/>
        <v>#DIV/0!</v>
      </c>
      <c r="Q27" s="10" t="e">
        <f t="shared" si="15"/>
        <v>#DIV/0!</v>
      </c>
      <c r="R27" s="56"/>
      <c r="S27" s="55" t="e">
        <f t="shared" si="16"/>
        <v>#DIV/0!</v>
      </c>
      <c r="U27" s="45" t="e">
        <f t="shared" si="17"/>
        <v>#DIV/0!</v>
      </c>
      <c r="V27" s="46" t="e">
        <f t="shared" si="18"/>
        <v>#DIV/0!</v>
      </c>
      <c r="W27" s="49" t="e">
        <f t="shared" si="19"/>
        <v>#DIV/0!</v>
      </c>
      <c r="X27" s="45" t="e">
        <f t="shared" si="20"/>
        <v>#DIV/0!</v>
      </c>
      <c r="Y27" s="65" t="e">
        <f t="shared" si="21"/>
        <v>#DIV/0!</v>
      </c>
      <c r="Z27" s="46" t="e">
        <f t="shared" si="22"/>
        <v>#DIV/0!</v>
      </c>
      <c r="AA27" s="46" t="e">
        <f t="shared" si="23"/>
        <v>#DIV/0!</v>
      </c>
      <c r="AB27" s="77" t="e">
        <f t="shared" si="24"/>
        <v>#DIV/0!</v>
      </c>
      <c r="AC27" s="78" t="e">
        <f t="shared" si="25"/>
        <v>#DIV/0!</v>
      </c>
      <c r="AE27" s="8" t="e">
        <f t="shared" si="26"/>
        <v>#DIV/0!</v>
      </c>
      <c r="AF27" s="9" t="e">
        <f t="shared" si="27"/>
        <v>#DIV/0!</v>
      </c>
      <c r="AG27" s="9" t="e">
        <f t="shared" si="28"/>
        <v>#DIV/0!</v>
      </c>
      <c r="AH27" s="10" t="e">
        <f t="shared" si="29"/>
        <v>#DIV/0!</v>
      </c>
    </row>
    <row r="28" spans="1:34">
      <c r="A28" s="51" t="s">
        <v>2430</v>
      </c>
      <c r="B28" s="181"/>
      <c r="C28" s="45"/>
      <c r="D28" s="46"/>
      <c r="E28" s="9"/>
      <c r="F28" s="9"/>
      <c r="G28" s="9"/>
      <c r="H28" s="52">
        <f t="shared" si="0"/>
        <v>0</v>
      </c>
      <c r="I28" s="8">
        <f t="shared" si="11"/>
        <v>0</v>
      </c>
      <c r="J28" s="53"/>
      <c r="K28" s="9"/>
      <c r="L28" s="9"/>
      <c r="M28" s="10">
        <f t="shared" si="12"/>
        <v>0</v>
      </c>
      <c r="N28" s="56"/>
      <c r="O28" s="8" t="e">
        <f t="shared" si="13"/>
        <v>#DIV/0!</v>
      </c>
      <c r="P28" s="9" t="e">
        <f t="shared" si="14"/>
        <v>#DIV/0!</v>
      </c>
      <c r="Q28" s="10" t="e">
        <f t="shared" si="15"/>
        <v>#DIV/0!</v>
      </c>
      <c r="R28" s="56"/>
      <c r="S28" s="55" t="e">
        <f t="shared" si="16"/>
        <v>#DIV/0!</v>
      </c>
      <c r="U28" s="45" t="e">
        <f t="shared" si="17"/>
        <v>#DIV/0!</v>
      </c>
      <c r="V28" s="46" t="e">
        <f t="shared" si="18"/>
        <v>#DIV/0!</v>
      </c>
      <c r="W28" s="49" t="e">
        <f t="shared" si="19"/>
        <v>#DIV/0!</v>
      </c>
      <c r="X28" s="45" t="e">
        <f t="shared" si="20"/>
        <v>#DIV/0!</v>
      </c>
      <c r="Y28" s="65" t="e">
        <f t="shared" si="21"/>
        <v>#DIV/0!</v>
      </c>
      <c r="Z28" s="46" t="e">
        <f t="shared" si="22"/>
        <v>#DIV/0!</v>
      </c>
      <c r="AA28" s="46" t="e">
        <f t="shared" si="23"/>
        <v>#DIV/0!</v>
      </c>
      <c r="AB28" s="77" t="e">
        <f t="shared" si="24"/>
        <v>#DIV/0!</v>
      </c>
      <c r="AC28" s="78" t="e">
        <f t="shared" si="25"/>
        <v>#DIV/0!</v>
      </c>
      <c r="AE28" s="8" t="e">
        <f t="shared" si="26"/>
        <v>#DIV/0!</v>
      </c>
      <c r="AF28" s="9" t="e">
        <f t="shared" si="27"/>
        <v>#DIV/0!</v>
      </c>
      <c r="AG28" s="9" t="e">
        <f t="shared" si="28"/>
        <v>#DIV/0!</v>
      </c>
      <c r="AH28" s="10" t="e">
        <f t="shared" si="29"/>
        <v>#DIV/0!</v>
      </c>
    </row>
    <row r="29" spans="1:34">
      <c r="A29" s="51" t="s">
        <v>2431</v>
      </c>
      <c r="B29" s="181"/>
      <c r="C29" s="45"/>
      <c r="D29" s="46"/>
      <c r="E29" s="9"/>
      <c r="F29" s="9"/>
      <c r="G29" s="9"/>
      <c r="H29" s="52">
        <f t="shared" si="0"/>
        <v>0</v>
      </c>
      <c r="I29" s="8">
        <f t="shared" si="11"/>
        <v>0</v>
      </c>
      <c r="J29" s="53"/>
      <c r="K29" s="9"/>
      <c r="L29" s="9"/>
      <c r="M29" s="10">
        <f t="shared" si="12"/>
        <v>0</v>
      </c>
      <c r="N29" s="56"/>
      <c r="O29" s="8" t="e">
        <f t="shared" si="13"/>
        <v>#DIV/0!</v>
      </c>
      <c r="P29" s="9" t="e">
        <f t="shared" si="14"/>
        <v>#DIV/0!</v>
      </c>
      <c r="Q29" s="10" t="e">
        <f t="shared" si="15"/>
        <v>#DIV/0!</v>
      </c>
      <c r="R29" s="56"/>
      <c r="S29" s="55" t="e">
        <f t="shared" si="16"/>
        <v>#DIV/0!</v>
      </c>
      <c r="U29" s="45" t="e">
        <f t="shared" si="17"/>
        <v>#DIV/0!</v>
      </c>
      <c r="V29" s="46" t="e">
        <f t="shared" si="18"/>
        <v>#DIV/0!</v>
      </c>
      <c r="W29" s="49" t="e">
        <f t="shared" si="19"/>
        <v>#DIV/0!</v>
      </c>
      <c r="X29" s="45" t="e">
        <f t="shared" si="20"/>
        <v>#DIV/0!</v>
      </c>
      <c r="Y29" s="65" t="e">
        <f t="shared" si="21"/>
        <v>#DIV/0!</v>
      </c>
      <c r="Z29" s="46" t="e">
        <f t="shared" si="22"/>
        <v>#DIV/0!</v>
      </c>
      <c r="AA29" s="46" t="e">
        <f t="shared" si="23"/>
        <v>#DIV/0!</v>
      </c>
      <c r="AB29" s="77" t="e">
        <f t="shared" si="24"/>
        <v>#DIV/0!</v>
      </c>
      <c r="AC29" s="78" t="e">
        <f t="shared" si="25"/>
        <v>#DIV/0!</v>
      </c>
      <c r="AE29" s="8" t="e">
        <f t="shared" si="26"/>
        <v>#DIV/0!</v>
      </c>
      <c r="AF29" s="9" t="e">
        <f t="shared" si="27"/>
        <v>#DIV/0!</v>
      </c>
      <c r="AG29" s="9" t="e">
        <f t="shared" si="28"/>
        <v>#DIV/0!</v>
      </c>
      <c r="AH29" s="10" t="e">
        <f t="shared" si="29"/>
        <v>#DIV/0!</v>
      </c>
    </row>
    <row r="30" spans="1:34">
      <c r="A30" s="51" t="s">
        <v>2432</v>
      </c>
      <c r="B30" s="181"/>
      <c r="C30" s="45"/>
      <c r="D30" s="46"/>
      <c r="E30" s="9"/>
      <c r="F30" s="9"/>
      <c r="G30" s="9"/>
      <c r="H30" s="52">
        <f t="shared" si="0"/>
        <v>0</v>
      </c>
      <c r="I30" s="8">
        <f t="shared" si="11"/>
        <v>0</v>
      </c>
      <c r="J30" s="53"/>
      <c r="K30" s="9"/>
      <c r="L30" s="9"/>
      <c r="M30" s="10">
        <f t="shared" si="12"/>
        <v>0</v>
      </c>
      <c r="N30" s="56"/>
      <c r="O30" s="8" t="e">
        <f t="shared" si="13"/>
        <v>#DIV/0!</v>
      </c>
      <c r="P30" s="9" t="e">
        <f t="shared" si="14"/>
        <v>#DIV/0!</v>
      </c>
      <c r="Q30" s="10" t="e">
        <f t="shared" si="15"/>
        <v>#DIV/0!</v>
      </c>
      <c r="R30" s="56"/>
      <c r="S30" s="55" t="e">
        <f t="shared" si="16"/>
        <v>#DIV/0!</v>
      </c>
      <c r="U30" s="45" t="e">
        <f t="shared" si="17"/>
        <v>#DIV/0!</v>
      </c>
      <c r="V30" s="46" t="e">
        <f t="shared" si="18"/>
        <v>#DIV/0!</v>
      </c>
      <c r="W30" s="49" t="e">
        <f t="shared" si="19"/>
        <v>#DIV/0!</v>
      </c>
      <c r="X30" s="45" t="e">
        <f t="shared" si="20"/>
        <v>#DIV/0!</v>
      </c>
      <c r="Y30" s="65" t="e">
        <f t="shared" si="21"/>
        <v>#DIV/0!</v>
      </c>
      <c r="Z30" s="46" t="e">
        <f t="shared" si="22"/>
        <v>#DIV/0!</v>
      </c>
      <c r="AA30" s="46" t="e">
        <f t="shared" si="23"/>
        <v>#DIV/0!</v>
      </c>
      <c r="AB30" s="77" t="e">
        <f t="shared" si="24"/>
        <v>#DIV/0!</v>
      </c>
      <c r="AC30" s="78" t="e">
        <f t="shared" si="25"/>
        <v>#DIV/0!</v>
      </c>
      <c r="AE30" s="8" t="e">
        <f t="shared" si="26"/>
        <v>#DIV/0!</v>
      </c>
      <c r="AF30" s="9" t="e">
        <f t="shared" si="27"/>
        <v>#DIV/0!</v>
      </c>
      <c r="AG30" s="9" t="e">
        <f t="shared" si="28"/>
        <v>#DIV/0!</v>
      </c>
      <c r="AH30" s="10" t="e">
        <f t="shared" si="29"/>
        <v>#DIV/0!</v>
      </c>
    </row>
    <row r="31" spans="1:34">
      <c r="A31" s="51" t="s">
        <v>2433</v>
      </c>
      <c r="B31" s="181"/>
      <c r="C31" s="45"/>
      <c r="D31" s="46"/>
      <c r="E31" s="9"/>
      <c r="F31" s="9"/>
      <c r="G31" s="9"/>
      <c r="H31" s="52">
        <f t="shared" si="0"/>
        <v>0</v>
      </c>
      <c r="I31" s="8">
        <f t="shared" si="11"/>
        <v>0</v>
      </c>
      <c r="J31" s="53"/>
      <c r="K31" s="9"/>
      <c r="L31" s="9"/>
      <c r="M31" s="10">
        <f t="shared" si="12"/>
        <v>0</v>
      </c>
      <c r="N31" s="56"/>
      <c r="O31" s="8" t="e">
        <f t="shared" si="13"/>
        <v>#DIV/0!</v>
      </c>
      <c r="P31" s="9" t="e">
        <f t="shared" si="14"/>
        <v>#DIV/0!</v>
      </c>
      <c r="Q31" s="10" t="e">
        <f t="shared" si="15"/>
        <v>#DIV/0!</v>
      </c>
      <c r="R31" s="56"/>
      <c r="S31" s="55" t="e">
        <f t="shared" si="16"/>
        <v>#DIV/0!</v>
      </c>
      <c r="U31" s="45" t="e">
        <f t="shared" si="17"/>
        <v>#DIV/0!</v>
      </c>
      <c r="V31" s="46" t="e">
        <f t="shared" si="18"/>
        <v>#DIV/0!</v>
      </c>
      <c r="W31" s="49" t="e">
        <f t="shared" si="19"/>
        <v>#DIV/0!</v>
      </c>
      <c r="X31" s="45" t="e">
        <f t="shared" si="20"/>
        <v>#DIV/0!</v>
      </c>
      <c r="Y31" s="65" t="e">
        <f t="shared" si="21"/>
        <v>#DIV/0!</v>
      </c>
      <c r="Z31" s="46" t="e">
        <f t="shared" si="22"/>
        <v>#DIV/0!</v>
      </c>
      <c r="AA31" s="46" t="e">
        <f t="shared" si="23"/>
        <v>#DIV/0!</v>
      </c>
      <c r="AB31" s="77" t="e">
        <f t="shared" si="24"/>
        <v>#DIV/0!</v>
      </c>
      <c r="AC31" s="78" t="e">
        <f t="shared" si="25"/>
        <v>#DIV/0!</v>
      </c>
      <c r="AE31" s="8" t="e">
        <f t="shared" si="26"/>
        <v>#DIV/0!</v>
      </c>
      <c r="AF31" s="9" t="e">
        <f t="shared" si="27"/>
        <v>#DIV/0!</v>
      </c>
      <c r="AG31" s="9" t="e">
        <f t="shared" si="28"/>
        <v>#DIV/0!</v>
      </c>
      <c r="AH31" s="10" t="e">
        <f t="shared" si="29"/>
        <v>#DIV/0!</v>
      </c>
    </row>
    <row r="32" spans="1:34">
      <c r="A32" s="51" t="s">
        <v>2434</v>
      </c>
      <c r="B32" s="181"/>
      <c r="C32" s="45"/>
      <c r="D32" s="46"/>
      <c r="E32" s="9"/>
      <c r="F32" s="9"/>
      <c r="G32" s="9"/>
      <c r="H32" s="52">
        <f t="shared" si="0"/>
        <v>0</v>
      </c>
      <c r="I32" s="8">
        <f t="shared" si="11"/>
        <v>0</v>
      </c>
      <c r="J32" s="53"/>
      <c r="K32" s="9"/>
      <c r="L32" s="9"/>
      <c r="M32" s="10">
        <f t="shared" si="12"/>
        <v>0</v>
      </c>
      <c r="N32" s="56"/>
      <c r="O32" s="8" t="e">
        <f t="shared" si="13"/>
        <v>#DIV/0!</v>
      </c>
      <c r="P32" s="9" t="e">
        <f t="shared" si="14"/>
        <v>#DIV/0!</v>
      </c>
      <c r="Q32" s="10" t="e">
        <f t="shared" si="15"/>
        <v>#DIV/0!</v>
      </c>
      <c r="R32" s="56"/>
      <c r="S32" s="55" t="e">
        <f t="shared" si="16"/>
        <v>#DIV/0!</v>
      </c>
      <c r="U32" s="45" t="e">
        <f t="shared" si="17"/>
        <v>#DIV/0!</v>
      </c>
      <c r="V32" s="46" t="e">
        <f t="shared" si="18"/>
        <v>#DIV/0!</v>
      </c>
      <c r="W32" s="49" t="e">
        <f t="shared" si="19"/>
        <v>#DIV/0!</v>
      </c>
      <c r="X32" s="45" t="e">
        <f t="shared" si="20"/>
        <v>#DIV/0!</v>
      </c>
      <c r="Y32" s="65" t="e">
        <f t="shared" si="21"/>
        <v>#DIV/0!</v>
      </c>
      <c r="Z32" s="46" t="e">
        <f t="shared" si="22"/>
        <v>#DIV/0!</v>
      </c>
      <c r="AA32" s="46" t="e">
        <f t="shared" si="23"/>
        <v>#DIV/0!</v>
      </c>
      <c r="AB32" s="77" t="e">
        <f t="shared" si="24"/>
        <v>#DIV/0!</v>
      </c>
      <c r="AC32" s="78" t="e">
        <f t="shared" si="25"/>
        <v>#DIV/0!</v>
      </c>
      <c r="AE32" s="8" t="e">
        <f t="shared" si="26"/>
        <v>#DIV/0!</v>
      </c>
      <c r="AF32" s="9" t="e">
        <f t="shared" si="27"/>
        <v>#DIV/0!</v>
      </c>
      <c r="AG32" s="9" t="e">
        <f t="shared" si="28"/>
        <v>#DIV/0!</v>
      </c>
      <c r="AH32" s="10" t="e">
        <f t="shared" si="29"/>
        <v>#DIV/0!</v>
      </c>
    </row>
    <row r="33" spans="1:34">
      <c r="A33" s="51" t="s">
        <v>2435</v>
      </c>
      <c r="B33" s="181"/>
      <c r="C33" s="45"/>
      <c r="D33" s="46"/>
      <c r="E33" s="9"/>
      <c r="F33" s="9"/>
      <c r="G33" s="9"/>
      <c r="H33" s="52">
        <f t="shared" si="0"/>
        <v>0</v>
      </c>
      <c r="I33" s="8">
        <f t="shared" si="11"/>
        <v>0</v>
      </c>
      <c r="J33" s="53"/>
      <c r="K33" s="9"/>
      <c r="L33" s="9"/>
      <c r="M33" s="10">
        <f t="shared" si="12"/>
        <v>0</v>
      </c>
      <c r="N33" s="56"/>
      <c r="O33" s="8" t="e">
        <f t="shared" si="13"/>
        <v>#DIV/0!</v>
      </c>
      <c r="P33" s="9" t="e">
        <f t="shared" si="14"/>
        <v>#DIV/0!</v>
      </c>
      <c r="Q33" s="10" t="e">
        <f t="shared" si="15"/>
        <v>#DIV/0!</v>
      </c>
      <c r="R33" s="56"/>
      <c r="S33" s="55" t="e">
        <f t="shared" si="16"/>
        <v>#DIV/0!</v>
      </c>
      <c r="U33" s="45" t="e">
        <f t="shared" si="17"/>
        <v>#DIV/0!</v>
      </c>
      <c r="V33" s="46" t="e">
        <f t="shared" si="18"/>
        <v>#DIV/0!</v>
      </c>
      <c r="W33" s="49" t="e">
        <f t="shared" si="19"/>
        <v>#DIV/0!</v>
      </c>
      <c r="X33" s="45" t="e">
        <f t="shared" si="20"/>
        <v>#DIV/0!</v>
      </c>
      <c r="Y33" s="65" t="e">
        <f t="shared" si="21"/>
        <v>#DIV/0!</v>
      </c>
      <c r="Z33" s="46" t="e">
        <f t="shared" si="22"/>
        <v>#DIV/0!</v>
      </c>
      <c r="AA33" s="46" t="e">
        <f t="shared" si="23"/>
        <v>#DIV/0!</v>
      </c>
      <c r="AB33" s="77" t="e">
        <f t="shared" si="24"/>
        <v>#DIV/0!</v>
      </c>
      <c r="AC33" s="78" t="e">
        <f t="shared" si="25"/>
        <v>#DIV/0!</v>
      </c>
      <c r="AE33" s="8" t="e">
        <f t="shared" si="26"/>
        <v>#DIV/0!</v>
      </c>
      <c r="AF33" s="9" t="e">
        <f t="shared" si="27"/>
        <v>#DIV/0!</v>
      </c>
      <c r="AG33" s="9" t="e">
        <f t="shared" si="28"/>
        <v>#DIV/0!</v>
      </c>
      <c r="AH33" s="10" t="e">
        <f t="shared" si="29"/>
        <v>#DIV/0!</v>
      </c>
    </row>
    <row r="34" spans="1:34">
      <c r="A34" s="51" t="s">
        <v>2436</v>
      </c>
      <c r="B34" s="181"/>
      <c r="C34" s="45"/>
      <c r="D34" s="46"/>
      <c r="E34" s="9"/>
      <c r="F34" s="9"/>
      <c r="G34" s="9"/>
      <c r="H34" s="52">
        <f t="shared" si="0"/>
        <v>0</v>
      </c>
      <c r="I34" s="8">
        <f t="shared" si="11"/>
        <v>0</v>
      </c>
      <c r="J34" s="53"/>
      <c r="K34" s="9"/>
      <c r="L34" s="9"/>
      <c r="M34" s="10">
        <f t="shared" si="12"/>
        <v>0</v>
      </c>
      <c r="N34" s="56"/>
      <c r="O34" s="8" t="e">
        <f t="shared" si="13"/>
        <v>#DIV/0!</v>
      </c>
      <c r="P34" s="9" t="e">
        <f t="shared" si="14"/>
        <v>#DIV/0!</v>
      </c>
      <c r="Q34" s="10" t="e">
        <f t="shared" si="15"/>
        <v>#DIV/0!</v>
      </c>
      <c r="R34" s="56"/>
      <c r="S34" s="55" t="e">
        <f t="shared" si="16"/>
        <v>#DIV/0!</v>
      </c>
      <c r="U34" s="45" t="e">
        <f t="shared" si="17"/>
        <v>#DIV/0!</v>
      </c>
      <c r="V34" s="46" t="e">
        <f t="shared" si="18"/>
        <v>#DIV/0!</v>
      </c>
      <c r="W34" s="49" t="e">
        <f t="shared" si="19"/>
        <v>#DIV/0!</v>
      </c>
      <c r="X34" s="45" t="e">
        <f t="shared" si="20"/>
        <v>#DIV/0!</v>
      </c>
      <c r="Y34" s="65" t="e">
        <f t="shared" si="21"/>
        <v>#DIV/0!</v>
      </c>
      <c r="Z34" s="46" t="e">
        <f t="shared" si="22"/>
        <v>#DIV/0!</v>
      </c>
      <c r="AA34" s="46" t="e">
        <f t="shared" si="23"/>
        <v>#DIV/0!</v>
      </c>
      <c r="AB34" s="77" t="e">
        <f t="shared" si="24"/>
        <v>#DIV/0!</v>
      </c>
      <c r="AC34" s="78" t="e">
        <f t="shared" si="25"/>
        <v>#DIV/0!</v>
      </c>
      <c r="AE34" s="8" t="e">
        <f t="shared" si="26"/>
        <v>#DIV/0!</v>
      </c>
      <c r="AF34" s="9" t="e">
        <f t="shared" si="27"/>
        <v>#DIV/0!</v>
      </c>
      <c r="AG34" s="9" t="e">
        <f t="shared" si="28"/>
        <v>#DIV/0!</v>
      </c>
      <c r="AH34" s="10" t="e">
        <f t="shared" si="29"/>
        <v>#DIV/0!</v>
      </c>
    </row>
    <row r="35" spans="1:34">
      <c r="A35" s="51" t="s">
        <v>2437</v>
      </c>
      <c r="B35" s="181"/>
      <c r="C35" s="45"/>
      <c r="D35" s="46"/>
      <c r="E35" s="9"/>
      <c r="F35" s="9"/>
      <c r="G35" s="9"/>
      <c r="H35" s="52">
        <f t="shared" si="0"/>
        <v>0</v>
      </c>
      <c r="I35" s="8">
        <f t="shared" si="11"/>
        <v>0</v>
      </c>
      <c r="J35" s="53"/>
      <c r="K35" s="9"/>
      <c r="L35" s="9"/>
      <c r="M35" s="10">
        <f t="shared" si="12"/>
        <v>0</v>
      </c>
      <c r="N35" s="56"/>
      <c r="O35" s="8" t="e">
        <f t="shared" si="13"/>
        <v>#DIV/0!</v>
      </c>
      <c r="P35" s="9" t="e">
        <f t="shared" si="14"/>
        <v>#DIV/0!</v>
      </c>
      <c r="Q35" s="10" t="e">
        <f t="shared" si="15"/>
        <v>#DIV/0!</v>
      </c>
      <c r="R35" s="56"/>
      <c r="S35" s="55" t="e">
        <f t="shared" si="16"/>
        <v>#DIV/0!</v>
      </c>
      <c r="U35" s="45" t="e">
        <f t="shared" si="17"/>
        <v>#DIV/0!</v>
      </c>
      <c r="V35" s="46" t="e">
        <f t="shared" si="18"/>
        <v>#DIV/0!</v>
      </c>
      <c r="W35" s="49" t="e">
        <f t="shared" si="19"/>
        <v>#DIV/0!</v>
      </c>
      <c r="X35" s="45" t="e">
        <f t="shared" si="20"/>
        <v>#DIV/0!</v>
      </c>
      <c r="Y35" s="65" t="e">
        <f t="shared" si="21"/>
        <v>#DIV/0!</v>
      </c>
      <c r="Z35" s="46" t="e">
        <f t="shared" si="22"/>
        <v>#DIV/0!</v>
      </c>
      <c r="AA35" s="46" t="e">
        <f t="shared" si="23"/>
        <v>#DIV/0!</v>
      </c>
      <c r="AB35" s="77" t="e">
        <f t="shared" si="24"/>
        <v>#DIV/0!</v>
      </c>
      <c r="AC35" s="78" t="e">
        <f t="shared" si="25"/>
        <v>#DIV/0!</v>
      </c>
      <c r="AE35" s="8" t="e">
        <f t="shared" si="26"/>
        <v>#DIV/0!</v>
      </c>
      <c r="AF35" s="9" t="e">
        <f t="shared" si="27"/>
        <v>#DIV/0!</v>
      </c>
      <c r="AG35" s="9" t="e">
        <f t="shared" si="28"/>
        <v>#DIV/0!</v>
      </c>
      <c r="AH35" s="10" t="e">
        <f t="shared" si="29"/>
        <v>#DIV/0!</v>
      </c>
    </row>
    <row r="36" spans="1:34">
      <c r="A36" s="51" t="s">
        <v>2438</v>
      </c>
      <c r="B36" s="181"/>
      <c r="C36" s="45"/>
      <c r="D36" s="46"/>
      <c r="E36" s="9"/>
      <c r="F36" s="9"/>
      <c r="G36" s="9"/>
      <c r="H36" s="52">
        <f t="shared" si="0"/>
        <v>0</v>
      </c>
      <c r="I36" s="8">
        <f t="shared" si="11"/>
        <v>0</v>
      </c>
      <c r="J36" s="53"/>
      <c r="K36" s="9"/>
      <c r="L36" s="9"/>
      <c r="M36" s="10">
        <f t="shared" si="12"/>
        <v>0</v>
      </c>
      <c r="N36" s="56"/>
      <c r="O36" s="8" t="e">
        <f t="shared" si="13"/>
        <v>#DIV/0!</v>
      </c>
      <c r="P36" s="9" t="e">
        <f t="shared" si="14"/>
        <v>#DIV/0!</v>
      </c>
      <c r="Q36" s="10" t="e">
        <f t="shared" si="15"/>
        <v>#DIV/0!</v>
      </c>
      <c r="R36" s="56"/>
      <c r="S36" s="55" t="e">
        <f t="shared" si="16"/>
        <v>#DIV/0!</v>
      </c>
      <c r="U36" s="45" t="e">
        <f t="shared" si="17"/>
        <v>#DIV/0!</v>
      </c>
      <c r="V36" s="46" t="e">
        <f t="shared" si="18"/>
        <v>#DIV/0!</v>
      </c>
      <c r="W36" s="49" t="e">
        <f t="shared" si="19"/>
        <v>#DIV/0!</v>
      </c>
      <c r="X36" s="45" t="e">
        <f t="shared" si="20"/>
        <v>#DIV/0!</v>
      </c>
      <c r="Y36" s="65" t="e">
        <f t="shared" si="21"/>
        <v>#DIV/0!</v>
      </c>
      <c r="Z36" s="46" t="e">
        <f t="shared" si="22"/>
        <v>#DIV/0!</v>
      </c>
      <c r="AA36" s="46" t="e">
        <f t="shared" si="23"/>
        <v>#DIV/0!</v>
      </c>
      <c r="AB36" s="77" t="e">
        <f t="shared" si="24"/>
        <v>#DIV/0!</v>
      </c>
      <c r="AC36" s="78" t="e">
        <f t="shared" si="25"/>
        <v>#DIV/0!</v>
      </c>
      <c r="AE36" s="8" t="e">
        <f t="shared" si="26"/>
        <v>#DIV/0!</v>
      </c>
      <c r="AF36" s="9" t="e">
        <f t="shared" si="27"/>
        <v>#DIV/0!</v>
      </c>
      <c r="AG36" s="9" t="e">
        <f t="shared" si="28"/>
        <v>#DIV/0!</v>
      </c>
      <c r="AH36" s="10" t="e">
        <f t="shared" si="29"/>
        <v>#DIV/0!</v>
      </c>
    </row>
    <row r="37" spans="1:34">
      <c r="A37" s="51" t="s">
        <v>2439</v>
      </c>
      <c r="B37" s="181"/>
      <c r="C37" s="45"/>
      <c r="D37" s="46"/>
      <c r="E37" s="9"/>
      <c r="F37" s="9"/>
      <c r="G37" s="9"/>
      <c r="H37" s="52">
        <f t="shared" si="0"/>
        <v>0</v>
      </c>
      <c r="I37" s="8">
        <f t="shared" si="11"/>
        <v>0</v>
      </c>
      <c r="J37" s="53"/>
      <c r="K37" s="9"/>
      <c r="L37" s="9"/>
      <c r="M37" s="10">
        <f t="shared" si="12"/>
        <v>0</v>
      </c>
      <c r="N37" s="56"/>
      <c r="O37" s="8" t="e">
        <f t="shared" si="13"/>
        <v>#DIV/0!</v>
      </c>
      <c r="P37" s="9" t="e">
        <f t="shared" si="14"/>
        <v>#DIV/0!</v>
      </c>
      <c r="Q37" s="10" t="e">
        <f t="shared" si="15"/>
        <v>#DIV/0!</v>
      </c>
      <c r="R37" s="56"/>
      <c r="S37" s="55" t="e">
        <f t="shared" si="16"/>
        <v>#DIV/0!</v>
      </c>
      <c r="U37" s="45" t="e">
        <f t="shared" si="17"/>
        <v>#DIV/0!</v>
      </c>
      <c r="V37" s="46" t="e">
        <f t="shared" si="18"/>
        <v>#DIV/0!</v>
      </c>
      <c r="W37" s="49" t="e">
        <f t="shared" si="19"/>
        <v>#DIV/0!</v>
      </c>
      <c r="X37" s="45" t="e">
        <f t="shared" si="20"/>
        <v>#DIV/0!</v>
      </c>
      <c r="Y37" s="65" t="e">
        <f t="shared" si="21"/>
        <v>#DIV/0!</v>
      </c>
      <c r="Z37" s="46" t="e">
        <f t="shared" si="22"/>
        <v>#DIV/0!</v>
      </c>
      <c r="AA37" s="46" t="e">
        <f t="shared" si="23"/>
        <v>#DIV/0!</v>
      </c>
      <c r="AB37" s="77" t="e">
        <f t="shared" si="24"/>
        <v>#DIV/0!</v>
      </c>
      <c r="AC37" s="78" t="e">
        <f t="shared" si="25"/>
        <v>#DIV/0!</v>
      </c>
      <c r="AE37" s="8" t="e">
        <f t="shared" si="26"/>
        <v>#DIV/0!</v>
      </c>
      <c r="AF37" s="9" t="e">
        <f t="shared" si="27"/>
        <v>#DIV/0!</v>
      </c>
      <c r="AG37" s="9" t="e">
        <f t="shared" si="28"/>
        <v>#DIV/0!</v>
      </c>
      <c r="AH37" s="10" t="e">
        <f t="shared" si="29"/>
        <v>#DIV/0!</v>
      </c>
    </row>
    <row r="38" spans="1:34">
      <c r="A38" s="51" t="s">
        <v>2440</v>
      </c>
      <c r="B38" s="181"/>
      <c r="C38" s="45"/>
      <c r="D38" s="46"/>
      <c r="E38" s="9"/>
      <c r="F38" s="9"/>
      <c r="G38" s="9"/>
      <c r="H38" s="52">
        <f t="shared" si="0"/>
        <v>0</v>
      </c>
      <c r="I38" s="8">
        <f t="shared" si="11"/>
        <v>0</v>
      </c>
      <c r="J38" s="53"/>
      <c r="K38" s="9"/>
      <c r="L38" s="9"/>
      <c r="M38" s="10">
        <f t="shared" si="12"/>
        <v>0</v>
      </c>
      <c r="N38" s="56"/>
      <c r="O38" s="8" t="e">
        <f t="shared" si="13"/>
        <v>#DIV/0!</v>
      </c>
      <c r="P38" s="9" t="e">
        <f t="shared" si="14"/>
        <v>#DIV/0!</v>
      </c>
      <c r="Q38" s="10" t="e">
        <f t="shared" si="15"/>
        <v>#DIV/0!</v>
      </c>
      <c r="R38" s="56"/>
      <c r="S38" s="55" t="e">
        <f t="shared" si="16"/>
        <v>#DIV/0!</v>
      </c>
      <c r="U38" s="45" t="e">
        <f t="shared" si="17"/>
        <v>#DIV/0!</v>
      </c>
      <c r="V38" s="46" t="e">
        <f t="shared" si="18"/>
        <v>#DIV/0!</v>
      </c>
      <c r="W38" s="49" t="e">
        <f t="shared" si="19"/>
        <v>#DIV/0!</v>
      </c>
      <c r="X38" s="45" t="e">
        <f t="shared" si="20"/>
        <v>#DIV/0!</v>
      </c>
      <c r="Y38" s="65" t="e">
        <f t="shared" si="21"/>
        <v>#DIV/0!</v>
      </c>
      <c r="Z38" s="46" t="e">
        <f t="shared" si="22"/>
        <v>#DIV/0!</v>
      </c>
      <c r="AA38" s="46" t="e">
        <f t="shared" si="23"/>
        <v>#DIV/0!</v>
      </c>
      <c r="AB38" s="77" t="e">
        <f t="shared" si="24"/>
        <v>#DIV/0!</v>
      </c>
      <c r="AC38" s="78" t="e">
        <f t="shared" si="25"/>
        <v>#DIV/0!</v>
      </c>
      <c r="AE38" s="8" t="e">
        <f t="shared" si="26"/>
        <v>#DIV/0!</v>
      </c>
      <c r="AF38" s="9" t="e">
        <f t="shared" si="27"/>
        <v>#DIV/0!</v>
      </c>
      <c r="AG38" s="9" t="e">
        <f t="shared" si="28"/>
        <v>#DIV/0!</v>
      </c>
      <c r="AH38" s="10" t="e">
        <f t="shared" si="29"/>
        <v>#DIV/0!</v>
      </c>
    </row>
    <row r="39" spans="1:34">
      <c r="A39" s="51" t="s">
        <v>2441</v>
      </c>
      <c r="B39" s="181"/>
      <c r="C39" s="45"/>
      <c r="D39" s="46"/>
      <c r="E39" s="9"/>
      <c r="F39" s="9"/>
      <c r="G39" s="9"/>
      <c r="H39" s="52">
        <f t="shared" si="0"/>
        <v>0</v>
      </c>
      <c r="I39" s="8">
        <f t="shared" si="11"/>
        <v>0</v>
      </c>
      <c r="J39" s="53"/>
      <c r="K39" s="9"/>
      <c r="L39" s="9"/>
      <c r="M39" s="10">
        <f t="shared" si="12"/>
        <v>0</v>
      </c>
      <c r="N39" s="56"/>
      <c r="O39" s="8" t="e">
        <f t="shared" si="13"/>
        <v>#DIV/0!</v>
      </c>
      <c r="P39" s="9" t="e">
        <f t="shared" si="14"/>
        <v>#DIV/0!</v>
      </c>
      <c r="Q39" s="10" t="e">
        <f t="shared" si="15"/>
        <v>#DIV/0!</v>
      </c>
      <c r="R39" s="56"/>
      <c r="S39" s="55" t="e">
        <f t="shared" si="16"/>
        <v>#DIV/0!</v>
      </c>
      <c r="U39" s="45" t="e">
        <f t="shared" si="17"/>
        <v>#DIV/0!</v>
      </c>
      <c r="V39" s="46" t="e">
        <f t="shared" si="18"/>
        <v>#DIV/0!</v>
      </c>
      <c r="W39" s="49" t="e">
        <f t="shared" si="19"/>
        <v>#DIV/0!</v>
      </c>
      <c r="X39" s="45" t="e">
        <f t="shared" si="20"/>
        <v>#DIV/0!</v>
      </c>
      <c r="Y39" s="65" t="e">
        <f t="shared" si="21"/>
        <v>#DIV/0!</v>
      </c>
      <c r="Z39" s="46" t="e">
        <f t="shared" si="22"/>
        <v>#DIV/0!</v>
      </c>
      <c r="AA39" s="46" t="e">
        <f t="shared" si="23"/>
        <v>#DIV/0!</v>
      </c>
      <c r="AB39" s="77" t="e">
        <f t="shared" si="24"/>
        <v>#DIV/0!</v>
      </c>
      <c r="AC39" s="78" t="e">
        <f t="shared" si="25"/>
        <v>#DIV/0!</v>
      </c>
      <c r="AE39" s="8" t="e">
        <f t="shared" si="26"/>
        <v>#DIV/0!</v>
      </c>
      <c r="AF39" s="9" t="e">
        <f t="shared" si="27"/>
        <v>#DIV/0!</v>
      </c>
      <c r="AG39" s="9" t="e">
        <f t="shared" si="28"/>
        <v>#DIV/0!</v>
      </c>
      <c r="AH39" s="10" t="e">
        <f t="shared" si="29"/>
        <v>#DIV/0!</v>
      </c>
    </row>
    <row r="40" spans="1:34">
      <c r="A40" s="51" t="s">
        <v>2442</v>
      </c>
      <c r="B40" s="181"/>
      <c r="C40" s="45"/>
      <c r="D40" s="46"/>
      <c r="E40" s="9"/>
      <c r="F40" s="9"/>
      <c r="G40" s="9"/>
      <c r="H40" s="52">
        <f t="shared" si="0"/>
        <v>0</v>
      </c>
      <c r="I40" s="8">
        <f t="shared" si="11"/>
        <v>0</v>
      </c>
      <c r="J40" s="53"/>
      <c r="K40" s="9"/>
      <c r="L40" s="9"/>
      <c r="M40" s="10">
        <f t="shared" si="12"/>
        <v>0</v>
      </c>
      <c r="N40" s="56"/>
      <c r="O40" s="8" t="e">
        <f t="shared" si="13"/>
        <v>#DIV/0!</v>
      </c>
      <c r="P40" s="9" t="e">
        <f t="shared" si="14"/>
        <v>#DIV/0!</v>
      </c>
      <c r="Q40" s="10" t="e">
        <f t="shared" si="15"/>
        <v>#DIV/0!</v>
      </c>
      <c r="R40" s="56"/>
      <c r="S40" s="55" t="e">
        <f t="shared" si="16"/>
        <v>#DIV/0!</v>
      </c>
      <c r="U40" s="45" t="e">
        <f t="shared" si="17"/>
        <v>#DIV/0!</v>
      </c>
      <c r="V40" s="46" t="e">
        <f t="shared" si="18"/>
        <v>#DIV/0!</v>
      </c>
      <c r="W40" s="49" t="e">
        <f t="shared" si="19"/>
        <v>#DIV/0!</v>
      </c>
      <c r="X40" s="45" t="e">
        <f t="shared" si="20"/>
        <v>#DIV/0!</v>
      </c>
      <c r="Y40" s="65" t="e">
        <f t="shared" si="21"/>
        <v>#DIV/0!</v>
      </c>
      <c r="Z40" s="46" t="e">
        <f t="shared" si="22"/>
        <v>#DIV/0!</v>
      </c>
      <c r="AA40" s="46" t="e">
        <f t="shared" si="23"/>
        <v>#DIV/0!</v>
      </c>
      <c r="AB40" s="77" t="e">
        <f t="shared" si="24"/>
        <v>#DIV/0!</v>
      </c>
      <c r="AC40" s="78" t="e">
        <f t="shared" si="25"/>
        <v>#DIV/0!</v>
      </c>
      <c r="AE40" s="8" t="e">
        <f t="shared" si="26"/>
        <v>#DIV/0!</v>
      </c>
      <c r="AF40" s="9" t="e">
        <f t="shared" si="27"/>
        <v>#DIV/0!</v>
      </c>
      <c r="AG40" s="9" t="e">
        <f t="shared" si="28"/>
        <v>#DIV/0!</v>
      </c>
      <c r="AH40" s="10" t="e">
        <f t="shared" si="29"/>
        <v>#DIV/0!</v>
      </c>
    </row>
    <row r="41" spans="1:34">
      <c r="A41" s="51" t="s">
        <v>2445</v>
      </c>
      <c r="B41" s="181"/>
      <c r="C41" s="45"/>
      <c r="D41" s="46"/>
      <c r="E41" s="9"/>
      <c r="F41" s="9"/>
      <c r="G41" s="9"/>
      <c r="H41" s="52">
        <f t="shared" si="0"/>
        <v>0</v>
      </c>
      <c r="I41" s="8">
        <f t="shared" si="11"/>
        <v>0</v>
      </c>
      <c r="J41" s="53"/>
      <c r="K41" s="9"/>
      <c r="L41" s="9"/>
      <c r="M41" s="10">
        <f t="shared" si="12"/>
        <v>0</v>
      </c>
      <c r="N41" s="56"/>
      <c r="O41" s="8" t="e">
        <f t="shared" si="13"/>
        <v>#DIV/0!</v>
      </c>
      <c r="P41" s="9" t="e">
        <f t="shared" si="14"/>
        <v>#DIV/0!</v>
      </c>
      <c r="Q41" s="10" t="e">
        <f t="shared" si="15"/>
        <v>#DIV/0!</v>
      </c>
      <c r="R41" s="56"/>
      <c r="S41" s="55" t="e">
        <f t="shared" si="16"/>
        <v>#DIV/0!</v>
      </c>
      <c r="U41" s="45" t="e">
        <f t="shared" si="17"/>
        <v>#DIV/0!</v>
      </c>
      <c r="V41" s="46" t="e">
        <f t="shared" si="18"/>
        <v>#DIV/0!</v>
      </c>
      <c r="W41" s="49" t="e">
        <f t="shared" si="19"/>
        <v>#DIV/0!</v>
      </c>
      <c r="X41" s="45" t="e">
        <f t="shared" si="20"/>
        <v>#DIV/0!</v>
      </c>
      <c r="Y41" s="65" t="e">
        <f t="shared" si="21"/>
        <v>#DIV/0!</v>
      </c>
      <c r="Z41" s="46" t="e">
        <f t="shared" si="22"/>
        <v>#DIV/0!</v>
      </c>
      <c r="AA41" s="46" t="e">
        <f t="shared" si="23"/>
        <v>#DIV/0!</v>
      </c>
      <c r="AB41" s="77" t="e">
        <f t="shared" si="24"/>
        <v>#DIV/0!</v>
      </c>
      <c r="AC41" s="78" t="e">
        <f t="shared" si="25"/>
        <v>#DIV/0!</v>
      </c>
      <c r="AE41" s="8" t="e">
        <f t="shared" si="26"/>
        <v>#DIV/0!</v>
      </c>
      <c r="AF41" s="9" t="e">
        <f t="shared" si="27"/>
        <v>#DIV/0!</v>
      </c>
      <c r="AG41" s="9" t="e">
        <f t="shared" si="28"/>
        <v>#DIV/0!</v>
      </c>
      <c r="AH41" s="10" t="e">
        <f t="shared" si="29"/>
        <v>#DIV/0!</v>
      </c>
    </row>
    <row r="42" spans="1:34">
      <c r="A42" s="51" t="s">
        <v>2443</v>
      </c>
      <c r="B42" s="181"/>
      <c r="C42" s="45"/>
      <c r="D42" s="46"/>
      <c r="E42" s="9"/>
      <c r="F42" s="9"/>
      <c r="G42" s="9"/>
      <c r="H42" s="52">
        <f t="shared" si="0"/>
        <v>0</v>
      </c>
      <c r="I42" s="8">
        <f t="shared" si="11"/>
        <v>0</v>
      </c>
      <c r="J42" s="53"/>
      <c r="K42" s="9"/>
      <c r="L42" s="9"/>
      <c r="M42" s="10">
        <f t="shared" si="12"/>
        <v>0</v>
      </c>
      <c r="N42" s="56"/>
      <c r="O42" s="8" t="e">
        <f t="shared" si="13"/>
        <v>#DIV/0!</v>
      </c>
      <c r="P42" s="9" t="e">
        <f t="shared" si="14"/>
        <v>#DIV/0!</v>
      </c>
      <c r="Q42" s="10" t="e">
        <f t="shared" si="15"/>
        <v>#DIV/0!</v>
      </c>
      <c r="R42" s="56"/>
      <c r="S42" s="55" t="e">
        <f t="shared" si="16"/>
        <v>#DIV/0!</v>
      </c>
      <c r="U42" s="45" t="e">
        <f t="shared" si="17"/>
        <v>#DIV/0!</v>
      </c>
      <c r="V42" s="46" t="e">
        <f t="shared" si="18"/>
        <v>#DIV/0!</v>
      </c>
      <c r="W42" s="49" t="e">
        <f t="shared" si="19"/>
        <v>#DIV/0!</v>
      </c>
      <c r="X42" s="45" t="e">
        <f t="shared" si="20"/>
        <v>#DIV/0!</v>
      </c>
      <c r="Y42" s="65" t="e">
        <f t="shared" si="21"/>
        <v>#DIV/0!</v>
      </c>
      <c r="Z42" s="46" t="e">
        <f t="shared" si="22"/>
        <v>#DIV/0!</v>
      </c>
      <c r="AA42" s="46" t="e">
        <f t="shared" si="23"/>
        <v>#DIV/0!</v>
      </c>
      <c r="AB42" s="77" t="e">
        <f t="shared" si="24"/>
        <v>#DIV/0!</v>
      </c>
      <c r="AC42" s="78" t="e">
        <f t="shared" si="25"/>
        <v>#DIV/0!</v>
      </c>
      <c r="AE42" s="8" t="e">
        <f t="shared" si="26"/>
        <v>#DIV/0!</v>
      </c>
      <c r="AF42" s="9" t="e">
        <f t="shared" si="27"/>
        <v>#DIV/0!</v>
      </c>
      <c r="AG42" s="9" t="e">
        <f t="shared" si="28"/>
        <v>#DIV/0!</v>
      </c>
      <c r="AH42" s="10" t="e">
        <f t="shared" si="29"/>
        <v>#DIV/0!</v>
      </c>
    </row>
    <row r="43" spans="1:34">
      <c r="A43" s="51" t="s">
        <v>2444</v>
      </c>
      <c r="B43" s="181"/>
      <c r="C43" s="45"/>
      <c r="D43" s="46"/>
      <c r="E43" s="9"/>
      <c r="F43" s="9"/>
      <c r="G43" s="9"/>
      <c r="H43" s="52">
        <f t="shared" si="0"/>
        <v>0</v>
      </c>
      <c r="I43" s="8">
        <f t="shared" si="11"/>
        <v>0</v>
      </c>
      <c r="J43" s="53"/>
      <c r="K43" s="9"/>
      <c r="L43" s="9"/>
      <c r="M43" s="10">
        <f t="shared" si="12"/>
        <v>0</v>
      </c>
      <c r="N43" s="56"/>
      <c r="O43" s="8" t="e">
        <f t="shared" si="13"/>
        <v>#DIV/0!</v>
      </c>
      <c r="P43" s="9" t="e">
        <f t="shared" si="14"/>
        <v>#DIV/0!</v>
      </c>
      <c r="Q43" s="10" t="e">
        <f t="shared" si="15"/>
        <v>#DIV/0!</v>
      </c>
      <c r="R43" s="56"/>
      <c r="S43" s="55" t="e">
        <f t="shared" si="16"/>
        <v>#DIV/0!</v>
      </c>
      <c r="U43" s="45" t="e">
        <f t="shared" si="17"/>
        <v>#DIV/0!</v>
      </c>
      <c r="V43" s="46" t="e">
        <f t="shared" si="18"/>
        <v>#DIV/0!</v>
      </c>
      <c r="W43" s="49" t="e">
        <f t="shared" si="19"/>
        <v>#DIV/0!</v>
      </c>
      <c r="X43" s="45" t="e">
        <f t="shared" si="20"/>
        <v>#DIV/0!</v>
      </c>
      <c r="Y43" s="65" t="e">
        <f t="shared" si="21"/>
        <v>#DIV/0!</v>
      </c>
      <c r="Z43" s="46" t="e">
        <f t="shared" si="22"/>
        <v>#DIV/0!</v>
      </c>
      <c r="AA43" s="46" t="e">
        <f t="shared" si="23"/>
        <v>#DIV/0!</v>
      </c>
      <c r="AB43" s="77" t="e">
        <f t="shared" si="24"/>
        <v>#DIV/0!</v>
      </c>
      <c r="AC43" s="78" t="e">
        <f t="shared" si="25"/>
        <v>#DIV/0!</v>
      </c>
      <c r="AE43" s="8" t="e">
        <f t="shared" si="26"/>
        <v>#DIV/0!</v>
      </c>
      <c r="AF43" s="9" t="e">
        <f t="shared" si="27"/>
        <v>#DIV/0!</v>
      </c>
      <c r="AG43" s="9" t="e">
        <f t="shared" si="28"/>
        <v>#DIV/0!</v>
      </c>
      <c r="AH43" s="10" t="e">
        <f t="shared" si="29"/>
        <v>#DIV/0!</v>
      </c>
    </row>
    <row r="44" spans="1:34">
      <c r="A44" s="51" t="s">
        <v>2446</v>
      </c>
      <c r="B44" s="181"/>
      <c r="C44" s="45"/>
      <c r="D44" s="46"/>
      <c r="E44" s="9"/>
      <c r="F44" s="9"/>
      <c r="G44" s="9"/>
      <c r="H44" s="52">
        <f t="shared" si="0"/>
        <v>0</v>
      </c>
      <c r="I44" s="8">
        <f t="shared" si="11"/>
        <v>0</v>
      </c>
      <c r="J44" s="53"/>
      <c r="K44" s="9"/>
      <c r="L44" s="9"/>
      <c r="M44" s="10">
        <f t="shared" si="12"/>
        <v>0</v>
      </c>
      <c r="N44" s="56"/>
      <c r="O44" s="8" t="e">
        <f t="shared" si="13"/>
        <v>#DIV/0!</v>
      </c>
      <c r="P44" s="9" t="e">
        <f t="shared" si="14"/>
        <v>#DIV/0!</v>
      </c>
      <c r="Q44" s="10" t="e">
        <f t="shared" si="15"/>
        <v>#DIV/0!</v>
      </c>
      <c r="R44" s="56"/>
      <c r="S44" s="55" t="e">
        <f t="shared" si="16"/>
        <v>#DIV/0!</v>
      </c>
      <c r="U44" s="45" t="e">
        <f t="shared" si="17"/>
        <v>#DIV/0!</v>
      </c>
      <c r="V44" s="46" t="e">
        <f t="shared" si="18"/>
        <v>#DIV/0!</v>
      </c>
      <c r="W44" s="49" t="e">
        <f t="shared" si="19"/>
        <v>#DIV/0!</v>
      </c>
      <c r="X44" s="45" t="e">
        <f t="shared" si="20"/>
        <v>#DIV/0!</v>
      </c>
      <c r="Y44" s="65" t="e">
        <f t="shared" si="21"/>
        <v>#DIV/0!</v>
      </c>
      <c r="Z44" s="46" t="e">
        <f t="shared" si="22"/>
        <v>#DIV/0!</v>
      </c>
      <c r="AA44" s="46" t="e">
        <f t="shared" si="23"/>
        <v>#DIV/0!</v>
      </c>
      <c r="AB44" s="77" t="e">
        <f t="shared" si="24"/>
        <v>#DIV/0!</v>
      </c>
      <c r="AC44" s="78" t="e">
        <f t="shared" si="25"/>
        <v>#DIV/0!</v>
      </c>
      <c r="AE44" s="8" t="e">
        <f t="shared" si="26"/>
        <v>#DIV/0!</v>
      </c>
      <c r="AF44" s="9" t="e">
        <f t="shared" si="27"/>
        <v>#DIV/0!</v>
      </c>
      <c r="AG44" s="9" t="e">
        <f t="shared" si="28"/>
        <v>#DIV/0!</v>
      </c>
      <c r="AH44" s="10" t="e">
        <f t="shared" si="29"/>
        <v>#DIV/0!</v>
      </c>
    </row>
    <row r="45" spans="1:34">
      <c r="A45" s="51" t="s">
        <v>2447</v>
      </c>
      <c r="B45" s="181"/>
      <c r="C45" s="45"/>
      <c r="D45" s="46"/>
      <c r="E45" s="9"/>
      <c r="F45" s="9"/>
      <c r="G45" s="9"/>
      <c r="H45" s="52">
        <f t="shared" si="0"/>
        <v>0</v>
      </c>
      <c r="I45" s="8">
        <f t="shared" si="11"/>
        <v>0</v>
      </c>
      <c r="J45" s="53"/>
      <c r="K45" s="9"/>
      <c r="L45" s="9"/>
      <c r="M45" s="10">
        <f t="shared" si="12"/>
        <v>0</v>
      </c>
      <c r="N45" s="56"/>
      <c r="O45" s="8" t="e">
        <f t="shared" si="13"/>
        <v>#DIV/0!</v>
      </c>
      <c r="P45" s="9" t="e">
        <f t="shared" si="14"/>
        <v>#DIV/0!</v>
      </c>
      <c r="Q45" s="10" t="e">
        <f t="shared" si="15"/>
        <v>#DIV/0!</v>
      </c>
      <c r="R45" s="56"/>
      <c r="S45" s="55" t="e">
        <f t="shared" si="16"/>
        <v>#DIV/0!</v>
      </c>
      <c r="U45" s="45" t="e">
        <f t="shared" si="17"/>
        <v>#DIV/0!</v>
      </c>
      <c r="V45" s="46" t="e">
        <f t="shared" si="18"/>
        <v>#DIV/0!</v>
      </c>
      <c r="W45" s="49" t="e">
        <f t="shared" si="19"/>
        <v>#DIV/0!</v>
      </c>
      <c r="X45" s="45" t="e">
        <f t="shared" si="20"/>
        <v>#DIV/0!</v>
      </c>
      <c r="Y45" s="65" t="e">
        <f t="shared" si="21"/>
        <v>#DIV/0!</v>
      </c>
      <c r="Z45" s="46" t="e">
        <f t="shared" si="22"/>
        <v>#DIV/0!</v>
      </c>
      <c r="AA45" s="46" t="e">
        <f t="shared" si="23"/>
        <v>#DIV/0!</v>
      </c>
      <c r="AB45" s="77" t="e">
        <f t="shared" si="24"/>
        <v>#DIV/0!</v>
      </c>
      <c r="AC45" s="78" t="e">
        <f t="shared" si="25"/>
        <v>#DIV/0!</v>
      </c>
      <c r="AE45" s="8" t="e">
        <f t="shared" si="26"/>
        <v>#DIV/0!</v>
      </c>
      <c r="AF45" s="9" t="e">
        <f t="shared" si="27"/>
        <v>#DIV/0!</v>
      </c>
      <c r="AG45" s="9" t="e">
        <f t="shared" si="28"/>
        <v>#DIV/0!</v>
      </c>
      <c r="AH45" s="10" t="e">
        <f t="shared" si="29"/>
        <v>#DIV/0!</v>
      </c>
    </row>
    <row r="46" spans="1:34">
      <c r="A46" s="51" t="s">
        <v>2448</v>
      </c>
      <c r="B46" s="181"/>
      <c r="C46" s="45"/>
      <c r="D46" s="46"/>
      <c r="E46" s="9"/>
      <c r="F46" s="9"/>
      <c r="G46" s="9"/>
      <c r="H46" s="52">
        <f t="shared" si="0"/>
        <v>0</v>
      </c>
      <c r="I46" s="8">
        <f t="shared" si="11"/>
        <v>0</v>
      </c>
      <c r="J46" s="53"/>
      <c r="K46" s="9"/>
      <c r="L46" s="9"/>
      <c r="M46" s="10">
        <f t="shared" si="12"/>
        <v>0</v>
      </c>
      <c r="N46" s="56"/>
      <c r="O46" s="8" t="e">
        <f t="shared" si="13"/>
        <v>#DIV/0!</v>
      </c>
      <c r="P46" s="9" t="e">
        <f t="shared" si="14"/>
        <v>#DIV/0!</v>
      </c>
      <c r="Q46" s="10" t="e">
        <f t="shared" si="15"/>
        <v>#DIV/0!</v>
      </c>
      <c r="R46" s="56"/>
      <c r="S46" s="55" t="e">
        <f t="shared" si="16"/>
        <v>#DIV/0!</v>
      </c>
      <c r="U46" s="45" t="e">
        <f t="shared" si="17"/>
        <v>#DIV/0!</v>
      </c>
      <c r="V46" s="46" t="e">
        <f t="shared" si="18"/>
        <v>#DIV/0!</v>
      </c>
      <c r="W46" s="49" t="e">
        <f t="shared" si="19"/>
        <v>#DIV/0!</v>
      </c>
      <c r="X46" s="45" t="e">
        <f t="shared" si="20"/>
        <v>#DIV/0!</v>
      </c>
      <c r="Y46" s="65" t="e">
        <f t="shared" si="21"/>
        <v>#DIV/0!</v>
      </c>
      <c r="Z46" s="46" t="e">
        <f t="shared" si="22"/>
        <v>#DIV/0!</v>
      </c>
      <c r="AA46" s="46" t="e">
        <f t="shared" si="23"/>
        <v>#DIV/0!</v>
      </c>
      <c r="AB46" s="77" t="e">
        <f t="shared" si="24"/>
        <v>#DIV/0!</v>
      </c>
      <c r="AC46" s="78" t="e">
        <f t="shared" si="25"/>
        <v>#DIV/0!</v>
      </c>
      <c r="AE46" s="8" t="e">
        <f t="shared" si="26"/>
        <v>#DIV/0!</v>
      </c>
      <c r="AF46" s="9" t="e">
        <f t="shared" si="27"/>
        <v>#DIV/0!</v>
      </c>
      <c r="AG46" s="9" t="e">
        <f t="shared" si="28"/>
        <v>#DIV/0!</v>
      </c>
      <c r="AH46" s="10" t="e">
        <f t="shared" si="29"/>
        <v>#DIV/0!</v>
      </c>
    </row>
    <row r="47" spans="1:34">
      <c r="A47" s="51" t="s">
        <v>2449</v>
      </c>
      <c r="B47" s="181"/>
      <c r="C47" s="45"/>
      <c r="D47" s="46"/>
      <c r="E47" s="9"/>
      <c r="F47" s="9"/>
      <c r="G47" s="9"/>
      <c r="H47" s="52">
        <f t="shared" si="0"/>
        <v>0</v>
      </c>
      <c r="I47" s="8">
        <f t="shared" si="11"/>
        <v>0</v>
      </c>
      <c r="J47" s="53"/>
      <c r="K47" s="9"/>
      <c r="L47" s="9"/>
      <c r="M47" s="10">
        <f t="shared" si="12"/>
        <v>0</v>
      </c>
      <c r="N47" s="56"/>
      <c r="O47" s="8" t="e">
        <f t="shared" si="13"/>
        <v>#DIV/0!</v>
      </c>
      <c r="P47" s="9" t="e">
        <f t="shared" si="14"/>
        <v>#DIV/0!</v>
      </c>
      <c r="Q47" s="10" t="e">
        <f t="shared" si="15"/>
        <v>#DIV/0!</v>
      </c>
      <c r="R47" s="56"/>
      <c r="S47" s="55" t="e">
        <f t="shared" si="16"/>
        <v>#DIV/0!</v>
      </c>
      <c r="U47" s="45" t="e">
        <f t="shared" si="17"/>
        <v>#DIV/0!</v>
      </c>
      <c r="V47" s="46" t="e">
        <f t="shared" si="18"/>
        <v>#DIV/0!</v>
      </c>
      <c r="W47" s="49" t="e">
        <f t="shared" si="19"/>
        <v>#DIV/0!</v>
      </c>
      <c r="X47" s="45" t="e">
        <f t="shared" si="20"/>
        <v>#DIV/0!</v>
      </c>
      <c r="Y47" s="65" t="e">
        <f t="shared" si="21"/>
        <v>#DIV/0!</v>
      </c>
      <c r="Z47" s="46" t="e">
        <f t="shared" si="22"/>
        <v>#DIV/0!</v>
      </c>
      <c r="AA47" s="46" t="e">
        <f t="shared" si="23"/>
        <v>#DIV/0!</v>
      </c>
      <c r="AB47" s="77" t="e">
        <f t="shared" si="24"/>
        <v>#DIV/0!</v>
      </c>
      <c r="AC47" s="78" t="e">
        <f t="shared" si="25"/>
        <v>#DIV/0!</v>
      </c>
      <c r="AE47" s="8" t="e">
        <f t="shared" si="26"/>
        <v>#DIV/0!</v>
      </c>
      <c r="AF47" s="9" t="e">
        <f t="shared" si="27"/>
        <v>#DIV/0!</v>
      </c>
      <c r="AG47" s="9" t="e">
        <f t="shared" si="28"/>
        <v>#DIV/0!</v>
      </c>
      <c r="AH47" s="10" t="e">
        <f t="shared" si="29"/>
        <v>#DIV/0!</v>
      </c>
    </row>
    <row r="48" spans="1:34">
      <c r="A48" s="51" t="s">
        <v>2450</v>
      </c>
      <c r="B48" s="181"/>
      <c r="C48" s="45"/>
      <c r="D48" s="46"/>
      <c r="E48" s="9"/>
      <c r="F48" s="9"/>
      <c r="G48" s="9"/>
      <c r="H48" s="52">
        <f t="shared" si="0"/>
        <v>0</v>
      </c>
      <c r="I48" s="8">
        <f t="shared" si="11"/>
        <v>0</v>
      </c>
      <c r="J48" s="53"/>
      <c r="K48" s="9"/>
      <c r="L48" s="9"/>
      <c r="M48" s="10">
        <f t="shared" si="12"/>
        <v>0</v>
      </c>
      <c r="N48" s="56"/>
      <c r="O48" s="8" t="e">
        <f t="shared" si="13"/>
        <v>#DIV/0!</v>
      </c>
      <c r="P48" s="9" t="e">
        <f t="shared" si="14"/>
        <v>#DIV/0!</v>
      </c>
      <c r="Q48" s="10" t="e">
        <f t="shared" si="15"/>
        <v>#DIV/0!</v>
      </c>
      <c r="R48" s="56"/>
      <c r="S48" s="55" t="e">
        <f t="shared" si="16"/>
        <v>#DIV/0!</v>
      </c>
      <c r="U48" s="45" t="e">
        <f t="shared" si="17"/>
        <v>#DIV/0!</v>
      </c>
      <c r="V48" s="46" t="e">
        <f t="shared" si="18"/>
        <v>#DIV/0!</v>
      </c>
      <c r="W48" s="49" t="e">
        <f t="shared" si="19"/>
        <v>#DIV/0!</v>
      </c>
      <c r="X48" s="45" t="e">
        <f t="shared" si="20"/>
        <v>#DIV/0!</v>
      </c>
      <c r="Y48" s="65" t="e">
        <f t="shared" si="21"/>
        <v>#DIV/0!</v>
      </c>
      <c r="Z48" s="46" t="e">
        <f t="shared" si="22"/>
        <v>#DIV/0!</v>
      </c>
      <c r="AA48" s="46" t="e">
        <f t="shared" si="23"/>
        <v>#DIV/0!</v>
      </c>
      <c r="AB48" s="77" t="e">
        <f t="shared" si="24"/>
        <v>#DIV/0!</v>
      </c>
      <c r="AC48" s="78" t="e">
        <f t="shared" si="25"/>
        <v>#DIV/0!</v>
      </c>
      <c r="AE48" s="8" t="e">
        <f t="shared" si="26"/>
        <v>#DIV/0!</v>
      </c>
      <c r="AF48" s="9" t="e">
        <f t="shared" si="27"/>
        <v>#DIV/0!</v>
      </c>
      <c r="AG48" s="9" t="e">
        <f t="shared" si="28"/>
        <v>#DIV/0!</v>
      </c>
      <c r="AH48" s="10" t="e">
        <f t="shared" si="29"/>
        <v>#DIV/0!</v>
      </c>
    </row>
    <row r="49" spans="1:34">
      <c r="A49" s="51" t="s">
        <v>2451</v>
      </c>
      <c r="B49" s="181"/>
      <c r="C49" s="45"/>
      <c r="D49" s="46"/>
      <c r="E49" s="9"/>
      <c r="F49" s="9"/>
      <c r="G49" s="9"/>
      <c r="H49" s="52">
        <f t="shared" si="0"/>
        <v>0</v>
      </c>
      <c r="I49" s="8">
        <f t="shared" si="11"/>
        <v>0</v>
      </c>
      <c r="J49" s="53"/>
      <c r="K49" s="9"/>
      <c r="L49" s="9"/>
      <c r="M49" s="10">
        <f t="shared" si="12"/>
        <v>0</v>
      </c>
      <c r="N49" s="56"/>
      <c r="O49" s="8" t="e">
        <f t="shared" si="13"/>
        <v>#DIV/0!</v>
      </c>
      <c r="P49" s="9" t="e">
        <f t="shared" si="14"/>
        <v>#DIV/0!</v>
      </c>
      <c r="Q49" s="10" t="e">
        <f t="shared" si="15"/>
        <v>#DIV/0!</v>
      </c>
      <c r="R49" s="56"/>
      <c r="S49" s="55" t="e">
        <f t="shared" si="16"/>
        <v>#DIV/0!</v>
      </c>
      <c r="U49" s="45" t="e">
        <f t="shared" si="17"/>
        <v>#DIV/0!</v>
      </c>
      <c r="V49" s="46" t="e">
        <f t="shared" si="18"/>
        <v>#DIV/0!</v>
      </c>
      <c r="W49" s="49" t="e">
        <f t="shared" si="19"/>
        <v>#DIV/0!</v>
      </c>
      <c r="X49" s="45" t="e">
        <f t="shared" si="20"/>
        <v>#DIV/0!</v>
      </c>
      <c r="Y49" s="65" t="e">
        <f t="shared" si="21"/>
        <v>#DIV/0!</v>
      </c>
      <c r="Z49" s="46" t="e">
        <f t="shared" si="22"/>
        <v>#DIV/0!</v>
      </c>
      <c r="AA49" s="46" t="e">
        <f t="shared" si="23"/>
        <v>#DIV/0!</v>
      </c>
      <c r="AB49" s="77" t="e">
        <f t="shared" si="24"/>
        <v>#DIV/0!</v>
      </c>
      <c r="AC49" s="78" t="e">
        <f t="shared" si="25"/>
        <v>#DIV/0!</v>
      </c>
      <c r="AE49" s="8" t="e">
        <f t="shared" si="26"/>
        <v>#DIV/0!</v>
      </c>
      <c r="AF49" s="9" t="e">
        <f t="shared" si="27"/>
        <v>#DIV/0!</v>
      </c>
      <c r="AG49" s="9" t="e">
        <f t="shared" si="28"/>
        <v>#DIV/0!</v>
      </c>
      <c r="AH49" s="10" t="e">
        <f t="shared" si="29"/>
        <v>#DIV/0!</v>
      </c>
    </row>
    <row r="50" spans="1:34">
      <c r="A50" s="51" t="s">
        <v>2452</v>
      </c>
      <c r="B50" s="181"/>
      <c r="C50" s="45"/>
      <c r="D50" s="46"/>
      <c r="E50" s="9"/>
      <c r="F50" s="9"/>
      <c r="G50" s="9"/>
      <c r="H50" s="52">
        <f t="shared" si="0"/>
        <v>0</v>
      </c>
      <c r="I50" s="8">
        <f t="shared" si="11"/>
        <v>0</v>
      </c>
      <c r="J50" s="53"/>
      <c r="K50" s="9"/>
      <c r="L50" s="9"/>
      <c r="M50" s="10">
        <f t="shared" si="12"/>
        <v>0</v>
      </c>
      <c r="N50" s="56"/>
      <c r="O50" s="8" t="e">
        <f t="shared" si="13"/>
        <v>#DIV/0!</v>
      </c>
      <c r="P50" s="9" t="e">
        <f t="shared" si="14"/>
        <v>#DIV/0!</v>
      </c>
      <c r="Q50" s="10" t="e">
        <f t="shared" si="15"/>
        <v>#DIV/0!</v>
      </c>
      <c r="R50" s="56"/>
      <c r="S50" s="55" t="e">
        <f t="shared" si="16"/>
        <v>#DIV/0!</v>
      </c>
      <c r="U50" s="45" t="e">
        <f t="shared" si="17"/>
        <v>#DIV/0!</v>
      </c>
      <c r="V50" s="46" t="e">
        <f t="shared" si="18"/>
        <v>#DIV/0!</v>
      </c>
      <c r="W50" s="49" t="e">
        <f t="shared" si="19"/>
        <v>#DIV/0!</v>
      </c>
      <c r="X50" s="45" t="e">
        <f t="shared" si="20"/>
        <v>#DIV/0!</v>
      </c>
      <c r="Y50" s="65" t="e">
        <f t="shared" si="21"/>
        <v>#DIV/0!</v>
      </c>
      <c r="Z50" s="46" t="e">
        <f t="shared" si="22"/>
        <v>#DIV/0!</v>
      </c>
      <c r="AA50" s="46" t="e">
        <f t="shared" si="23"/>
        <v>#DIV/0!</v>
      </c>
      <c r="AB50" s="77" t="e">
        <f t="shared" si="24"/>
        <v>#DIV/0!</v>
      </c>
      <c r="AC50" s="78" t="e">
        <f t="shared" si="25"/>
        <v>#DIV/0!</v>
      </c>
      <c r="AE50" s="8" t="e">
        <f t="shared" si="26"/>
        <v>#DIV/0!</v>
      </c>
      <c r="AF50" s="9" t="e">
        <f t="shared" si="27"/>
        <v>#DIV/0!</v>
      </c>
      <c r="AG50" s="9" t="e">
        <f t="shared" si="28"/>
        <v>#DIV/0!</v>
      </c>
      <c r="AH50" s="10" t="e">
        <f t="shared" si="29"/>
        <v>#DIV/0!</v>
      </c>
    </row>
    <row r="51" spans="1:34">
      <c r="A51" s="51" t="s">
        <v>2453</v>
      </c>
      <c r="B51" s="181"/>
      <c r="C51" s="45"/>
      <c r="D51" s="46"/>
      <c r="E51" s="9"/>
      <c r="F51" s="9"/>
      <c r="G51" s="9"/>
      <c r="H51" s="52">
        <f t="shared" si="0"/>
        <v>0</v>
      </c>
      <c r="I51" s="8">
        <f t="shared" si="11"/>
        <v>0</v>
      </c>
      <c r="J51" s="53"/>
      <c r="K51" s="9"/>
      <c r="L51" s="9"/>
      <c r="M51" s="10">
        <f t="shared" si="12"/>
        <v>0</v>
      </c>
      <c r="N51" s="56"/>
      <c r="O51" s="8" t="e">
        <f t="shared" si="13"/>
        <v>#DIV/0!</v>
      </c>
      <c r="P51" s="9" t="e">
        <f t="shared" si="14"/>
        <v>#DIV/0!</v>
      </c>
      <c r="Q51" s="10" t="e">
        <f t="shared" si="15"/>
        <v>#DIV/0!</v>
      </c>
      <c r="R51" s="56"/>
      <c r="S51" s="55" t="e">
        <f t="shared" si="16"/>
        <v>#DIV/0!</v>
      </c>
      <c r="U51" s="45" t="e">
        <f t="shared" si="17"/>
        <v>#DIV/0!</v>
      </c>
      <c r="V51" s="46" t="e">
        <f t="shared" si="18"/>
        <v>#DIV/0!</v>
      </c>
      <c r="W51" s="49" t="e">
        <f t="shared" si="19"/>
        <v>#DIV/0!</v>
      </c>
      <c r="X51" s="45" t="e">
        <f t="shared" si="20"/>
        <v>#DIV/0!</v>
      </c>
      <c r="Y51" s="65" t="e">
        <f t="shared" si="21"/>
        <v>#DIV/0!</v>
      </c>
      <c r="Z51" s="46" t="e">
        <f t="shared" si="22"/>
        <v>#DIV/0!</v>
      </c>
      <c r="AA51" s="46" t="e">
        <f t="shared" si="23"/>
        <v>#DIV/0!</v>
      </c>
      <c r="AB51" s="77" t="e">
        <f t="shared" si="24"/>
        <v>#DIV/0!</v>
      </c>
      <c r="AC51" s="78" t="e">
        <f t="shared" si="25"/>
        <v>#DIV/0!</v>
      </c>
      <c r="AE51" s="8" t="e">
        <f t="shared" si="26"/>
        <v>#DIV/0!</v>
      </c>
      <c r="AF51" s="9" t="e">
        <f t="shared" si="27"/>
        <v>#DIV/0!</v>
      </c>
      <c r="AG51" s="9" t="e">
        <f t="shared" si="28"/>
        <v>#DIV/0!</v>
      </c>
      <c r="AH51" s="10" t="e">
        <f t="shared" si="29"/>
        <v>#DIV/0!</v>
      </c>
    </row>
    <row r="52" spans="1:34">
      <c r="A52" s="51" t="s">
        <v>2454</v>
      </c>
      <c r="B52" s="181"/>
      <c r="C52" s="45"/>
      <c r="D52" s="46"/>
      <c r="E52" s="9"/>
      <c r="F52" s="9"/>
      <c r="G52" s="9"/>
      <c r="H52" s="52">
        <f t="shared" si="0"/>
        <v>0</v>
      </c>
      <c r="I52" s="8">
        <f t="shared" si="11"/>
        <v>0</v>
      </c>
      <c r="J52" s="53"/>
      <c r="K52" s="9"/>
      <c r="L52" s="9"/>
      <c r="M52" s="10">
        <f t="shared" si="12"/>
        <v>0</v>
      </c>
      <c r="N52" s="56"/>
      <c r="O52" s="8" t="e">
        <f t="shared" si="13"/>
        <v>#DIV/0!</v>
      </c>
      <c r="P52" s="9" t="e">
        <f t="shared" si="14"/>
        <v>#DIV/0!</v>
      </c>
      <c r="Q52" s="10" t="e">
        <f t="shared" si="15"/>
        <v>#DIV/0!</v>
      </c>
      <c r="R52" s="56"/>
      <c r="S52" s="55" t="e">
        <f t="shared" si="16"/>
        <v>#DIV/0!</v>
      </c>
      <c r="U52" s="45" t="e">
        <f t="shared" si="17"/>
        <v>#DIV/0!</v>
      </c>
      <c r="V52" s="46" t="e">
        <f t="shared" si="18"/>
        <v>#DIV/0!</v>
      </c>
      <c r="W52" s="49" t="e">
        <f t="shared" si="19"/>
        <v>#DIV/0!</v>
      </c>
      <c r="X52" s="45" t="e">
        <f t="shared" si="20"/>
        <v>#DIV/0!</v>
      </c>
      <c r="Y52" s="65" t="e">
        <f t="shared" si="21"/>
        <v>#DIV/0!</v>
      </c>
      <c r="Z52" s="46" t="e">
        <f t="shared" si="22"/>
        <v>#DIV/0!</v>
      </c>
      <c r="AA52" s="46" t="e">
        <f t="shared" si="23"/>
        <v>#DIV/0!</v>
      </c>
      <c r="AB52" s="77" t="e">
        <f t="shared" si="24"/>
        <v>#DIV/0!</v>
      </c>
      <c r="AC52" s="78" t="e">
        <f t="shared" si="25"/>
        <v>#DIV/0!</v>
      </c>
      <c r="AE52" s="8" t="e">
        <f t="shared" si="26"/>
        <v>#DIV/0!</v>
      </c>
      <c r="AF52" s="9" t="e">
        <f t="shared" si="27"/>
        <v>#DIV/0!</v>
      </c>
      <c r="AG52" s="9" t="e">
        <f t="shared" si="28"/>
        <v>#DIV/0!</v>
      </c>
      <c r="AH52" s="10" t="e">
        <f t="shared" si="29"/>
        <v>#DIV/0!</v>
      </c>
    </row>
    <row r="53" spans="1:34">
      <c r="A53" s="51" t="s">
        <v>2455</v>
      </c>
      <c r="B53" s="181"/>
      <c r="C53" s="45"/>
      <c r="D53" s="46"/>
      <c r="E53" s="9"/>
      <c r="F53" s="9"/>
      <c r="G53" s="9"/>
      <c r="H53" s="52">
        <f t="shared" si="0"/>
        <v>0</v>
      </c>
      <c r="I53" s="8">
        <f t="shared" si="11"/>
        <v>0</v>
      </c>
      <c r="J53" s="53"/>
      <c r="K53" s="9"/>
      <c r="L53" s="9"/>
      <c r="M53" s="10">
        <f t="shared" si="12"/>
        <v>0</v>
      </c>
      <c r="N53" s="56"/>
      <c r="O53" s="8" t="e">
        <f t="shared" si="13"/>
        <v>#DIV/0!</v>
      </c>
      <c r="P53" s="9" t="e">
        <f t="shared" si="14"/>
        <v>#DIV/0!</v>
      </c>
      <c r="Q53" s="10" t="e">
        <f t="shared" si="15"/>
        <v>#DIV/0!</v>
      </c>
      <c r="R53" s="56"/>
      <c r="S53" s="55" t="e">
        <f t="shared" si="16"/>
        <v>#DIV/0!</v>
      </c>
      <c r="U53" s="45" t="e">
        <f t="shared" si="17"/>
        <v>#DIV/0!</v>
      </c>
      <c r="V53" s="46" t="e">
        <f t="shared" si="18"/>
        <v>#DIV/0!</v>
      </c>
      <c r="W53" s="49" t="e">
        <f t="shared" si="19"/>
        <v>#DIV/0!</v>
      </c>
      <c r="X53" s="45" t="e">
        <f t="shared" si="20"/>
        <v>#DIV/0!</v>
      </c>
      <c r="Y53" s="65" t="e">
        <f t="shared" si="21"/>
        <v>#DIV/0!</v>
      </c>
      <c r="Z53" s="46" t="e">
        <f t="shared" si="22"/>
        <v>#DIV/0!</v>
      </c>
      <c r="AA53" s="46" t="e">
        <f t="shared" si="23"/>
        <v>#DIV/0!</v>
      </c>
      <c r="AB53" s="77" t="e">
        <f t="shared" si="24"/>
        <v>#DIV/0!</v>
      </c>
      <c r="AC53" s="78" t="e">
        <f t="shared" si="25"/>
        <v>#DIV/0!</v>
      </c>
      <c r="AE53" s="8" t="e">
        <f t="shared" si="26"/>
        <v>#DIV/0!</v>
      </c>
      <c r="AF53" s="9" t="e">
        <f t="shared" si="27"/>
        <v>#DIV/0!</v>
      </c>
      <c r="AG53" s="9" t="e">
        <f t="shared" si="28"/>
        <v>#DIV/0!</v>
      </c>
      <c r="AH53" s="10" t="e">
        <f t="shared" si="29"/>
        <v>#DIV/0!</v>
      </c>
    </row>
    <row r="54" spans="1:34">
      <c r="A54" s="51" t="s">
        <v>2456</v>
      </c>
      <c r="B54" s="181"/>
      <c r="C54" s="45"/>
      <c r="D54" s="46"/>
      <c r="E54" s="9"/>
      <c r="F54" s="9"/>
      <c r="G54" s="9"/>
      <c r="H54" s="52">
        <f t="shared" si="0"/>
        <v>0</v>
      </c>
      <c r="I54" s="8">
        <f t="shared" si="11"/>
        <v>0</v>
      </c>
      <c r="J54" s="53"/>
      <c r="K54" s="9"/>
      <c r="L54" s="9"/>
      <c r="M54" s="10">
        <f t="shared" si="12"/>
        <v>0</v>
      </c>
      <c r="N54" s="56"/>
      <c r="O54" s="8" t="e">
        <f t="shared" si="13"/>
        <v>#DIV/0!</v>
      </c>
      <c r="P54" s="9" t="e">
        <f t="shared" si="14"/>
        <v>#DIV/0!</v>
      </c>
      <c r="Q54" s="10" t="e">
        <f t="shared" si="15"/>
        <v>#DIV/0!</v>
      </c>
      <c r="R54" s="56"/>
      <c r="S54" s="55" t="e">
        <f t="shared" si="16"/>
        <v>#DIV/0!</v>
      </c>
      <c r="U54" s="45" t="e">
        <f t="shared" si="17"/>
        <v>#DIV/0!</v>
      </c>
      <c r="V54" s="46" t="e">
        <f t="shared" si="18"/>
        <v>#DIV/0!</v>
      </c>
      <c r="W54" s="49" t="e">
        <f t="shared" si="19"/>
        <v>#DIV/0!</v>
      </c>
      <c r="X54" s="45" t="e">
        <f t="shared" si="20"/>
        <v>#DIV/0!</v>
      </c>
      <c r="Y54" s="65" t="e">
        <f t="shared" si="21"/>
        <v>#DIV/0!</v>
      </c>
      <c r="Z54" s="46" t="e">
        <f t="shared" si="22"/>
        <v>#DIV/0!</v>
      </c>
      <c r="AA54" s="46" t="e">
        <f t="shared" si="23"/>
        <v>#DIV/0!</v>
      </c>
      <c r="AB54" s="77" t="e">
        <f t="shared" si="24"/>
        <v>#DIV/0!</v>
      </c>
      <c r="AC54" s="78" t="e">
        <f t="shared" si="25"/>
        <v>#DIV/0!</v>
      </c>
      <c r="AE54" s="8" t="e">
        <f t="shared" si="26"/>
        <v>#DIV/0!</v>
      </c>
      <c r="AF54" s="9" t="e">
        <f t="shared" si="27"/>
        <v>#DIV/0!</v>
      </c>
      <c r="AG54" s="9" t="e">
        <f t="shared" si="28"/>
        <v>#DIV/0!</v>
      </c>
      <c r="AH54" s="10" t="e">
        <f t="shared" si="29"/>
        <v>#DIV/0!</v>
      </c>
    </row>
    <row r="55" spans="1:34">
      <c r="A55" s="51" t="s">
        <v>4229</v>
      </c>
      <c r="B55" s="181"/>
      <c r="C55" s="45"/>
      <c r="D55" s="46"/>
      <c r="E55" s="9"/>
      <c r="F55" s="9"/>
      <c r="G55" s="9"/>
      <c r="H55" s="52">
        <f t="shared" si="0"/>
        <v>0</v>
      </c>
      <c r="I55" s="8">
        <f t="shared" si="11"/>
        <v>0</v>
      </c>
      <c r="J55" s="53"/>
      <c r="K55" s="9"/>
      <c r="L55" s="9"/>
      <c r="M55" s="10">
        <f t="shared" si="12"/>
        <v>0</v>
      </c>
      <c r="N55" s="56"/>
      <c r="O55" s="8" t="e">
        <f t="shared" si="13"/>
        <v>#DIV/0!</v>
      </c>
      <c r="P55" s="9" t="e">
        <f t="shared" si="14"/>
        <v>#DIV/0!</v>
      </c>
      <c r="Q55" s="10" t="e">
        <f t="shared" si="15"/>
        <v>#DIV/0!</v>
      </c>
      <c r="R55" s="56"/>
      <c r="S55" s="55" t="e">
        <f t="shared" si="16"/>
        <v>#DIV/0!</v>
      </c>
      <c r="U55" s="45" t="e">
        <f t="shared" si="17"/>
        <v>#DIV/0!</v>
      </c>
      <c r="V55" s="46" t="e">
        <f t="shared" si="18"/>
        <v>#DIV/0!</v>
      </c>
      <c r="W55" s="49" t="e">
        <f t="shared" si="19"/>
        <v>#DIV/0!</v>
      </c>
      <c r="X55" s="45" t="e">
        <f t="shared" si="20"/>
        <v>#DIV/0!</v>
      </c>
      <c r="Y55" s="65" t="e">
        <f t="shared" si="21"/>
        <v>#DIV/0!</v>
      </c>
      <c r="Z55" s="46" t="e">
        <f t="shared" si="22"/>
        <v>#DIV/0!</v>
      </c>
      <c r="AA55" s="46" t="e">
        <f t="shared" si="23"/>
        <v>#DIV/0!</v>
      </c>
      <c r="AB55" s="77" t="e">
        <f t="shared" si="24"/>
        <v>#DIV/0!</v>
      </c>
      <c r="AC55" s="78" t="e">
        <f t="shared" si="25"/>
        <v>#DIV/0!</v>
      </c>
      <c r="AE55" s="8" t="e">
        <f t="shared" si="26"/>
        <v>#DIV/0!</v>
      </c>
      <c r="AF55" s="9" t="e">
        <f t="shared" si="27"/>
        <v>#DIV/0!</v>
      </c>
      <c r="AG55" s="9" t="e">
        <f t="shared" si="28"/>
        <v>#DIV/0!</v>
      </c>
      <c r="AH55" s="10" t="e">
        <f t="shared" si="29"/>
        <v>#DIV/0!</v>
      </c>
    </row>
    <row r="56" spans="1:34">
      <c r="A56" s="51" t="s">
        <v>4230</v>
      </c>
      <c r="B56" s="181"/>
      <c r="C56" s="45"/>
      <c r="D56" s="46"/>
      <c r="E56" s="9"/>
      <c r="F56" s="9"/>
      <c r="G56" s="9"/>
      <c r="H56" s="52">
        <f t="shared" si="0"/>
        <v>0</v>
      </c>
      <c r="I56" s="8">
        <f t="shared" si="11"/>
        <v>0</v>
      </c>
      <c r="J56" s="53"/>
      <c r="K56" s="9"/>
      <c r="L56" s="9"/>
      <c r="M56" s="10">
        <f t="shared" si="12"/>
        <v>0</v>
      </c>
      <c r="N56" s="56"/>
      <c r="O56" s="8" t="e">
        <f t="shared" si="13"/>
        <v>#DIV/0!</v>
      </c>
      <c r="P56" s="9" t="e">
        <f t="shared" si="14"/>
        <v>#DIV/0!</v>
      </c>
      <c r="Q56" s="10" t="e">
        <f t="shared" si="15"/>
        <v>#DIV/0!</v>
      </c>
      <c r="R56" s="56"/>
      <c r="S56" s="55" t="e">
        <f t="shared" si="16"/>
        <v>#DIV/0!</v>
      </c>
      <c r="U56" s="45" t="e">
        <f t="shared" si="17"/>
        <v>#DIV/0!</v>
      </c>
      <c r="V56" s="46" t="e">
        <f t="shared" si="18"/>
        <v>#DIV/0!</v>
      </c>
      <c r="W56" s="49" t="e">
        <f t="shared" si="19"/>
        <v>#DIV/0!</v>
      </c>
      <c r="X56" s="45" t="e">
        <f t="shared" si="20"/>
        <v>#DIV/0!</v>
      </c>
      <c r="Y56" s="65" t="e">
        <f t="shared" si="21"/>
        <v>#DIV/0!</v>
      </c>
      <c r="Z56" s="46" t="e">
        <f t="shared" si="22"/>
        <v>#DIV/0!</v>
      </c>
      <c r="AA56" s="46" t="e">
        <f t="shared" si="23"/>
        <v>#DIV/0!</v>
      </c>
      <c r="AB56" s="77" t="e">
        <f t="shared" si="24"/>
        <v>#DIV/0!</v>
      </c>
      <c r="AC56" s="78" t="e">
        <f t="shared" si="25"/>
        <v>#DIV/0!</v>
      </c>
      <c r="AE56" s="8" t="e">
        <f t="shared" si="26"/>
        <v>#DIV/0!</v>
      </c>
      <c r="AF56" s="9" t="e">
        <f t="shared" si="27"/>
        <v>#DIV/0!</v>
      </c>
      <c r="AG56" s="9" t="e">
        <f t="shared" si="28"/>
        <v>#DIV/0!</v>
      </c>
      <c r="AH56" s="10" t="e">
        <f t="shared" si="29"/>
        <v>#DIV/0!</v>
      </c>
    </row>
    <row r="57" spans="1:34">
      <c r="A57" s="51" t="s">
        <v>2457</v>
      </c>
      <c r="B57" s="181"/>
      <c r="C57" s="45"/>
      <c r="D57" s="46"/>
      <c r="E57" s="9"/>
      <c r="F57" s="9"/>
      <c r="G57" s="9"/>
      <c r="H57" s="52">
        <f t="shared" si="0"/>
        <v>0</v>
      </c>
      <c r="I57" s="8">
        <f t="shared" si="11"/>
        <v>0</v>
      </c>
      <c r="J57" s="53"/>
      <c r="K57" s="9"/>
      <c r="L57" s="9"/>
      <c r="M57" s="10">
        <f t="shared" si="12"/>
        <v>0</v>
      </c>
      <c r="N57" s="56"/>
      <c r="O57" s="8" t="e">
        <f t="shared" si="13"/>
        <v>#DIV/0!</v>
      </c>
      <c r="P57" s="9" t="e">
        <f t="shared" si="14"/>
        <v>#DIV/0!</v>
      </c>
      <c r="Q57" s="10" t="e">
        <f t="shared" si="15"/>
        <v>#DIV/0!</v>
      </c>
      <c r="R57" s="56"/>
      <c r="S57" s="55" t="e">
        <f t="shared" si="16"/>
        <v>#DIV/0!</v>
      </c>
      <c r="U57" s="45" t="e">
        <f t="shared" si="17"/>
        <v>#DIV/0!</v>
      </c>
      <c r="V57" s="46" t="e">
        <f t="shared" si="18"/>
        <v>#DIV/0!</v>
      </c>
      <c r="W57" s="49" t="e">
        <f t="shared" si="19"/>
        <v>#DIV/0!</v>
      </c>
      <c r="X57" s="45" t="e">
        <f t="shared" si="20"/>
        <v>#DIV/0!</v>
      </c>
      <c r="Y57" s="65" t="e">
        <f t="shared" si="21"/>
        <v>#DIV/0!</v>
      </c>
      <c r="Z57" s="46" t="e">
        <f t="shared" si="22"/>
        <v>#DIV/0!</v>
      </c>
      <c r="AA57" s="46" t="e">
        <f t="shared" si="23"/>
        <v>#DIV/0!</v>
      </c>
      <c r="AB57" s="77" t="e">
        <f t="shared" si="24"/>
        <v>#DIV/0!</v>
      </c>
      <c r="AC57" s="78" t="e">
        <f t="shared" si="25"/>
        <v>#DIV/0!</v>
      </c>
      <c r="AE57" s="8" t="e">
        <f t="shared" si="26"/>
        <v>#DIV/0!</v>
      </c>
      <c r="AF57" s="9" t="e">
        <f t="shared" si="27"/>
        <v>#DIV/0!</v>
      </c>
      <c r="AG57" s="9" t="e">
        <f t="shared" si="28"/>
        <v>#DIV/0!</v>
      </c>
      <c r="AH57" s="10" t="e">
        <f t="shared" si="29"/>
        <v>#DIV/0!</v>
      </c>
    </row>
    <row r="58" spans="1:34">
      <c r="A58" s="51" t="s">
        <v>4231</v>
      </c>
      <c r="B58" s="181"/>
      <c r="C58" s="45"/>
      <c r="D58" s="46"/>
      <c r="E58" s="9"/>
      <c r="F58" s="9"/>
      <c r="G58" s="9"/>
      <c r="H58" s="52">
        <f t="shared" si="0"/>
        <v>0</v>
      </c>
      <c r="I58" s="8">
        <f t="shared" si="11"/>
        <v>0</v>
      </c>
      <c r="J58" s="53"/>
      <c r="K58" s="9"/>
      <c r="L58" s="9"/>
      <c r="M58" s="10">
        <f t="shared" si="12"/>
        <v>0</v>
      </c>
      <c r="N58" s="56"/>
      <c r="O58" s="8" t="e">
        <f t="shared" si="13"/>
        <v>#DIV/0!</v>
      </c>
      <c r="P58" s="9" t="e">
        <f t="shared" si="14"/>
        <v>#DIV/0!</v>
      </c>
      <c r="Q58" s="10" t="e">
        <f t="shared" si="15"/>
        <v>#DIV/0!</v>
      </c>
      <c r="R58" s="56"/>
      <c r="S58" s="55" t="e">
        <f t="shared" si="16"/>
        <v>#DIV/0!</v>
      </c>
      <c r="U58" s="45" t="e">
        <f t="shared" si="17"/>
        <v>#DIV/0!</v>
      </c>
      <c r="V58" s="46" t="e">
        <f t="shared" si="18"/>
        <v>#DIV/0!</v>
      </c>
      <c r="W58" s="49" t="e">
        <f t="shared" si="19"/>
        <v>#DIV/0!</v>
      </c>
      <c r="X58" s="45" t="e">
        <f t="shared" si="20"/>
        <v>#DIV/0!</v>
      </c>
      <c r="Y58" s="65" t="e">
        <f t="shared" si="21"/>
        <v>#DIV/0!</v>
      </c>
      <c r="Z58" s="46" t="e">
        <f t="shared" si="22"/>
        <v>#DIV/0!</v>
      </c>
      <c r="AA58" s="46" t="e">
        <f t="shared" si="23"/>
        <v>#DIV/0!</v>
      </c>
      <c r="AB58" s="77" t="e">
        <f t="shared" si="24"/>
        <v>#DIV/0!</v>
      </c>
      <c r="AC58" s="78" t="e">
        <f t="shared" si="25"/>
        <v>#DIV/0!</v>
      </c>
      <c r="AE58" s="8" t="e">
        <f t="shared" si="26"/>
        <v>#DIV/0!</v>
      </c>
      <c r="AF58" s="9" t="e">
        <f t="shared" si="27"/>
        <v>#DIV/0!</v>
      </c>
      <c r="AG58" s="9" t="e">
        <f t="shared" si="28"/>
        <v>#DIV/0!</v>
      </c>
      <c r="AH58" s="10" t="e">
        <f t="shared" si="29"/>
        <v>#DIV/0!</v>
      </c>
    </row>
    <row r="59" spans="1:34">
      <c r="A59" s="51" t="s">
        <v>2458</v>
      </c>
      <c r="B59" s="181"/>
      <c r="C59" s="45"/>
      <c r="D59" s="46"/>
      <c r="E59" s="9"/>
      <c r="F59" s="9"/>
      <c r="G59" s="9"/>
      <c r="H59" s="52">
        <f t="shared" si="0"/>
        <v>0</v>
      </c>
      <c r="I59" s="8">
        <f t="shared" si="11"/>
        <v>0</v>
      </c>
      <c r="J59" s="53"/>
      <c r="K59" s="9"/>
      <c r="L59" s="9"/>
      <c r="M59" s="10">
        <f t="shared" si="12"/>
        <v>0</v>
      </c>
      <c r="N59" s="56"/>
      <c r="O59" s="8" t="e">
        <f t="shared" si="13"/>
        <v>#DIV/0!</v>
      </c>
      <c r="P59" s="9" t="e">
        <f t="shared" si="14"/>
        <v>#DIV/0!</v>
      </c>
      <c r="Q59" s="10" t="e">
        <f t="shared" si="15"/>
        <v>#DIV/0!</v>
      </c>
      <c r="R59" s="56"/>
      <c r="S59" s="55" t="e">
        <f t="shared" si="16"/>
        <v>#DIV/0!</v>
      </c>
      <c r="U59" s="45" t="e">
        <f t="shared" si="17"/>
        <v>#DIV/0!</v>
      </c>
      <c r="V59" s="46" t="e">
        <f t="shared" si="18"/>
        <v>#DIV/0!</v>
      </c>
      <c r="W59" s="49" t="e">
        <f t="shared" si="19"/>
        <v>#DIV/0!</v>
      </c>
      <c r="X59" s="45" t="e">
        <f t="shared" si="20"/>
        <v>#DIV/0!</v>
      </c>
      <c r="Y59" s="65" t="e">
        <f t="shared" si="21"/>
        <v>#DIV/0!</v>
      </c>
      <c r="Z59" s="46" t="e">
        <f t="shared" si="22"/>
        <v>#DIV/0!</v>
      </c>
      <c r="AA59" s="46" t="e">
        <f t="shared" si="23"/>
        <v>#DIV/0!</v>
      </c>
      <c r="AB59" s="77" t="e">
        <f t="shared" si="24"/>
        <v>#DIV/0!</v>
      </c>
      <c r="AC59" s="78" t="e">
        <f t="shared" si="25"/>
        <v>#DIV/0!</v>
      </c>
      <c r="AE59" s="8" t="e">
        <f t="shared" si="26"/>
        <v>#DIV/0!</v>
      </c>
      <c r="AF59" s="9" t="e">
        <f t="shared" si="27"/>
        <v>#DIV/0!</v>
      </c>
      <c r="AG59" s="9" t="e">
        <f t="shared" si="28"/>
        <v>#DIV/0!</v>
      </c>
      <c r="AH59" s="10" t="e">
        <f t="shared" si="29"/>
        <v>#DIV/0!</v>
      </c>
    </row>
    <row r="60" spans="1:34">
      <c r="A60" s="51" t="s">
        <v>2459</v>
      </c>
      <c r="B60" s="181"/>
      <c r="C60" s="45"/>
      <c r="D60" s="46"/>
      <c r="E60" s="9"/>
      <c r="F60" s="9"/>
      <c r="G60" s="9"/>
      <c r="H60" s="52">
        <f t="shared" si="0"/>
        <v>0</v>
      </c>
      <c r="I60" s="8">
        <f t="shared" si="11"/>
        <v>0</v>
      </c>
      <c r="J60" s="53"/>
      <c r="K60" s="9"/>
      <c r="L60" s="9"/>
      <c r="M60" s="10">
        <f t="shared" si="12"/>
        <v>0</v>
      </c>
      <c r="N60" s="56"/>
      <c r="O60" s="8" t="e">
        <f t="shared" si="13"/>
        <v>#DIV/0!</v>
      </c>
      <c r="P60" s="9" t="e">
        <f t="shared" si="14"/>
        <v>#DIV/0!</v>
      </c>
      <c r="Q60" s="10" t="e">
        <f t="shared" si="15"/>
        <v>#DIV/0!</v>
      </c>
      <c r="R60" s="56"/>
      <c r="S60" s="55" t="e">
        <f t="shared" si="16"/>
        <v>#DIV/0!</v>
      </c>
      <c r="U60" s="45" t="e">
        <f t="shared" si="17"/>
        <v>#DIV/0!</v>
      </c>
      <c r="V60" s="46" t="e">
        <f t="shared" si="18"/>
        <v>#DIV/0!</v>
      </c>
      <c r="W60" s="49" t="e">
        <f t="shared" si="19"/>
        <v>#DIV/0!</v>
      </c>
      <c r="X60" s="45" t="e">
        <f t="shared" si="20"/>
        <v>#DIV/0!</v>
      </c>
      <c r="Y60" s="65" t="e">
        <f t="shared" si="21"/>
        <v>#DIV/0!</v>
      </c>
      <c r="Z60" s="46" t="e">
        <f t="shared" si="22"/>
        <v>#DIV/0!</v>
      </c>
      <c r="AA60" s="46" t="e">
        <f t="shared" si="23"/>
        <v>#DIV/0!</v>
      </c>
      <c r="AB60" s="77" t="e">
        <f t="shared" si="24"/>
        <v>#DIV/0!</v>
      </c>
      <c r="AC60" s="78" t="e">
        <f t="shared" si="25"/>
        <v>#DIV/0!</v>
      </c>
      <c r="AE60" s="8" t="e">
        <f t="shared" si="26"/>
        <v>#DIV/0!</v>
      </c>
      <c r="AF60" s="9" t="e">
        <f t="shared" si="27"/>
        <v>#DIV/0!</v>
      </c>
      <c r="AG60" s="9" t="e">
        <f t="shared" si="28"/>
        <v>#DIV/0!</v>
      </c>
      <c r="AH60" s="10" t="e">
        <f t="shared" si="29"/>
        <v>#DIV/0!</v>
      </c>
    </row>
    <row r="61" spans="1:34">
      <c r="A61" s="51" t="s">
        <v>2460</v>
      </c>
      <c r="B61" s="181"/>
      <c r="C61" s="45"/>
      <c r="D61" s="46"/>
      <c r="E61" s="9"/>
      <c r="F61" s="9"/>
      <c r="G61" s="9"/>
      <c r="H61" s="52">
        <f t="shared" si="0"/>
        <v>0</v>
      </c>
      <c r="I61" s="8">
        <f t="shared" si="11"/>
        <v>0</v>
      </c>
      <c r="J61" s="53"/>
      <c r="K61" s="9"/>
      <c r="L61" s="9"/>
      <c r="M61" s="10">
        <f t="shared" si="12"/>
        <v>0</v>
      </c>
      <c r="N61" s="56"/>
      <c r="O61" s="8" t="e">
        <f t="shared" si="13"/>
        <v>#DIV/0!</v>
      </c>
      <c r="P61" s="9" t="e">
        <f t="shared" si="14"/>
        <v>#DIV/0!</v>
      </c>
      <c r="Q61" s="10" t="e">
        <f t="shared" si="15"/>
        <v>#DIV/0!</v>
      </c>
      <c r="R61" s="56"/>
      <c r="S61" s="55" t="e">
        <f t="shared" si="16"/>
        <v>#DIV/0!</v>
      </c>
      <c r="U61" s="45" t="e">
        <f t="shared" si="17"/>
        <v>#DIV/0!</v>
      </c>
      <c r="V61" s="46" t="e">
        <f t="shared" si="18"/>
        <v>#DIV/0!</v>
      </c>
      <c r="W61" s="49" t="e">
        <f t="shared" si="19"/>
        <v>#DIV/0!</v>
      </c>
      <c r="X61" s="45" t="e">
        <f t="shared" si="20"/>
        <v>#DIV/0!</v>
      </c>
      <c r="Y61" s="65" t="e">
        <f t="shared" si="21"/>
        <v>#DIV/0!</v>
      </c>
      <c r="Z61" s="46" t="e">
        <f t="shared" si="22"/>
        <v>#DIV/0!</v>
      </c>
      <c r="AA61" s="46" t="e">
        <f t="shared" si="23"/>
        <v>#DIV/0!</v>
      </c>
      <c r="AB61" s="77" t="e">
        <f t="shared" si="24"/>
        <v>#DIV/0!</v>
      </c>
      <c r="AC61" s="78" t="e">
        <f t="shared" si="25"/>
        <v>#DIV/0!</v>
      </c>
      <c r="AE61" s="8" t="e">
        <f t="shared" si="26"/>
        <v>#DIV/0!</v>
      </c>
      <c r="AF61" s="9" t="e">
        <f t="shared" si="27"/>
        <v>#DIV/0!</v>
      </c>
      <c r="AG61" s="9" t="e">
        <f t="shared" si="28"/>
        <v>#DIV/0!</v>
      </c>
      <c r="AH61" s="10" t="e">
        <f t="shared" si="29"/>
        <v>#DIV/0!</v>
      </c>
    </row>
    <row r="62" spans="1:34">
      <c r="A62" s="51" t="s">
        <v>2461</v>
      </c>
      <c r="B62" s="181"/>
      <c r="C62" s="45"/>
      <c r="D62" s="46"/>
      <c r="E62" s="9"/>
      <c r="F62" s="9"/>
      <c r="G62" s="9"/>
      <c r="H62" s="52">
        <f t="shared" si="0"/>
        <v>0</v>
      </c>
      <c r="I62" s="8">
        <f t="shared" si="11"/>
        <v>0</v>
      </c>
      <c r="J62" s="53"/>
      <c r="K62" s="9"/>
      <c r="L62" s="9"/>
      <c r="M62" s="10">
        <f t="shared" si="12"/>
        <v>0</v>
      </c>
      <c r="N62" s="56"/>
      <c r="O62" s="8" t="e">
        <f t="shared" si="13"/>
        <v>#DIV/0!</v>
      </c>
      <c r="P62" s="9" t="e">
        <f t="shared" si="14"/>
        <v>#DIV/0!</v>
      </c>
      <c r="Q62" s="10" t="e">
        <f t="shared" si="15"/>
        <v>#DIV/0!</v>
      </c>
      <c r="R62" s="56"/>
      <c r="S62" s="55" t="e">
        <f t="shared" si="16"/>
        <v>#DIV/0!</v>
      </c>
      <c r="U62" s="45" t="e">
        <f t="shared" si="17"/>
        <v>#DIV/0!</v>
      </c>
      <c r="V62" s="46" t="e">
        <f t="shared" si="18"/>
        <v>#DIV/0!</v>
      </c>
      <c r="W62" s="49" t="e">
        <f t="shared" si="19"/>
        <v>#DIV/0!</v>
      </c>
      <c r="X62" s="45" t="e">
        <f t="shared" si="20"/>
        <v>#DIV/0!</v>
      </c>
      <c r="Y62" s="65" t="e">
        <f t="shared" si="21"/>
        <v>#DIV/0!</v>
      </c>
      <c r="Z62" s="46" t="e">
        <f t="shared" si="22"/>
        <v>#DIV/0!</v>
      </c>
      <c r="AA62" s="46" t="e">
        <f t="shared" si="23"/>
        <v>#DIV/0!</v>
      </c>
      <c r="AB62" s="77" t="e">
        <f t="shared" si="24"/>
        <v>#DIV/0!</v>
      </c>
      <c r="AC62" s="78" t="e">
        <f t="shared" si="25"/>
        <v>#DIV/0!</v>
      </c>
      <c r="AE62" s="8" t="e">
        <f t="shared" si="26"/>
        <v>#DIV/0!</v>
      </c>
      <c r="AF62" s="9" t="e">
        <f t="shared" si="27"/>
        <v>#DIV/0!</v>
      </c>
      <c r="AG62" s="9" t="e">
        <f t="shared" si="28"/>
        <v>#DIV/0!</v>
      </c>
      <c r="AH62" s="10" t="e">
        <f t="shared" si="29"/>
        <v>#DIV/0!</v>
      </c>
    </row>
    <row r="63" spans="1:34">
      <c r="A63" s="51" t="s">
        <v>2462</v>
      </c>
      <c r="B63" s="181"/>
      <c r="C63" s="45"/>
      <c r="D63" s="46"/>
      <c r="E63" s="9"/>
      <c r="F63" s="9"/>
      <c r="G63" s="9"/>
      <c r="H63" s="52">
        <f t="shared" si="0"/>
        <v>0</v>
      </c>
      <c r="I63" s="8">
        <f t="shared" si="11"/>
        <v>0</v>
      </c>
      <c r="J63" s="53"/>
      <c r="K63" s="9"/>
      <c r="L63" s="9"/>
      <c r="M63" s="10">
        <f t="shared" si="12"/>
        <v>0</v>
      </c>
      <c r="N63" s="56"/>
      <c r="O63" s="8" t="e">
        <f t="shared" si="13"/>
        <v>#DIV/0!</v>
      </c>
      <c r="P63" s="9" t="e">
        <f t="shared" si="14"/>
        <v>#DIV/0!</v>
      </c>
      <c r="Q63" s="10" t="e">
        <f t="shared" si="15"/>
        <v>#DIV/0!</v>
      </c>
      <c r="R63" s="56"/>
      <c r="S63" s="55" t="e">
        <f t="shared" si="16"/>
        <v>#DIV/0!</v>
      </c>
      <c r="U63" s="45" t="e">
        <f t="shared" si="17"/>
        <v>#DIV/0!</v>
      </c>
      <c r="V63" s="46" t="e">
        <f t="shared" si="18"/>
        <v>#DIV/0!</v>
      </c>
      <c r="W63" s="49" t="e">
        <f t="shared" si="19"/>
        <v>#DIV/0!</v>
      </c>
      <c r="X63" s="45" t="e">
        <f t="shared" si="20"/>
        <v>#DIV/0!</v>
      </c>
      <c r="Y63" s="65" t="e">
        <f t="shared" si="21"/>
        <v>#DIV/0!</v>
      </c>
      <c r="Z63" s="46" t="e">
        <f t="shared" si="22"/>
        <v>#DIV/0!</v>
      </c>
      <c r="AA63" s="46" t="e">
        <f t="shared" si="23"/>
        <v>#DIV/0!</v>
      </c>
      <c r="AB63" s="77" t="e">
        <f t="shared" si="24"/>
        <v>#DIV/0!</v>
      </c>
      <c r="AC63" s="78" t="e">
        <f t="shared" si="25"/>
        <v>#DIV/0!</v>
      </c>
      <c r="AE63" s="8" t="e">
        <f t="shared" si="26"/>
        <v>#DIV/0!</v>
      </c>
      <c r="AF63" s="9" t="e">
        <f t="shared" si="27"/>
        <v>#DIV/0!</v>
      </c>
      <c r="AG63" s="9" t="e">
        <f t="shared" si="28"/>
        <v>#DIV/0!</v>
      </c>
      <c r="AH63" s="10" t="e">
        <f t="shared" si="29"/>
        <v>#DIV/0!</v>
      </c>
    </row>
    <row r="64" spans="1:34">
      <c r="A64" s="51" t="s">
        <v>2463</v>
      </c>
      <c r="B64" s="181"/>
      <c r="C64" s="45"/>
      <c r="D64" s="46"/>
      <c r="E64" s="9"/>
      <c r="F64" s="9"/>
      <c r="G64" s="9"/>
      <c r="H64" s="52">
        <f t="shared" si="0"/>
        <v>0</v>
      </c>
      <c r="I64" s="8">
        <f t="shared" si="11"/>
        <v>0</v>
      </c>
      <c r="J64" s="53"/>
      <c r="K64" s="9"/>
      <c r="L64" s="9"/>
      <c r="M64" s="10">
        <f t="shared" si="12"/>
        <v>0</v>
      </c>
      <c r="N64" s="56"/>
      <c r="O64" s="8" t="e">
        <f t="shared" si="13"/>
        <v>#DIV/0!</v>
      </c>
      <c r="P64" s="9" t="e">
        <f t="shared" si="14"/>
        <v>#DIV/0!</v>
      </c>
      <c r="Q64" s="10" t="e">
        <f t="shared" si="15"/>
        <v>#DIV/0!</v>
      </c>
      <c r="R64" s="56"/>
      <c r="S64" s="55" t="e">
        <f t="shared" si="16"/>
        <v>#DIV/0!</v>
      </c>
      <c r="U64" s="45" t="e">
        <f t="shared" si="17"/>
        <v>#DIV/0!</v>
      </c>
      <c r="V64" s="46" t="e">
        <f t="shared" si="18"/>
        <v>#DIV/0!</v>
      </c>
      <c r="W64" s="49" t="e">
        <f t="shared" si="19"/>
        <v>#DIV/0!</v>
      </c>
      <c r="X64" s="45" t="e">
        <f t="shared" si="20"/>
        <v>#DIV/0!</v>
      </c>
      <c r="Y64" s="65" t="e">
        <f t="shared" si="21"/>
        <v>#DIV/0!</v>
      </c>
      <c r="Z64" s="46" t="e">
        <f t="shared" si="22"/>
        <v>#DIV/0!</v>
      </c>
      <c r="AA64" s="46" t="e">
        <f t="shared" si="23"/>
        <v>#DIV/0!</v>
      </c>
      <c r="AB64" s="77" t="e">
        <f t="shared" si="24"/>
        <v>#DIV/0!</v>
      </c>
      <c r="AC64" s="78" t="e">
        <f t="shared" si="25"/>
        <v>#DIV/0!</v>
      </c>
      <c r="AE64" s="8" t="e">
        <f t="shared" si="26"/>
        <v>#DIV/0!</v>
      </c>
      <c r="AF64" s="9" t="e">
        <f t="shared" si="27"/>
        <v>#DIV/0!</v>
      </c>
      <c r="AG64" s="9" t="e">
        <f t="shared" si="28"/>
        <v>#DIV/0!</v>
      </c>
      <c r="AH64" s="10" t="e">
        <f t="shared" si="29"/>
        <v>#DIV/0!</v>
      </c>
    </row>
    <row r="65" spans="1:34">
      <c r="A65" s="51" t="s">
        <v>2464</v>
      </c>
      <c r="B65" s="181"/>
      <c r="C65" s="45"/>
      <c r="D65" s="46"/>
      <c r="E65" s="9"/>
      <c r="F65" s="9"/>
      <c r="G65" s="9"/>
      <c r="H65" s="52">
        <f t="shared" si="0"/>
        <v>0</v>
      </c>
      <c r="I65" s="8">
        <f t="shared" si="11"/>
        <v>0</v>
      </c>
      <c r="J65" s="53"/>
      <c r="K65" s="9"/>
      <c r="L65" s="9"/>
      <c r="M65" s="10">
        <f t="shared" si="12"/>
        <v>0</v>
      </c>
      <c r="N65" s="56"/>
      <c r="O65" s="8" t="e">
        <f t="shared" si="13"/>
        <v>#DIV/0!</v>
      </c>
      <c r="P65" s="9" t="e">
        <f t="shared" si="14"/>
        <v>#DIV/0!</v>
      </c>
      <c r="Q65" s="10" t="e">
        <f t="shared" si="15"/>
        <v>#DIV/0!</v>
      </c>
      <c r="R65" s="56"/>
      <c r="S65" s="55" t="e">
        <f t="shared" si="16"/>
        <v>#DIV/0!</v>
      </c>
      <c r="U65" s="45" t="e">
        <f t="shared" si="17"/>
        <v>#DIV/0!</v>
      </c>
      <c r="V65" s="46" t="e">
        <f t="shared" si="18"/>
        <v>#DIV/0!</v>
      </c>
      <c r="W65" s="49" t="e">
        <f t="shared" si="19"/>
        <v>#DIV/0!</v>
      </c>
      <c r="X65" s="45" t="e">
        <f t="shared" si="20"/>
        <v>#DIV/0!</v>
      </c>
      <c r="Y65" s="65" t="e">
        <f t="shared" si="21"/>
        <v>#DIV/0!</v>
      </c>
      <c r="Z65" s="46" t="e">
        <f t="shared" si="22"/>
        <v>#DIV/0!</v>
      </c>
      <c r="AA65" s="46" t="e">
        <f t="shared" si="23"/>
        <v>#DIV/0!</v>
      </c>
      <c r="AB65" s="77" t="e">
        <f t="shared" si="24"/>
        <v>#DIV/0!</v>
      </c>
      <c r="AC65" s="78" t="e">
        <f t="shared" si="25"/>
        <v>#DIV/0!</v>
      </c>
      <c r="AE65" s="8" t="e">
        <f t="shared" si="26"/>
        <v>#DIV/0!</v>
      </c>
      <c r="AF65" s="9" t="e">
        <f t="shared" si="27"/>
        <v>#DIV/0!</v>
      </c>
      <c r="AG65" s="9" t="e">
        <f t="shared" si="28"/>
        <v>#DIV/0!</v>
      </c>
      <c r="AH65" s="10" t="e">
        <f t="shared" si="29"/>
        <v>#DIV/0!</v>
      </c>
    </row>
    <row r="66" spans="1:34">
      <c r="A66" s="51" t="s">
        <v>2465</v>
      </c>
      <c r="B66" s="181"/>
      <c r="C66" s="45"/>
      <c r="D66" s="46"/>
      <c r="E66" s="9"/>
      <c r="F66" s="9"/>
      <c r="G66" s="9"/>
      <c r="H66" s="52">
        <f t="shared" si="0"/>
        <v>0</v>
      </c>
      <c r="I66" s="8">
        <f t="shared" si="11"/>
        <v>0</v>
      </c>
      <c r="J66" s="53"/>
      <c r="K66" s="9"/>
      <c r="L66" s="9"/>
      <c r="M66" s="10">
        <f t="shared" si="12"/>
        <v>0</v>
      </c>
      <c r="N66" s="56"/>
      <c r="O66" s="8" t="e">
        <f t="shared" si="13"/>
        <v>#DIV/0!</v>
      </c>
      <c r="P66" s="9" t="e">
        <f t="shared" si="14"/>
        <v>#DIV/0!</v>
      </c>
      <c r="Q66" s="10" t="e">
        <f t="shared" si="15"/>
        <v>#DIV/0!</v>
      </c>
      <c r="R66" s="56"/>
      <c r="S66" s="55" t="e">
        <f t="shared" si="16"/>
        <v>#DIV/0!</v>
      </c>
      <c r="U66" s="45" t="e">
        <f t="shared" si="17"/>
        <v>#DIV/0!</v>
      </c>
      <c r="V66" s="46" t="e">
        <f t="shared" si="18"/>
        <v>#DIV/0!</v>
      </c>
      <c r="W66" s="49" t="e">
        <f t="shared" si="19"/>
        <v>#DIV/0!</v>
      </c>
      <c r="X66" s="45" t="e">
        <f t="shared" si="20"/>
        <v>#DIV/0!</v>
      </c>
      <c r="Y66" s="65" t="e">
        <f t="shared" si="21"/>
        <v>#DIV/0!</v>
      </c>
      <c r="Z66" s="46" t="e">
        <f t="shared" si="22"/>
        <v>#DIV/0!</v>
      </c>
      <c r="AA66" s="46" t="e">
        <f t="shared" si="23"/>
        <v>#DIV/0!</v>
      </c>
      <c r="AB66" s="77" t="e">
        <f t="shared" si="24"/>
        <v>#DIV/0!</v>
      </c>
      <c r="AC66" s="78" t="e">
        <f t="shared" si="25"/>
        <v>#DIV/0!</v>
      </c>
      <c r="AE66" s="8" t="e">
        <f t="shared" si="26"/>
        <v>#DIV/0!</v>
      </c>
      <c r="AF66" s="9" t="e">
        <f t="shared" si="27"/>
        <v>#DIV/0!</v>
      </c>
      <c r="AG66" s="9" t="e">
        <f t="shared" si="28"/>
        <v>#DIV/0!</v>
      </c>
      <c r="AH66" s="10" t="e">
        <f t="shared" si="29"/>
        <v>#DIV/0!</v>
      </c>
    </row>
    <row r="67" spans="1:34">
      <c r="A67" s="51" t="s">
        <v>2466</v>
      </c>
      <c r="B67" s="181"/>
      <c r="C67" s="45"/>
      <c r="D67" s="46"/>
      <c r="E67" s="9"/>
      <c r="F67" s="9"/>
      <c r="G67" s="9"/>
      <c r="H67" s="52">
        <f t="shared" si="0"/>
        <v>0</v>
      </c>
      <c r="I67" s="8">
        <f t="shared" si="11"/>
        <v>0</v>
      </c>
      <c r="J67" s="53"/>
      <c r="K67" s="9"/>
      <c r="L67" s="9"/>
      <c r="M67" s="10">
        <f t="shared" si="12"/>
        <v>0</v>
      </c>
      <c r="N67" s="56"/>
      <c r="O67" s="8" t="e">
        <f t="shared" si="13"/>
        <v>#DIV/0!</v>
      </c>
      <c r="P67" s="9" t="e">
        <f t="shared" si="14"/>
        <v>#DIV/0!</v>
      </c>
      <c r="Q67" s="10" t="e">
        <f t="shared" si="15"/>
        <v>#DIV/0!</v>
      </c>
      <c r="R67" s="56"/>
      <c r="S67" s="55" t="e">
        <f t="shared" si="16"/>
        <v>#DIV/0!</v>
      </c>
      <c r="U67" s="45" t="e">
        <f t="shared" si="17"/>
        <v>#DIV/0!</v>
      </c>
      <c r="V67" s="46" t="e">
        <f t="shared" si="18"/>
        <v>#DIV/0!</v>
      </c>
      <c r="W67" s="49" t="e">
        <f t="shared" si="19"/>
        <v>#DIV/0!</v>
      </c>
      <c r="X67" s="45" t="e">
        <f t="shared" si="20"/>
        <v>#DIV/0!</v>
      </c>
      <c r="Y67" s="65" t="e">
        <f t="shared" si="21"/>
        <v>#DIV/0!</v>
      </c>
      <c r="Z67" s="46" t="e">
        <f t="shared" si="22"/>
        <v>#DIV/0!</v>
      </c>
      <c r="AA67" s="46" t="e">
        <f t="shared" si="23"/>
        <v>#DIV/0!</v>
      </c>
      <c r="AB67" s="77" t="e">
        <f t="shared" si="24"/>
        <v>#DIV/0!</v>
      </c>
      <c r="AC67" s="78" t="e">
        <f t="shared" si="25"/>
        <v>#DIV/0!</v>
      </c>
      <c r="AE67" s="8" t="e">
        <f t="shared" si="26"/>
        <v>#DIV/0!</v>
      </c>
      <c r="AF67" s="9" t="e">
        <f t="shared" si="27"/>
        <v>#DIV/0!</v>
      </c>
      <c r="AG67" s="9" t="e">
        <f t="shared" si="28"/>
        <v>#DIV/0!</v>
      </c>
      <c r="AH67" s="10" t="e">
        <f t="shared" si="29"/>
        <v>#DIV/0!</v>
      </c>
    </row>
    <row r="68" spans="1:34">
      <c r="A68" s="51" t="s">
        <v>2467</v>
      </c>
      <c r="B68" s="181"/>
      <c r="C68" s="45"/>
      <c r="D68" s="46"/>
      <c r="E68" s="9"/>
      <c r="F68" s="9"/>
      <c r="G68" s="9"/>
      <c r="H68" s="52">
        <f t="shared" si="0"/>
        <v>0</v>
      </c>
      <c r="I68" s="8">
        <f t="shared" si="11"/>
        <v>0</v>
      </c>
      <c r="J68" s="53"/>
      <c r="K68" s="9"/>
      <c r="L68" s="9"/>
      <c r="M68" s="10">
        <f t="shared" si="12"/>
        <v>0</v>
      </c>
      <c r="N68" s="56"/>
      <c r="O68" s="8" t="e">
        <f t="shared" si="13"/>
        <v>#DIV/0!</v>
      </c>
      <c r="P68" s="9" t="e">
        <f t="shared" si="14"/>
        <v>#DIV/0!</v>
      </c>
      <c r="Q68" s="10" t="e">
        <f t="shared" si="15"/>
        <v>#DIV/0!</v>
      </c>
      <c r="R68" s="56"/>
      <c r="S68" s="55" t="e">
        <f t="shared" si="16"/>
        <v>#DIV/0!</v>
      </c>
      <c r="U68" s="45" t="e">
        <f t="shared" si="17"/>
        <v>#DIV/0!</v>
      </c>
      <c r="V68" s="46" t="e">
        <f t="shared" si="18"/>
        <v>#DIV/0!</v>
      </c>
      <c r="W68" s="49" t="e">
        <f t="shared" si="19"/>
        <v>#DIV/0!</v>
      </c>
      <c r="X68" s="45" t="e">
        <f t="shared" si="20"/>
        <v>#DIV/0!</v>
      </c>
      <c r="Y68" s="65" t="e">
        <f t="shared" si="21"/>
        <v>#DIV/0!</v>
      </c>
      <c r="Z68" s="46" t="e">
        <f t="shared" si="22"/>
        <v>#DIV/0!</v>
      </c>
      <c r="AA68" s="46" t="e">
        <f t="shared" si="23"/>
        <v>#DIV/0!</v>
      </c>
      <c r="AB68" s="77" t="e">
        <f t="shared" si="24"/>
        <v>#DIV/0!</v>
      </c>
      <c r="AC68" s="78" t="e">
        <f t="shared" si="25"/>
        <v>#DIV/0!</v>
      </c>
      <c r="AE68" s="8" t="e">
        <f t="shared" si="26"/>
        <v>#DIV/0!</v>
      </c>
      <c r="AF68" s="9" t="e">
        <f t="shared" si="27"/>
        <v>#DIV/0!</v>
      </c>
      <c r="AG68" s="9" t="e">
        <f t="shared" si="28"/>
        <v>#DIV/0!</v>
      </c>
      <c r="AH68" s="10" t="e">
        <f t="shared" si="29"/>
        <v>#DIV/0!</v>
      </c>
    </row>
    <row r="69" spans="1:34">
      <c r="A69" s="51" t="s">
        <v>2468</v>
      </c>
      <c r="B69" s="181"/>
      <c r="C69" s="45"/>
      <c r="D69" s="46"/>
      <c r="E69" s="9"/>
      <c r="F69" s="9"/>
      <c r="G69" s="9"/>
      <c r="H69" s="52">
        <f t="shared" si="0"/>
        <v>0</v>
      </c>
      <c r="I69" s="8">
        <f t="shared" si="11"/>
        <v>0</v>
      </c>
      <c r="J69" s="53"/>
      <c r="K69" s="9"/>
      <c r="L69" s="9"/>
      <c r="M69" s="10">
        <f t="shared" si="12"/>
        <v>0</v>
      </c>
      <c r="N69" s="56"/>
      <c r="O69" s="8" t="e">
        <f t="shared" si="13"/>
        <v>#DIV/0!</v>
      </c>
      <c r="P69" s="9" t="e">
        <f t="shared" si="14"/>
        <v>#DIV/0!</v>
      </c>
      <c r="Q69" s="10" t="e">
        <f t="shared" si="15"/>
        <v>#DIV/0!</v>
      </c>
      <c r="R69" s="56"/>
      <c r="S69" s="55" t="e">
        <f t="shared" si="16"/>
        <v>#DIV/0!</v>
      </c>
      <c r="U69" s="45" t="e">
        <f t="shared" si="17"/>
        <v>#DIV/0!</v>
      </c>
      <c r="V69" s="46" t="e">
        <f t="shared" si="18"/>
        <v>#DIV/0!</v>
      </c>
      <c r="W69" s="49" t="e">
        <f t="shared" si="19"/>
        <v>#DIV/0!</v>
      </c>
      <c r="X69" s="45" t="e">
        <f t="shared" si="20"/>
        <v>#DIV/0!</v>
      </c>
      <c r="Y69" s="65" t="e">
        <f t="shared" si="21"/>
        <v>#DIV/0!</v>
      </c>
      <c r="Z69" s="46" t="e">
        <f t="shared" si="22"/>
        <v>#DIV/0!</v>
      </c>
      <c r="AA69" s="46" t="e">
        <f t="shared" si="23"/>
        <v>#DIV/0!</v>
      </c>
      <c r="AB69" s="77" t="e">
        <f t="shared" si="24"/>
        <v>#DIV/0!</v>
      </c>
      <c r="AC69" s="78" t="e">
        <f t="shared" si="25"/>
        <v>#DIV/0!</v>
      </c>
      <c r="AE69" s="8" t="e">
        <f t="shared" si="26"/>
        <v>#DIV/0!</v>
      </c>
      <c r="AF69" s="9" t="e">
        <f t="shared" si="27"/>
        <v>#DIV/0!</v>
      </c>
      <c r="AG69" s="9" t="e">
        <f t="shared" si="28"/>
        <v>#DIV/0!</v>
      </c>
      <c r="AH69" s="10" t="e">
        <f t="shared" si="29"/>
        <v>#DIV/0!</v>
      </c>
    </row>
    <row r="70" spans="1:34">
      <c r="A70" s="51" t="s">
        <v>2469</v>
      </c>
      <c r="B70" s="181"/>
      <c r="C70" s="45"/>
      <c r="D70" s="46"/>
      <c r="E70" s="9"/>
      <c r="F70" s="9"/>
      <c r="G70" s="9"/>
      <c r="H70" s="52">
        <f t="shared" ref="H70:H133" si="30">SUM(C70:G70)</f>
        <v>0</v>
      </c>
      <c r="I70" s="8">
        <f t="shared" si="11"/>
        <v>0</v>
      </c>
      <c r="J70" s="53"/>
      <c r="K70" s="9"/>
      <c r="L70" s="9"/>
      <c r="M70" s="10">
        <f t="shared" si="12"/>
        <v>0</v>
      </c>
      <c r="N70" s="56"/>
      <c r="O70" s="8" t="e">
        <f t="shared" si="13"/>
        <v>#DIV/0!</v>
      </c>
      <c r="P70" s="9" t="e">
        <f t="shared" si="14"/>
        <v>#DIV/0!</v>
      </c>
      <c r="Q70" s="10" t="e">
        <f t="shared" si="15"/>
        <v>#DIV/0!</v>
      </c>
      <c r="R70" s="56"/>
      <c r="S70" s="55" t="e">
        <f t="shared" si="16"/>
        <v>#DIV/0!</v>
      </c>
      <c r="U70" s="45" t="e">
        <f t="shared" si="17"/>
        <v>#DIV/0!</v>
      </c>
      <c r="V70" s="46" t="e">
        <f t="shared" si="18"/>
        <v>#DIV/0!</v>
      </c>
      <c r="W70" s="49" t="e">
        <f t="shared" si="19"/>
        <v>#DIV/0!</v>
      </c>
      <c r="X70" s="45" t="e">
        <f t="shared" si="20"/>
        <v>#DIV/0!</v>
      </c>
      <c r="Y70" s="65" t="e">
        <f t="shared" si="21"/>
        <v>#DIV/0!</v>
      </c>
      <c r="Z70" s="46" t="e">
        <f t="shared" si="22"/>
        <v>#DIV/0!</v>
      </c>
      <c r="AA70" s="46" t="e">
        <f t="shared" si="23"/>
        <v>#DIV/0!</v>
      </c>
      <c r="AB70" s="77" t="e">
        <f t="shared" si="24"/>
        <v>#DIV/0!</v>
      </c>
      <c r="AC70" s="78" t="e">
        <f t="shared" si="25"/>
        <v>#DIV/0!</v>
      </c>
      <c r="AE70" s="8" t="e">
        <f t="shared" si="26"/>
        <v>#DIV/0!</v>
      </c>
      <c r="AF70" s="9" t="e">
        <f t="shared" si="27"/>
        <v>#DIV/0!</v>
      </c>
      <c r="AG70" s="9" t="e">
        <f t="shared" si="28"/>
        <v>#DIV/0!</v>
      </c>
      <c r="AH70" s="10" t="e">
        <f t="shared" si="29"/>
        <v>#DIV/0!</v>
      </c>
    </row>
    <row r="71" spans="1:34">
      <c r="A71" s="51" t="s">
        <v>2470</v>
      </c>
      <c r="B71" s="181"/>
      <c r="C71" s="45"/>
      <c r="D71" s="46"/>
      <c r="E71" s="9"/>
      <c r="F71" s="9"/>
      <c r="G71" s="9"/>
      <c r="H71" s="52">
        <f t="shared" si="30"/>
        <v>0</v>
      </c>
      <c r="I71" s="8">
        <f t="shared" ref="I71:I134" si="31">M71-L71-K71-J71</f>
        <v>0</v>
      </c>
      <c r="J71" s="53"/>
      <c r="K71" s="9"/>
      <c r="L71" s="9"/>
      <c r="M71" s="10">
        <f t="shared" ref="M71:M134" si="32">H71</f>
        <v>0</v>
      </c>
      <c r="N71" s="56"/>
      <c r="O71" s="8" t="e">
        <f t="shared" si="13"/>
        <v>#DIV/0!</v>
      </c>
      <c r="P71" s="9" t="e">
        <f t="shared" si="14"/>
        <v>#DIV/0!</v>
      </c>
      <c r="Q71" s="10" t="e">
        <f t="shared" si="15"/>
        <v>#DIV/0!</v>
      </c>
      <c r="R71" s="56"/>
      <c r="S71" s="55" t="e">
        <f t="shared" si="16"/>
        <v>#DIV/0!</v>
      </c>
      <c r="U71" s="45" t="e">
        <f t="shared" si="17"/>
        <v>#DIV/0!</v>
      </c>
      <c r="V71" s="46" t="e">
        <f t="shared" si="18"/>
        <v>#DIV/0!</v>
      </c>
      <c r="W71" s="49" t="e">
        <f t="shared" si="19"/>
        <v>#DIV/0!</v>
      </c>
      <c r="X71" s="45" t="e">
        <f t="shared" si="20"/>
        <v>#DIV/0!</v>
      </c>
      <c r="Y71" s="65" t="e">
        <f t="shared" si="21"/>
        <v>#DIV/0!</v>
      </c>
      <c r="Z71" s="46" t="e">
        <f t="shared" si="22"/>
        <v>#DIV/0!</v>
      </c>
      <c r="AA71" s="46" t="e">
        <f t="shared" si="23"/>
        <v>#DIV/0!</v>
      </c>
      <c r="AB71" s="77" t="e">
        <f t="shared" si="24"/>
        <v>#DIV/0!</v>
      </c>
      <c r="AC71" s="78" t="e">
        <f t="shared" si="25"/>
        <v>#DIV/0!</v>
      </c>
      <c r="AE71" s="8" t="e">
        <f t="shared" si="26"/>
        <v>#DIV/0!</v>
      </c>
      <c r="AF71" s="9" t="e">
        <f t="shared" si="27"/>
        <v>#DIV/0!</v>
      </c>
      <c r="AG71" s="9" t="e">
        <f t="shared" si="28"/>
        <v>#DIV/0!</v>
      </c>
      <c r="AH71" s="10" t="e">
        <f t="shared" si="29"/>
        <v>#DIV/0!</v>
      </c>
    </row>
    <row r="72" spans="1:34">
      <c r="A72" s="51" t="s">
        <v>4232</v>
      </c>
      <c r="B72" s="181"/>
      <c r="C72" s="45"/>
      <c r="D72" s="46"/>
      <c r="E72" s="9"/>
      <c r="F72" s="9"/>
      <c r="G72" s="9"/>
      <c r="H72" s="52">
        <f t="shared" si="30"/>
        <v>0</v>
      </c>
      <c r="I72" s="8">
        <f t="shared" si="31"/>
        <v>0</v>
      </c>
      <c r="J72" s="53"/>
      <c r="K72" s="9"/>
      <c r="L72" s="9"/>
      <c r="M72" s="10">
        <f t="shared" si="32"/>
        <v>0</v>
      </c>
      <c r="N72" s="56"/>
      <c r="O72" s="8" t="e">
        <f t="shared" si="13"/>
        <v>#DIV/0!</v>
      </c>
      <c r="P72" s="9" t="e">
        <f t="shared" si="14"/>
        <v>#DIV/0!</v>
      </c>
      <c r="Q72" s="10" t="e">
        <f t="shared" si="15"/>
        <v>#DIV/0!</v>
      </c>
      <c r="R72" s="56"/>
      <c r="S72" s="55" t="e">
        <f t="shared" si="16"/>
        <v>#DIV/0!</v>
      </c>
      <c r="U72" s="45" t="e">
        <f t="shared" si="17"/>
        <v>#DIV/0!</v>
      </c>
      <c r="V72" s="46" t="e">
        <f t="shared" si="18"/>
        <v>#DIV/0!</v>
      </c>
      <c r="W72" s="49" t="e">
        <f t="shared" si="19"/>
        <v>#DIV/0!</v>
      </c>
      <c r="X72" s="45" t="e">
        <f t="shared" si="20"/>
        <v>#DIV/0!</v>
      </c>
      <c r="Y72" s="65" t="e">
        <f t="shared" si="21"/>
        <v>#DIV/0!</v>
      </c>
      <c r="Z72" s="46" t="e">
        <f t="shared" si="22"/>
        <v>#DIV/0!</v>
      </c>
      <c r="AA72" s="46" t="e">
        <f t="shared" si="23"/>
        <v>#DIV/0!</v>
      </c>
      <c r="AB72" s="77" t="e">
        <f t="shared" si="24"/>
        <v>#DIV/0!</v>
      </c>
      <c r="AC72" s="78" t="e">
        <f t="shared" si="25"/>
        <v>#DIV/0!</v>
      </c>
      <c r="AE72" s="8" t="e">
        <f t="shared" si="26"/>
        <v>#DIV/0!</v>
      </c>
      <c r="AF72" s="9" t="e">
        <f t="shared" si="27"/>
        <v>#DIV/0!</v>
      </c>
      <c r="AG72" s="9" t="e">
        <f t="shared" si="28"/>
        <v>#DIV/0!</v>
      </c>
      <c r="AH72" s="10" t="e">
        <f t="shared" si="29"/>
        <v>#DIV/0!</v>
      </c>
    </row>
    <row r="73" spans="1:34">
      <c r="A73" s="51" t="s">
        <v>2471</v>
      </c>
      <c r="B73" s="181"/>
      <c r="C73" s="45"/>
      <c r="D73" s="46"/>
      <c r="E73" s="9"/>
      <c r="F73" s="9"/>
      <c r="G73" s="9"/>
      <c r="H73" s="52">
        <f t="shared" si="30"/>
        <v>0</v>
      </c>
      <c r="I73" s="8">
        <f t="shared" si="31"/>
        <v>0</v>
      </c>
      <c r="J73" s="53"/>
      <c r="K73" s="9"/>
      <c r="L73" s="9"/>
      <c r="M73" s="10">
        <f t="shared" si="32"/>
        <v>0</v>
      </c>
      <c r="N73" s="56"/>
      <c r="O73" s="8" t="e">
        <f t="shared" ref="O73:O136" si="33">ROUND(I73/$I$502*$Q$504,2)</f>
        <v>#DIV/0!</v>
      </c>
      <c r="P73" s="9" t="e">
        <f t="shared" ref="P73:P136" si="34">ROUND(I73/$I$502*$Q$505,2)</f>
        <v>#DIV/0!</v>
      </c>
      <c r="Q73" s="10" t="e">
        <f t="shared" ref="Q73:Q136" si="35">SUM(O73:P73)</f>
        <v>#DIV/0!</v>
      </c>
      <c r="R73" s="56"/>
      <c r="S73" s="55" t="e">
        <f t="shared" ref="S73:S136" si="36">ROUND(M73/$M$502*$Q$506,2)</f>
        <v>#DIV/0!</v>
      </c>
      <c r="U73" s="45" t="e">
        <f t="shared" ref="U73:U136" si="37">I73+O73</f>
        <v>#DIV/0!</v>
      </c>
      <c r="V73" s="46" t="e">
        <f t="shared" ref="V73:V136" si="38">J73+P73</f>
        <v>#DIV/0!</v>
      </c>
      <c r="W73" s="49" t="e">
        <f t="shared" ref="W73:W136" si="39">K73+L73+S73</f>
        <v>#DIV/0!</v>
      </c>
      <c r="X73" s="45" t="e">
        <f t="shared" ref="X73:X136" si="40">SUM(U73:W73)</f>
        <v>#DIV/0!</v>
      </c>
      <c r="Y73" s="65" t="e">
        <f t="shared" ref="Y73:Y136" si="41">ROUND(U73*$A$505,2)</f>
        <v>#DIV/0!</v>
      </c>
      <c r="Z73" s="46" t="e">
        <f t="shared" ref="Z73:Z136" si="42">U73-Y73</f>
        <v>#DIV/0!</v>
      </c>
      <c r="AA73" s="46" t="e">
        <f t="shared" ref="AA73:AA136" si="43">Z73+W73+V73</f>
        <v>#DIV/0!</v>
      </c>
      <c r="AB73" s="77" t="e">
        <f t="shared" ref="AB73:AB136" si="44">ROUND(Y73/X73,4)</f>
        <v>#DIV/0!</v>
      </c>
      <c r="AC73" s="78" t="e">
        <f t="shared" ref="AC73:AC136" si="45">ROUND(AA73/X73,4)</f>
        <v>#DIV/0!</v>
      </c>
      <c r="AE73" s="8" t="e">
        <f t="shared" ref="AE73:AE136" si="46">Y73</f>
        <v>#DIV/0!</v>
      </c>
      <c r="AF73" s="9" t="e">
        <f t="shared" ref="AF73:AF136" si="47">Z73</f>
        <v>#DIV/0!</v>
      </c>
      <c r="AG73" s="9" t="e">
        <f t="shared" ref="AG73:AG136" si="48">V73</f>
        <v>#DIV/0!</v>
      </c>
      <c r="AH73" s="10" t="e">
        <f t="shared" ref="AH73:AH136" si="49">W73</f>
        <v>#DIV/0!</v>
      </c>
    </row>
    <row r="74" spans="1:34">
      <c r="A74" s="51" t="s">
        <v>4233</v>
      </c>
      <c r="B74" s="181"/>
      <c r="C74" s="45"/>
      <c r="D74" s="46"/>
      <c r="E74" s="9"/>
      <c r="F74" s="9"/>
      <c r="G74" s="9"/>
      <c r="H74" s="52">
        <f t="shared" si="30"/>
        <v>0</v>
      </c>
      <c r="I74" s="8">
        <f t="shared" si="31"/>
        <v>0</v>
      </c>
      <c r="J74" s="53"/>
      <c r="K74" s="9"/>
      <c r="L74" s="9"/>
      <c r="M74" s="10">
        <f t="shared" si="32"/>
        <v>0</v>
      </c>
      <c r="N74" s="56"/>
      <c r="O74" s="8" t="e">
        <f t="shared" si="33"/>
        <v>#DIV/0!</v>
      </c>
      <c r="P74" s="9" t="e">
        <f t="shared" si="34"/>
        <v>#DIV/0!</v>
      </c>
      <c r="Q74" s="10" t="e">
        <f t="shared" si="35"/>
        <v>#DIV/0!</v>
      </c>
      <c r="R74" s="56"/>
      <c r="S74" s="55" t="e">
        <f t="shared" si="36"/>
        <v>#DIV/0!</v>
      </c>
      <c r="U74" s="45" t="e">
        <f t="shared" si="37"/>
        <v>#DIV/0!</v>
      </c>
      <c r="V74" s="46" t="e">
        <f t="shared" si="38"/>
        <v>#DIV/0!</v>
      </c>
      <c r="W74" s="49" t="e">
        <f t="shared" si="39"/>
        <v>#DIV/0!</v>
      </c>
      <c r="X74" s="45" t="e">
        <f t="shared" si="40"/>
        <v>#DIV/0!</v>
      </c>
      <c r="Y74" s="65" t="e">
        <f t="shared" si="41"/>
        <v>#DIV/0!</v>
      </c>
      <c r="Z74" s="46" t="e">
        <f t="shared" si="42"/>
        <v>#DIV/0!</v>
      </c>
      <c r="AA74" s="46" t="e">
        <f t="shared" si="43"/>
        <v>#DIV/0!</v>
      </c>
      <c r="AB74" s="77" t="e">
        <f t="shared" si="44"/>
        <v>#DIV/0!</v>
      </c>
      <c r="AC74" s="78" t="e">
        <f t="shared" si="45"/>
        <v>#DIV/0!</v>
      </c>
      <c r="AE74" s="8" t="e">
        <f t="shared" si="46"/>
        <v>#DIV/0!</v>
      </c>
      <c r="AF74" s="9" t="e">
        <f t="shared" si="47"/>
        <v>#DIV/0!</v>
      </c>
      <c r="AG74" s="9" t="e">
        <f t="shared" si="48"/>
        <v>#DIV/0!</v>
      </c>
      <c r="AH74" s="10" t="e">
        <f t="shared" si="49"/>
        <v>#DIV/0!</v>
      </c>
    </row>
    <row r="75" spans="1:34">
      <c r="A75" s="51" t="s">
        <v>2472</v>
      </c>
      <c r="B75" s="181"/>
      <c r="C75" s="45"/>
      <c r="D75" s="46"/>
      <c r="E75" s="9"/>
      <c r="F75" s="9"/>
      <c r="G75" s="9"/>
      <c r="H75" s="52">
        <f t="shared" si="30"/>
        <v>0</v>
      </c>
      <c r="I75" s="8">
        <f t="shared" si="31"/>
        <v>0</v>
      </c>
      <c r="J75" s="53"/>
      <c r="K75" s="9"/>
      <c r="L75" s="9"/>
      <c r="M75" s="10">
        <f t="shared" si="32"/>
        <v>0</v>
      </c>
      <c r="N75" s="56"/>
      <c r="O75" s="8" t="e">
        <f t="shared" si="33"/>
        <v>#DIV/0!</v>
      </c>
      <c r="P75" s="9" t="e">
        <f t="shared" si="34"/>
        <v>#DIV/0!</v>
      </c>
      <c r="Q75" s="10" t="e">
        <f t="shared" si="35"/>
        <v>#DIV/0!</v>
      </c>
      <c r="R75" s="56"/>
      <c r="S75" s="55" t="e">
        <f t="shared" si="36"/>
        <v>#DIV/0!</v>
      </c>
      <c r="U75" s="45" t="e">
        <f t="shared" si="37"/>
        <v>#DIV/0!</v>
      </c>
      <c r="V75" s="46" t="e">
        <f t="shared" si="38"/>
        <v>#DIV/0!</v>
      </c>
      <c r="W75" s="49" t="e">
        <f t="shared" si="39"/>
        <v>#DIV/0!</v>
      </c>
      <c r="X75" s="45" t="e">
        <f t="shared" si="40"/>
        <v>#DIV/0!</v>
      </c>
      <c r="Y75" s="65" t="e">
        <f t="shared" si="41"/>
        <v>#DIV/0!</v>
      </c>
      <c r="Z75" s="46" t="e">
        <f t="shared" si="42"/>
        <v>#DIV/0!</v>
      </c>
      <c r="AA75" s="46" t="e">
        <f t="shared" si="43"/>
        <v>#DIV/0!</v>
      </c>
      <c r="AB75" s="77" t="e">
        <f t="shared" si="44"/>
        <v>#DIV/0!</v>
      </c>
      <c r="AC75" s="78" t="e">
        <f t="shared" si="45"/>
        <v>#DIV/0!</v>
      </c>
      <c r="AE75" s="8" t="e">
        <f t="shared" si="46"/>
        <v>#DIV/0!</v>
      </c>
      <c r="AF75" s="9" t="e">
        <f t="shared" si="47"/>
        <v>#DIV/0!</v>
      </c>
      <c r="AG75" s="9" t="e">
        <f t="shared" si="48"/>
        <v>#DIV/0!</v>
      </c>
      <c r="AH75" s="10" t="e">
        <f t="shared" si="49"/>
        <v>#DIV/0!</v>
      </c>
    </row>
    <row r="76" spans="1:34">
      <c r="A76" s="51" t="s">
        <v>4234</v>
      </c>
      <c r="B76" s="181"/>
      <c r="C76" s="45"/>
      <c r="D76" s="46"/>
      <c r="E76" s="9"/>
      <c r="F76" s="9"/>
      <c r="G76" s="9"/>
      <c r="H76" s="52">
        <f t="shared" si="30"/>
        <v>0</v>
      </c>
      <c r="I76" s="8">
        <f t="shared" si="31"/>
        <v>0</v>
      </c>
      <c r="J76" s="53"/>
      <c r="K76" s="9"/>
      <c r="L76" s="9"/>
      <c r="M76" s="10">
        <f t="shared" si="32"/>
        <v>0</v>
      </c>
      <c r="N76" s="56"/>
      <c r="O76" s="8" t="e">
        <f t="shared" si="33"/>
        <v>#DIV/0!</v>
      </c>
      <c r="P76" s="9" t="e">
        <f t="shared" si="34"/>
        <v>#DIV/0!</v>
      </c>
      <c r="Q76" s="10" t="e">
        <f t="shared" si="35"/>
        <v>#DIV/0!</v>
      </c>
      <c r="R76" s="56"/>
      <c r="S76" s="55" t="e">
        <f t="shared" si="36"/>
        <v>#DIV/0!</v>
      </c>
      <c r="U76" s="45" t="e">
        <f t="shared" si="37"/>
        <v>#DIV/0!</v>
      </c>
      <c r="V76" s="46" t="e">
        <f t="shared" si="38"/>
        <v>#DIV/0!</v>
      </c>
      <c r="W76" s="49" t="e">
        <f t="shared" si="39"/>
        <v>#DIV/0!</v>
      </c>
      <c r="X76" s="45" t="e">
        <f t="shared" si="40"/>
        <v>#DIV/0!</v>
      </c>
      <c r="Y76" s="65" t="e">
        <f t="shared" si="41"/>
        <v>#DIV/0!</v>
      </c>
      <c r="Z76" s="46" t="e">
        <f t="shared" si="42"/>
        <v>#DIV/0!</v>
      </c>
      <c r="AA76" s="46" t="e">
        <f t="shared" si="43"/>
        <v>#DIV/0!</v>
      </c>
      <c r="AB76" s="77" t="e">
        <f t="shared" si="44"/>
        <v>#DIV/0!</v>
      </c>
      <c r="AC76" s="78" t="e">
        <f t="shared" si="45"/>
        <v>#DIV/0!</v>
      </c>
      <c r="AE76" s="8" t="e">
        <f t="shared" si="46"/>
        <v>#DIV/0!</v>
      </c>
      <c r="AF76" s="9" t="e">
        <f t="shared" si="47"/>
        <v>#DIV/0!</v>
      </c>
      <c r="AG76" s="9" t="e">
        <f t="shared" si="48"/>
        <v>#DIV/0!</v>
      </c>
      <c r="AH76" s="10" t="e">
        <f t="shared" si="49"/>
        <v>#DIV/0!</v>
      </c>
    </row>
    <row r="77" spans="1:34">
      <c r="A77" s="51" t="s">
        <v>2473</v>
      </c>
      <c r="B77" s="181"/>
      <c r="C77" s="45"/>
      <c r="D77" s="46"/>
      <c r="E77" s="9"/>
      <c r="F77" s="9"/>
      <c r="G77" s="9"/>
      <c r="H77" s="52">
        <f t="shared" si="30"/>
        <v>0</v>
      </c>
      <c r="I77" s="8">
        <f t="shared" si="31"/>
        <v>0</v>
      </c>
      <c r="J77" s="53"/>
      <c r="K77" s="9"/>
      <c r="L77" s="9"/>
      <c r="M77" s="10">
        <f t="shared" si="32"/>
        <v>0</v>
      </c>
      <c r="N77" s="56"/>
      <c r="O77" s="8" t="e">
        <f t="shared" si="33"/>
        <v>#DIV/0!</v>
      </c>
      <c r="P77" s="9" t="e">
        <f t="shared" si="34"/>
        <v>#DIV/0!</v>
      </c>
      <c r="Q77" s="10" t="e">
        <f t="shared" si="35"/>
        <v>#DIV/0!</v>
      </c>
      <c r="R77" s="56"/>
      <c r="S77" s="55" t="e">
        <f t="shared" si="36"/>
        <v>#DIV/0!</v>
      </c>
      <c r="U77" s="45" t="e">
        <f t="shared" si="37"/>
        <v>#DIV/0!</v>
      </c>
      <c r="V77" s="46" t="e">
        <f t="shared" si="38"/>
        <v>#DIV/0!</v>
      </c>
      <c r="W77" s="49" t="e">
        <f t="shared" si="39"/>
        <v>#DIV/0!</v>
      </c>
      <c r="X77" s="45" t="e">
        <f t="shared" si="40"/>
        <v>#DIV/0!</v>
      </c>
      <c r="Y77" s="65" t="e">
        <f t="shared" si="41"/>
        <v>#DIV/0!</v>
      </c>
      <c r="Z77" s="46" t="e">
        <f t="shared" si="42"/>
        <v>#DIV/0!</v>
      </c>
      <c r="AA77" s="46" t="e">
        <f t="shared" si="43"/>
        <v>#DIV/0!</v>
      </c>
      <c r="AB77" s="77" t="e">
        <f t="shared" si="44"/>
        <v>#DIV/0!</v>
      </c>
      <c r="AC77" s="78" t="e">
        <f t="shared" si="45"/>
        <v>#DIV/0!</v>
      </c>
      <c r="AE77" s="8" t="e">
        <f t="shared" si="46"/>
        <v>#DIV/0!</v>
      </c>
      <c r="AF77" s="9" t="e">
        <f t="shared" si="47"/>
        <v>#DIV/0!</v>
      </c>
      <c r="AG77" s="9" t="e">
        <f t="shared" si="48"/>
        <v>#DIV/0!</v>
      </c>
      <c r="AH77" s="10" t="e">
        <f t="shared" si="49"/>
        <v>#DIV/0!</v>
      </c>
    </row>
    <row r="78" spans="1:34">
      <c r="A78" s="51" t="s">
        <v>2474</v>
      </c>
      <c r="B78" s="181"/>
      <c r="C78" s="45"/>
      <c r="D78" s="46"/>
      <c r="E78" s="9"/>
      <c r="F78" s="9"/>
      <c r="G78" s="9"/>
      <c r="H78" s="52">
        <f t="shared" si="30"/>
        <v>0</v>
      </c>
      <c r="I78" s="8">
        <f t="shared" si="31"/>
        <v>0</v>
      </c>
      <c r="J78" s="53"/>
      <c r="K78" s="9"/>
      <c r="L78" s="9"/>
      <c r="M78" s="10">
        <f t="shared" si="32"/>
        <v>0</v>
      </c>
      <c r="N78" s="56"/>
      <c r="O78" s="8" t="e">
        <f t="shared" si="33"/>
        <v>#DIV/0!</v>
      </c>
      <c r="P78" s="9" t="e">
        <f t="shared" si="34"/>
        <v>#DIV/0!</v>
      </c>
      <c r="Q78" s="10" t="e">
        <f t="shared" si="35"/>
        <v>#DIV/0!</v>
      </c>
      <c r="R78" s="56"/>
      <c r="S78" s="55" t="e">
        <f t="shared" si="36"/>
        <v>#DIV/0!</v>
      </c>
      <c r="U78" s="45" t="e">
        <f t="shared" si="37"/>
        <v>#DIV/0!</v>
      </c>
      <c r="V78" s="46" t="e">
        <f t="shared" si="38"/>
        <v>#DIV/0!</v>
      </c>
      <c r="W78" s="49" t="e">
        <f t="shared" si="39"/>
        <v>#DIV/0!</v>
      </c>
      <c r="X78" s="45" t="e">
        <f t="shared" si="40"/>
        <v>#DIV/0!</v>
      </c>
      <c r="Y78" s="65" t="e">
        <f t="shared" si="41"/>
        <v>#DIV/0!</v>
      </c>
      <c r="Z78" s="46" t="e">
        <f t="shared" si="42"/>
        <v>#DIV/0!</v>
      </c>
      <c r="AA78" s="46" t="e">
        <f t="shared" si="43"/>
        <v>#DIV/0!</v>
      </c>
      <c r="AB78" s="77" t="e">
        <f t="shared" si="44"/>
        <v>#DIV/0!</v>
      </c>
      <c r="AC78" s="78" t="e">
        <f t="shared" si="45"/>
        <v>#DIV/0!</v>
      </c>
      <c r="AE78" s="8" t="e">
        <f t="shared" si="46"/>
        <v>#DIV/0!</v>
      </c>
      <c r="AF78" s="9" t="e">
        <f t="shared" si="47"/>
        <v>#DIV/0!</v>
      </c>
      <c r="AG78" s="9" t="e">
        <f t="shared" si="48"/>
        <v>#DIV/0!</v>
      </c>
      <c r="AH78" s="10" t="e">
        <f t="shared" si="49"/>
        <v>#DIV/0!</v>
      </c>
    </row>
    <row r="79" spans="1:34">
      <c r="A79" s="51" t="s">
        <v>2475</v>
      </c>
      <c r="B79" s="181"/>
      <c r="C79" s="45"/>
      <c r="D79" s="46"/>
      <c r="E79" s="9"/>
      <c r="F79" s="9"/>
      <c r="G79" s="9"/>
      <c r="H79" s="52">
        <f t="shared" si="30"/>
        <v>0</v>
      </c>
      <c r="I79" s="8">
        <f t="shared" si="31"/>
        <v>0</v>
      </c>
      <c r="J79" s="53"/>
      <c r="K79" s="9"/>
      <c r="L79" s="9"/>
      <c r="M79" s="10">
        <f t="shared" si="32"/>
        <v>0</v>
      </c>
      <c r="N79" s="56"/>
      <c r="O79" s="8" t="e">
        <f t="shared" si="33"/>
        <v>#DIV/0!</v>
      </c>
      <c r="P79" s="9" t="e">
        <f t="shared" si="34"/>
        <v>#DIV/0!</v>
      </c>
      <c r="Q79" s="10" t="e">
        <f t="shared" si="35"/>
        <v>#DIV/0!</v>
      </c>
      <c r="R79" s="56"/>
      <c r="S79" s="55" t="e">
        <f t="shared" si="36"/>
        <v>#DIV/0!</v>
      </c>
      <c r="U79" s="45" t="e">
        <f t="shared" si="37"/>
        <v>#DIV/0!</v>
      </c>
      <c r="V79" s="46" t="e">
        <f t="shared" si="38"/>
        <v>#DIV/0!</v>
      </c>
      <c r="W79" s="49" t="e">
        <f t="shared" si="39"/>
        <v>#DIV/0!</v>
      </c>
      <c r="X79" s="45" t="e">
        <f t="shared" si="40"/>
        <v>#DIV/0!</v>
      </c>
      <c r="Y79" s="65" t="e">
        <f t="shared" si="41"/>
        <v>#DIV/0!</v>
      </c>
      <c r="Z79" s="46" t="e">
        <f t="shared" si="42"/>
        <v>#DIV/0!</v>
      </c>
      <c r="AA79" s="46" t="e">
        <f t="shared" si="43"/>
        <v>#DIV/0!</v>
      </c>
      <c r="AB79" s="77" t="e">
        <f t="shared" si="44"/>
        <v>#DIV/0!</v>
      </c>
      <c r="AC79" s="78" t="e">
        <f t="shared" si="45"/>
        <v>#DIV/0!</v>
      </c>
      <c r="AE79" s="8" t="e">
        <f t="shared" si="46"/>
        <v>#DIV/0!</v>
      </c>
      <c r="AF79" s="9" t="e">
        <f t="shared" si="47"/>
        <v>#DIV/0!</v>
      </c>
      <c r="AG79" s="9" t="e">
        <f t="shared" si="48"/>
        <v>#DIV/0!</v>
      </c>
      <c r="AH79" s="10" t="e">
        <f t="shared" si="49"/>
        <v>#DIV/0!</v>
      </c>
    </row>
    <row r="80" spans="1:34">
      <c r="A80" s="51" t="s">
        <v>2476</v>
      </c>
      <c r="B80" s="181"/>
      <c r="C80" s="45"/>
      <c r="D80" s="46"/>
      <c r="E80" s="9"/>
      <c r="F80" s="9"/>
      <c r="G80" s="9"/>
      <c r="H80" s="52">
        <f t="shared" si="30"/>
        <v>0</v>
      </c>
      <c r="I80" s="8">
        <f t="shared" si="31"/>
        <v>0</v>
      </c>
      <c r="J80" s="53"/>
      <c r="K80" s="9"/>
      <c r="L80" s="9"/>
      <c r="M80" s="10">
        <f t="shared" si="32"/>
        <v>0</v>
      </c>
      <c r="N80" s="56"/>
      <c r="O80" s="8" t="e">
        <f t="shared" si="33"/>
        <v>#DIV/0!</v>
      </c>
      <c r="P80" s="9" t="e">
        <f t="shared" si="34"/>
        <v>#DIV/0!</v>
      </c>
      <c r="Q80" s="10" t="e">
        <f t="shared" si="35"/>
        <v>#DIV/0!</v>
      </c>
      <c r="R80" s="56"/>
      <c r="S80" s="55" t="e">
        <f t="shared" si="36"/>
        <v>#DIV/0!</v>
      </c>
      <c r="U80" s="45" t="e">
        <f t="shared" si="37"/>
        <v>#DIV/0!</v>
      </c>
      <c r="V80" s="46" t="e">
        <f t="shared" si="38"/>
        <v>#DIV/0!</v>
      </c>
      <c r="W80" s="49" t="e">
        <f t="shared" si="39"/>
        <v>#DIV/0!</v>
      </c>
      <c r="X80" s="45" t="e">
        <f t="shared" si="40"/>
        <v>#DIV/0!</v>
      </c>
      <c r="Y80" s="65" t="e">
        <f t="shared" si="41"/>
        <v>#DIV/0!</v>
      </c>
      <c r="Z80" s="46" t="e">
        <f t="shared" si="42"/>
        <v>#DIV/0!</v>
      </c>
      <c r="AA80" s="46" t="e">
        <f t="shared" si="43"/>
        <v>#DIV/0!</v>
      </c>
      <c r="AB80" s="77" t="e">
        <f t="shared" si="44"/>
        <v>#DIV/0!</v>
      </c>
      <c r="AC80" s="78" t="e">
        <f t="shared" si="45"/>
        <v>#DIV/0!</v>
      </c>
      <c r="AE80" s="8" t="e">
        <f t="shared" si="46"/>
        <v>#DIV/0!</v>
      </c>
      <c r="AF80" s="9" t="e">
        <f t="shared" si="47"/>
        <v>#DIV/0!</v>
      </c>
      <c r="AG80" s="9" t="e">
        <f t="shared" si="48"/>
        <v>#DIV/0!</v>
      </c>
      <c r="AH80" s="10" t="e">
        <f t="shared" si="49"/>
        <v>#DIV/0!</v>
      </c>
    </row>
    <row r="81" spans="1:34">
      <c r="A81" s="51" t="s">
        <v>2477</v>
      </c>
      <c r="B81" s="181"/>
      <c r="C81" s="45"/>
      <c r="D81" s="46"/>
      <c r="E81" s="9"/>
      <c r="F81" s="9"/>
      <c r="G81" s="9"/>
      <c r="H81" s="52">
        <f t="shared" si="30"/>
        <v>0</v>
      </c>
      <c r="I81" s="8">
        <f t="shared" si="31"/>
        <v>0</v>
      </c>
      <c r="J81" s="53"/>
      <c r="K81" s="9"/>
      <c r="L81" s="9"/>
      <c r="M81" s="10">
        <f t="shared" si="32"/>
        <v>0</v>
      </c>
      <c r="N81" s="56"/>
      <c r="O81" s="8" t="e">
        <f t="shared" si="33"/>
        <v>#DIV/0!</v>
      </c>
      <c r="P81" s="9" t="e">
        <f t="shared" si="34"/>
        <v>#DIV/0!</v>
      </c>
      <c r="Q81" s="10" t="e">
        <f t="shared" si="35"/>
        <v>#DIV/0!</v>
      </c>
      <c r="R81" s="56"/>
      <c r="S81" s="55" t="e">
        <f t="shared" si="36"/>
        <v>#DIV/0!</v>
      </c>
      <c r="U81" s="45" t="e">
        <f t="shared" si="37"/>
        <v>#DIV/0!</v>
      </c>
      <c r="V81" s="46" t="e">
        <f t="shared" si="38"/>
        <v>#DIV/0!</v>
      </c>
      <c r="W81" s="49" t="e">
        <f t="shared" si="39"/>
        <v>#DIV/0!</v>
      </c>
      <c r="X81" s="45" t="e">
        <f t="shared" si="40"/>
        <v>#DIV/0!</v>
      </c>
      <c r="Y81" s="65" t="e">
        <f t="shared" si="41"/>
        <v>#DIV/0!</v>
      </c>
      <c r="Z81" s="46" t="e">
        <f t="shared" si="42"/>
        <v>#DIV/0!</v>
      </c>
      <c r="AA81" s="46" t="e">
        <f t="shared" si="43"/>
        <v>#DIV/0!</v>
      </c>
      <c r="AB81" s="77" t="e">
        <f t="shared" si="44"/>
        <v>#DIV/0!</v>
      </c>
      <c r="AC81" s="78" t="e">
        <f t="shared" si="45"/>
        <v>#DIV/0!</v>
      </c>
      <c r="AE81" s="8" t="e">
        <f t="shared" si="46"/>
        <v>#DIV/0!</v>
      </c>
      <c r="AF81" s="9" t="e">
        <f t="shared" si="47"/>
        <v>#DIV/0!</v>
      </c>
      <c r="AG81" s="9" t="e">
        <f t="shared" si="48"/>
        <v>#DIV/0!</v>
      </c>
      <c r="AH81" s="10" t="e">
        <f t="shared" si="49"/>
        <v>#DIV/0!</v>
      </c>
    </row>
    <row r="82" spans="1:34">
      <c r="A82" s="51" t="s">
        <v>2478</v>
      </c>
      <c r="B82" s="181"/>
      <c r="C82" s="45"/>
      <c r="D82" s="46"/>
      <c r="E82" s="9"/>
      <c r="F82" s="9"/>
      <c r="G82" s="9"/>
      <c r="H82" s="52">
        <f t="shared" si="30"/>
        <v>0</v>
      </c>
      <c r="I82" s="8">
        <f t="shared" si="31"/>
        <v>0</v>
      </c>
      <c r="J82" s="53"/>
      <c r="K82" s="9"/>
      <c r="L82" s="9"/>
      <c r="M82" s="10">
        <f t="shared" si="32"/>
        <v>0</v>
      </c>
      <c r="N82" s="56"/>
      <c r="O82" s="8" t="e">
        <f t="shared" si="33"/>
        <v>#DIV/0!</v>
      </c>
      <c r="P82" s="9" t="e">
        <f t="shared" si="34"/>
        <v>#DIV/0!</v>
      </c>
      <c r="Q82" s="10" t="e">
        <f t="shared" si="35"/>
        <v>#DIV/0!</v>
      </c>
      <c r="R82" s="56"/>
      <c r="S82" s="55" t="e">
        <f t="shared" si="36"/>
        <v>#DIV/0!</v>
      </c>
      <c r="U82" s="45" t="e">
        <f t="shared" si="37"/>
        <v>#DIV/0!</v>
      </c>
      <c r="V82" s="46" t="e">
        <f t="shared" si="38"/>
        <v>#DIV/0!</v>
      </c>
      <c r="W82" s="49" t="e">
        <f t="shared" si="39"/>
        <v>#DIV/0!</v>
      </c>
      <c r="X82" s="45" t="e">
        <f t="shared" si="40"/>
        <v>#DIV/0!</v>
      </c>
      <c r="Y82" s="65" t="e">
        <f t="shared" si="41"/>
        <v>#DIV/0!</v>
      </c>
      <c r="Z82" s="46" t="e">
        <f t="shared" si="42"/>
        <v>#DIV/0!</v>
      </c>
      <c r="AA82" s="46" t="e">
        <f t="shared" si="43"/>
        <v>#DIV/0!</v>
      </c>
      <c r="AB82" s="77" t="e">
        <f t="shared" si="44"/>
        <v>#DIV/0!</v>
      </c>
      <c r="AC82" s="78" t="e">
        <f t="shared" si="45"/>
        <v>#DIV/0!</v>
      </c>
      <c r="AE82" s="8" t="e">
        <f t="shared" si="46"/>
        <v>#DIV/0!</v>
      </c>
      <c r="AF82" s="9" t="e">
        <f t="shared" si="47"/>
        <v>#DIV/0!</v>
      </c>
      <c r="AG82" s="9" t="e">
        <f t="shared" si="48"/>
        <v>#DIV/0!</v>
      </c>
      <c r="AH82" s="10" t="e">
        <f t="shared" si="49"/>
        <v>#DIV/0!</v>
      </c>
    </row>
    <row r="83" spans="1:34">
      <c r="A83" s="51" t="s">
        <v>2479</v>
      </c>
      <c r="B83" s="181"/>
      <c r="C83" s="45"/>
      <c r="D83" s="46"/>
      <c r="E83" s="9"/>
      <c r="F83" s="9"/>
      <c r="G83" s="9"/>
      <c r="H83" s="52">
        <f t="shared" si="30"/>
        <v>0</v>
      </c>
      <c r="I83" s="8">
        <f t="shared" si="31"/>
        <v>0</v>
      </c>
      <c r="J83" s="53"/>
      <c r="K83" s="9"/>
      <c r="L83" s="9"/>
      <c r="M83" s="10">
        <f t="shared" si="32"/>
        <v>0</v>
      </c>
      <c r="N83" s="56"/>
      <c r="O83" s="8" t="e">
        <f t="shared" si="33"/>
        <v>#DIV/0!</v>
      </c>
      <c r="P83" s="9" t="e">
        <f t="shared" si="34"/>
        <v>#DIV/0!</v>
      </c>
      <c r="Q83" s="10" t="e">
        <f t="shared" si="35"/>
        <v>#DIV/0!</v>
      </c>
      <c r="R83" s="56"/>
      <c r="S83" s="55" t="e">
        <f t="shared" si="36"/>
        <v>#DIV/0!</v>
      </c>
      <c r="U83" s="45" t="e">
        <f t="shared" si="37"/>
        <v>#DIV/0!</v>
      </c>
      <c r="V83" s="46" t="e">
        <f t="shared" si="38"/>
        <v>#DIV/0!</v>
      </c>
      <c r="W83" s="49" t="e">
        <f t="shared" si="39"/>
        <v>#DIV/0!</v>
      </c>
      <c r="X83" s="45" t="e">
        <f t="shared" si="40"/>
        <v>#DIV/0!</v>
      </c>
      <c r="Y83" s="65" t="e">
        <f t="shared" si="41"/>
        <v>#DIV/0!</v>
      </c>
      <c r="Z83" s="46" t="e">
        <f t="shared" si="42"/>
        <v>#DIV/0!</v>
      </c>
      <c r="AA83" s="46" t="e">
        <f t="shared" si="43"/>
        <v>#DIV/0!</v>
      </c>
      <c r="AB83" s="77" t="e">
        <f t="shared" si="44"/>
        <v>#DIV/0!</v>
      </c>
      <c r="AC83" s="78" t="e">
        <f t="shared" si="45"/>
        <v>#DIV/0!</v>
      </c>
      <c r="AE83" s="8" t="e">
        <f t="shared" si="46"/>
        <v>#DIV/0!</v>
      </c>
      <c r="AF83" s="9" t="e">
        <f t="shared" si="47"/>
        <v>#DIV/0!</v>
      </c>
      <c r="AG83" s="9" t="e">
        <f t="shared" si="48"/>
        <v>#DIV/0!</v>
      </c>
      <c r="AH83" s="10" t="e">
        <f t="shared" si="49"/>
        <v>#DIV/0!</v>
      </c>
    </row>
    <row r="84" spans="1:34">
      <c r="A84" s="51" t="s">
        <v>2480</v>
      </c>
      <c r="B84" s="181"/>
      <c r="C84" s="45"/>
      <c r="D84" s="46"/>
      <c r="E84" s="9"/>
      <c r="F84" s="9"/>
      <c r="G84" s="9"/>
      <c r="H84" s="52">
        <f t="shared" si="30"/>
        <v>0</v>
      </c>
      <c r="I84" s="8">
        <f t="shared" si="31"/>
        <v>0</v>
      </c>
      <c r="J84" s="53"/>
      <c r="K84" s="9"/>
      <c r="L84" s="9"/>
      <c r="M84" s="10">
        <f t="shared" si="32"/>
        <v>0</v>
      </c>
      <c r="N84" s="56"/>
      <c r="O84" s="8" t="e">
        <f t="shared" si="33"/>
        <v>#DIV/0!</v>
      </c>
      <c r="P84" s="9" t="e">
        <f t="shared" si="34"/>
        <v>#DIV/0!</v>
      </c>
      <c r="Q84" s="10" t="e">
        <f t="shared" si="35"/>
        <v>#DIV/0!</v>
      </c>
      <c r="R84" s="56"/>
      <c r="S84" s="55" t="e">
        <f t="shared" si="36"/>
        <v>#DIV/0!</v>
      </c>
      <c r="U84" s="45" t="e">
        <f t="shared" si="37"/>
        <v>#DIV/0!</v>
      </c>
      <c r="V84" s="46" t="e">
        <f t="shared" si="38"/>
        <v>#DIV/0!</v>
      </c>
      <c r="W84" s="49" t="e">
        <f t="shared" si="39"/>
        <v>#DIV/0!</v>
      </c>
      <c r="X84" s="45" t="e">
        <f t="shared" si="40"/>
        <v>#DIV/0!</v>
      </c>
      <c r="Y84" s="65" t="e">
        <f t="shared" si="41"/>
        <v>#DIV/0!</v>
      </c>
      <c r="Z84" s="46" t="e">
        <f t="shared" si="42"/>
        <v>#DIV/0!</v>
      </c>
      <c r="AA84" s="46" t="e">
        <f t="shared" si="43"/>
        <v>#DIV/0!</v>
      </c>
      <c r="AB84" s="77" t="e">
        <f t="shared" si="44"/>
        <v>#DIV/0!</v>
      </c>
      <c r="AC84" s="78" t="e">
        <f t="shared" si="45"/>
        <v>#DIV/0!</v>
      </c>
      <c r="AE84" s="8" t="e">
        <f t="shared" si="46"/>
        <v>#DIV/0!</v>
      </c>
      <c r="AF84" s="9" t="e">
        <f t="shared" si="47"/>
        <v>#DIV/0!</v>
      </c>
      <c r="AG84" s="9" t="e">
        <f t="shared" si="48"/>
        <v>#DIV/0!</v>
      </c>
      <c r="AH84" s="10" t="e">
        <f t="shared" si="49"/>
        <v>#DIV/0!</v>
      </c>
    </row>
    <row r="85" spans="1:34">
      <c r="A85" s="51" t="s">
        <v>2481</v>
      </c>
      <c r="B85" s="181"/>
      <c r="C85" s="45"/>
      <c r="D85" s="46"/>
      <c r="E85" s="9"/>
      <c r="F85" s="9"/>
      <c r="G85" s="9"/>
      <c r="H85" s="52">
        <f t="shared" si="30"/>
        <v>0</v>
      </c>
      <c r="I85" s="8">
        <f t="shared" si="31"/>
        <v>0</v>
      </c>
      <c r="J85" s="53"/>
      <c r="K85" s="9"/>
      <c r="L85" s="9"/>
      <c r="M85" s="10">
        <f t="shared" si="32"/>
        <v>0</v>
      </c>
      <c r="N85" s="56"/>
      <c r="O85" s="8" t="e">
        <f t="shared" si="33"/>
        <v>#DIV/0!</v>
      </c>
      <c r="P85" s="9" t="e">
        <f t="shared" si="34"/>
        <v>#DIV/0!</v>
      </c>
      <c r="Q85" s="10" t="e">
        <f t="shared" si="35"/>
        <v>#DIV/0!</v>
      </c>
      <c r="R85" s="56"/>
      <c r="S85" s="55" t="e">
        <f t="shared" si="36"/>
        <v>#DIV/0!</v>
      </c>
      <c r="U85" s="45" t="e">
        <f t="shared" si="37"/>
        <v>#DIV/0!</v>
      </c>
      <c r="V85" s="46" t="e">
        <f t="shared" si="38"/>
        <v>#DIV/0!</v>
      </c>
      <c r="W85" s="49" t="e">
        <f t="shared" si="39"/>
        <v>#DIV/0!</v>
      </c>
      <c r="X85" s="45" t="e">
        <f t="shared" si="40"/>
        <v>#DIV/0!</v>
      </c>
      <c r="Y85" s="65" t="e">
        <f t="shared" si="41"/>
        <v>#DIV/0!</v>
      </c>
      <c r="Z85" s="46" t="e">
        <f t="shared" si="42"/>
        <v>#DIV/0!</v>
      </c>
      <c r="AA85" s="46" t="e">
        <f t="shared" si="43"/>
        <v>#DIV/0!</v>
      </c>
      <c r="AB85" s="77" t="e">
        <f t="shared" si="44"/>
        <v>#DIV/0!</v>
      </c>
      <c r="AC85" s="78" t="e">
        <f t="shared" si="45"/>
        <v>#DIV/0!</v>
      </c>
      <c r="AE85" s="8" t="e">
        <f t="shared" si="46"/>
        <v>#DIV/0!</v>
      </c>
      <c r="AF85" s="9" t="e">
        <f t="shared" si="47"/>
        <v>#DIV/0!</v>
      </c>
      <c r="AG85" s="9" t="e">
        <f t="shared" si="48"/>
        <v>#DIV/0!</v>
      </c>
      <c r="AH85" s="10" t="e">
        <f t="shared" si="49"/>
        <v>#DIV/0!</v>
      </c>
    </row>
    <row r="86" spans="1:34">
      <c r="A86" s="51" t="s">
        <v>2482</v>
      </c>
      <c r="B86" s="181"/>
      <c r="C86" s="45"/>
      <c r="D86" s="46"/>
      <c r="E86" s="9"/>
      <c r="F86" s="9"/>
      <c r="G86" s="9"/>
      <c r="H86" s="52">
        <f t="shared" si="30"/>
        <v>0</v>
      </c>
      <c r="I86" s="8">
        <f t="shared" si="31"/>
        <v>0</v>
      </c>
      <c r="J86" s="53"/>
      <c r="K86" s="9"/>
      <c r="L86" s="9"/>
      <c r="M86" s="10">
        <f t="shared" si="32"/>
        <v>0</v>
      </c>
      <c r="N86" s="56"/>
      <c r="O86" s="8" t="e">
        <f t="shared" si="33"/>
        <v>#DIV/0!</v>
      </c>
      <c r="P86" s="9" t="e">
        <f t="shared" si="34"/>
        <v>#DIV/0!</v>
      </c>
      <c r="Q86" s="10" t="e">
        <f t="shared" si="35"/>
        <v>#DIV/0!</v>
      </c>
      <c r="R86" s="56"/>
      <c r="S86" s="55" t="e">
        <f t="shared" si="36"/>
        <v>#DIV/0!</v>
      </c>
      <c r="U86" s="45" t="e">
        <f t="shared" si="37"/>
        <v>#DIV/0!</v>
      </c>
      <c r="V86" s="46" t="e">
        <f t="shared" si="38"/>
        <v>#DIV/0!</v>
      </c>
      <c r="W86" s="49" t="e">
        <f t="shared" si="39"/>
        <v>#DIV/0!</v>
      </c>
      <c r="X86" s="45" t="e">
        <f t="shared" si="40"/>
        <v>#DIV/0!</v>
      </c>
      <c r="Y86" s="65" t="e">
        <f t="shared" si="41"/>
        <v>#DIV/0!</v>
      </c>
      <c r="Z86" s="46" t="e">
        <f t="shared" si="42"/>
        <v>#DIV/0!</v>
      </c>
      <c r="AA86" s="46" t="e">
        <f t="shared" si="43"/>
        <v>#DIV/0!</v>
      </c>
      <c r="AB86" s="77" t="e">
        <f t="shared" si="44"/>
        <v>#DIV/0!</v>
      </c>
      <c r="AC86" s="78" t="e">
        <f t="shared" si="45"/>
        <v>#DIV/0!</v>
      </c>
      <c r="AE86" s="8" t="e">
        <f t="shared" si="46"/>
        <v>#DIV/0!</v>
      </c>
      <c r="AF86" s="9" t="e">
        <f t="shared" si="47"/>
        <v>#DIV/0!</v>
      </c>
      <c r="AG86" s="9" t="e">
        <f t="shared" si="48"/>
        <v>#DIV/0!</v>
      </c>
      <c r="AH86" s="10" t="e">
        <f t="shared" si="49"/>
        <v>#DIV/0!</v>
      </c>
    </row>
    <row r="87" spans="1:34">
      <c r="A87" s="51" t="s">
        <v>2483</v>
      </c>
      <c r="B87" s="181"/>
      <c r="C87" s="45"/>
      <c r="D87" s="46"/>
      <c r="E87" s="9"/>
      <c r="F87" s="9"/>
      <c r="G87" s="9"/>
      <c r="H87" s="52">
        <f t="shared" si="30"/>
        <v>0</v>
      </c>
      <c r="I87" s="8">
        <f t="shared" si="31"/>
        <v>0</v>
      </c>
      <c r="J87" s="53"/>
      <c r="K87" s="9"/>
      <c r="L87" s="9"/>
      <c r="M87" s="10">
        <f t="shared" si="32"/>
        <v>0</v>
      </c>
      <c r="N87" s="56"/>
      <c r="O87" s="8" t="e">
        <f t="shared" si="33"/>
        <v>#DIV/0!</v>
      </c>
      <c r="P87" s="9" t="e">
        <f t="shared" si="34"/>
        <v>#DIV/0!</v>
      </c>
      <c r="Q87" s="10" t="e">
        <f t="shared" si="35"/>
        <v>#DIV/0!</v>
      </c>
      <c r="R87" s="56"/>
      <c r="S87" s="55" t="e">
        <f t="shared" si="36"/>
        <v>#DIV/0!</v>
      </c>
      <c r="U87" s="45" t="e">
        <f t="shared" si="37"/>
        <v>#DIV/0!</v>
      </c>
      <c r="V87" s="46" t="e">
        <f t="shared" si="38"/>
        <v>#DIV/0!</v>
      </c>
      <c r="W87" s="49" t="e">
        <f t="shared" si="39"/>
        <v>#DIV/0!</v>
      </c>
      <c r="X87" s="45" t="e">
        <f t="shared" si="40"/>
        <v>#DIV/0!</v>
      </c>
      <c r="Y87" s="65" t="e">
        <f t="shared" si="41"/>
        <v>#DIV/0!</v>
      </c>
      <c r="Z87" s="46" t="e">
        <f t="shared" si="42"/>
        <v>#DIV/0!</v>
      </c>
      <c r="AA87" s="46" t="e">
        <f t="shared" si="43"/>
        <v>#DIV/0!</v>
      </c>
      <c r="AB87" s="77" t="e">
        <f t="shared" si="44"/>
        <v>#DIV/0!</v>
      </c>
      <c r="AC87" s="78" t="e">
        <f t="shared" si="45"/>
        <v>#DIV/0!</v>
      </c>
      <c r="AE87" s="8" t="e">
        <f t="shared" si="46"/>
        <v>#DIV/0!</v>
      </c>
      <c r="AF87" s="9" t="e">
        <f t="shared" si="47"/>
        <v>#DIV/0!</v>
      </c>
      <c r="AG87" s="9" t="e">
        <f t="shared" si="48"/>
        <v>#DIV/0!</v>
      </c>
      <c r="AH87" s="10" t="e">
        <f t="shared" si="49"/>
        <v>#DIV/0!</v>
      </c>
    </row>
    <row r="88" spans="1:34">
      <c r="A88" s="51" t="s">
        <v>2484</v>
      </c>
      <c r="B88" s="181"/>
      <c r="C88" s="45"/>
      <c r="D88" s="46"/>
      <c r="E88" s="9"/>
      <c r="F88" s="9"/>
      <c r="G88" s="9"/>
      <c r="H88" s="52">
        <f t="shared" si="30"/>
        <v>0</v>
      </c>
      <c r="I88" s="8">
        <f t="shared" si="31"/>
        <v>0</v>
      </c>
      <c r="J88" s="53"/>
      <c r="K88" s="9"/>
      <c r="L88" s="9"/>
      <c r="M88" s="10">
        <f t="shared" si="32"/>
        <v>0</v>
      </c>
      <c r="N88" s="56"/>
      <c r="O88" s="8" t="e">
        <f t="shared" si="33"/>
        <v>#DIV/0!</v>
      </c>
      <c r="P88" s="9" t="e">
        <f t="shared" si="34"/>
        <v>#DIV/0!</v>
      </c>
      <c r="Q88" s="10" t="e">
        <f t="shared" si="35"/>
        <v>#DIV/0!</v>
      </c>
      <c r="R88" s="56"/>
      <c r="S88" s="55" t="e">
        <f t="shared" si="36"/>
        <v>#DIV/0!</v>
      </c>
      <c r="U88" s="45" t="e">
        <f t="shared" si="37"/>
        <v>#DIV/0!</v>
      </c>
      <c r="V88" s="46" t="e">
        <f t="shared" si="38"/>
        <v>#DIV/0!</v>
      </c>
      <c r="W88" s="49" t="e">
        <f t="shared" si="39"/>
        <v>#DIV/0!</v>
      </c>
      <c r="X88" s="45" t="e">
        <f t="shared" si="40"/>
        <v>#DIV/0!</v>
      </c>
      <c r="Y88" s="65" t="e">
        <f t="shared" si="41"/>
        <v>#DIV/0!</v>
      </c>
      <c r="Z88" s="46" t="e">
        <f t="shared" si="42"/>
        <v>#DIV/0!</v>
      </c>
      <c r="AA88" s="46" t="e">
        <f t="shared" si="43"/>
        <v>#DIV/0!</v>
      </c>
      <c r="AB88" s="77" t="e">
        <f t="shared" si="44"/>
        <v>#DIV/0!</v>
      </c>
      <c r="AC88" s="78" t="e">
        <f t="shared" si="45"/>
        <v>#DIV/0!</v>
      </c>
      <c r="AE88" s="8" t="e">
        <f t="shared" si="46"/>
        <v>#DIV/0!</v>
      </c>
      <c r="AF88" s="9" t="e">
        <f t="shared" si="47"/>
        <v>#DIV/0!</v>
      </c>
      <c r="AG88" s="9" t="e">
        <f t="shared" si="48"/>
        <v>#DIV/0!</v>
      </c>
      <c r="AH88" s="10" t="e">
        <f t="shared" si="49"/>
        <v>#DIV/0!</v>
      </c>
    </row>
    <row r="89" spans="1:34">
      <c r="A89" s="51" t="s">
        <v>2485</v>
      </c>
      <c r="B89" s="181"/>
      <c r="C89" s="45"/>
      <c r="D89" s="46"/>
      <c r="E89" s="9"/>
      <c r="F89" s="9"/>
      <c r="G89" s="9"/>
      <c r="H89" s="52">
        <f t="shared" si="30"/>
        <v>0</v>
      </c>
      <c r="I89" s="8">
        <f t="shared" si="31"/>
        <v>0</v>
      </c>
      <c r="J89" s="53"/>
      <c r="K89" s="9"/>
      <c r="L89" s="9"/>
      <c r="M89" s="10">
        <f t="shared" si="32"/>
        <v>0</v>
      </c>
      <c r="N89" s="56"/>
      <c r="O89" s="8" t="e">
        <f t="shared" si="33"/>
        <v>#DIV/0!</v>
      </c>
      <c r="P89" s="9" t="e">
        <f t="shared" si="34"/>
        <v>#DIV/0!</v>
      </c>
      <c r="Q89" s="10" t="e">
        <f t="shared" si="35"/>
        <v>#DIV/0!</v>
      </c>
      <c r="R89" s="56"/>
      <c r="S89" s="55" t="e">
        <f t="shared" si="36"/>
        <v>#DIV/0!</v>
      </c>
      <c r="U89" s="45" t="e">
        <f t="shared" si="37"/>
        <v>#DIV/0!</v>
      </c>
      <c r="V89" s="46" t="e">
        <f t="shared" si="38"/>
        <v>#DIV/0!</v>
      </c>
      <c r="W89" s="49" t="e">
        <f t="shared" si="39"/>
        <v>#DIV/0!</v>
      </c>
      <c r="X89" s="45" t="e">
        <f t="shared" si="40"/>
        <v>#DIV/0!</v>
      </c>
      <c r="Y89" s="65" t="e">
        <f t="shared" si="41"/>
        <v>#DIV/0!</v>
      </c>
      <c r="Z89" s="46" t="e">
        <f t="shared" si="42"/>
        <v>#DIV/0!</v>
      </c>
      <c r="AA89" s="46" t="e">
        <f t="shared" si="43"/>
        <v>#DIV/0!</v>
      </c>
      <c r="AB89" s="77" t="e">
        <f t="shared" si="44"/>
        <v>#DIV/0!</v>
      </c>
      <c r="AC89" s="78" t="e">
        <f t="shared" si="45"/>
        <v>#DIV/0!</v>
      </c>
      <c r="AE89" s="8" t="e">
        <f t="shared" si="46"/>
        <v>#DIV/0!</v>
      </c>
      <c r="AF89" s="9" t="e">
        <f t="shared" si="47"/>
        <v>#DIV/0!</v>
      </c>
      <c r="AG89" s="9" t="e">
        <f t="shared" si="48"/>
        <v>#DIV/0!</v>
      </c>
      <c r="AH89" s="10" t="e">
        <f t="shared" si="49"/>
        <v>#DIV/0!</v>
      </c>
    </row>
    <row r="90" spans="1:34">
      <c r="A90" s="51" t="s">
        <v>2486</v>
      </c>
      <c r="B90" s="181"/>
      <c r="C90" s="45"/>
      <c r="D90" s="46"/>
      <c r="E90" s="9"/>
      <c r="F90" s="9"/>
      <c r="G90" s="9"/>
      <c r="H90" s="52">
        <f t="shared" si="30"/>
        <v>0</v>
      </c>
      <c r="I90" s="8">
        <f t="shared" si="31"/>
        <v>0</v>
      </c>
      <c r="J90" s="53"/>
      <c r="K90" s="9"/>
      <c r="L90" s="9"/>
      <c r="M90" s="10">
        <f t="shared" si="32"/>
        <v>0</v>
      </c>
      <c r="N90" s="56"/>
      <c r="O90" s="8" t="e">
        <f t="shared" si="33"/>
        <v>#DIV/0!</v>
      </c>
      <c r="P90" s="9" t="e">
        <f t="shared" si="34"/>
        <v>#DIV/0!</v>
      </c>
      <c r="Q90" s="10" t="e">
        <f t="shared" si="35"/>
        <v>#DIV/0!</v>
      </c>
      <c r="R90" s="56"/>
      <c r="S90" s="55" t="e">
        <f t="shared" si="36"/>
        <v>#DIV/0!</v>
      </c>
      <c r="U90" s="45" t="e">
        <f t="shared" si="37"/>
        <v>#DIV/0!</v>
      </c>
      <c r="V90" s="46" t="e">
        <f t="shared" si="38"/>
        <v>#DIV/0!</v>
      </c>
      <c r="W90" s="49" t="e">
        <f t="shared" si="39"/>
        <v>#DIV/0!</v>
      </c>
      <c r="X90" s="45" t="e">
        <f t="shared" si="40"/>
        <v>#DIV/0!</v>
      </c>
      <c r="Y90" s="65" t="e">
        <f t="shared" si="41"/>
        <v>#DIV/0!</v>
      </c>
      <c r="Z90" s="46" t="e">
        <f t="shared" si="42"/>
        <v>#DIV/0!</v>
      </c>
      <c r="AA90" s="46" t="e">
        <f t="shared" si="43"/>
        <v>#DIV/0!</v>
      </c>
      <c r="AB90" s="77" t="e">
        <f t="shared" si="44"/>
        <v>#DIV/0!</v>
      </c>
      <c r="AC90" s="78" t="e">
        <f t="shared" si="45"/>
        <v>#DIV/0!</v>
      </c>
      <c r="AE90" s="8" t="e">
        <f t="shared" si="46"/>
        <v>#DIV/0!</v>
      </c>
      <c r="AF90" s="9" t="e">
        <f t="shared" si="47"/>
        <v>#DIV/0!</v>
      </c>
      <c r="AG90" s="9" t="e">
        <f t="shared" si="48"/>
        <v>#DIV/0!</v>
      </c>
      <c r="AH90" s="10" t="e">
        <f t="shared" si="49"/>
        <v>#DIV/0!</v>
      </c>
    </row>
    <row r="91" spans="1:34">
      <c r="A91" s="51" t="s">
        <v>2487</v>
      </c>
      <c r="B91" s="181"/>
      <c r="C91" s="45"/>
      <c r="D91" s="46"/>
      <c r="E91" s="9"/>
      <c r="F91" s="9"/>
      <c r="G91" s="9"/>
      <c r="H91" s="52">
        <f t="shared" si="30"/>
        <v>0</v>
      </c>
      <c r="I91" s="8">
        <f t="shared" si="31"/>
        <v>0</v>
      </c>
      <c r="J91" s="53"/>
      <c r="K91" s="9"/>
      <c r="L91" s="9"/>
      <c r="M91" s="10">
        <f t="shared" si="32"/>
        <v>0</v>
      </c>
      <c r="N91" s="56"/>
      <c r="O91" s="8" t="e">
        <f t="shared" si="33"/>
        <v>#DIV/0!</v>
      </c>
      <c r="P91" s="9" t="e">
        <f t="shared" si="34"/>
        <v>#DIV/0!</v>
      </c>
      <c r="Q91" s="10" t="e">
        <f t="shared" si="35"/>
        <v>#DIV/0!</v>
      </c>
      <c r="R91" s="56"/>
      <c r="S91" s="55" t="e">
        <f t="shared" si="36"/>
        <v>#DIV/0!</v>
      </c>
      <c r="U91" s="45" t="e">
        <f t="shared" si="37"/>
        <v>#DIV/0!</v>
      </c>
      <c r="V91" s="46" t="e">
        <f t="shared" si="38"/>
        <v>#DIV/0!</v>
      </c>
      <c r="W91" s="49" t="e">
        <f t="shared" si="39"/>
        <v>#DIV/0!</v>
      </c>
      <c r="X91" s="45" t="e">
        <f t="shared" si="40"/>
        <v>#DIV/0!</v>
      </c>
      <c r="Y91" s="65" t="e">
        <f t="shared" si="41"/>
        <v>#DIV/0!</v>
      </c>
      <c r="Z91" s="46" t="e">
        <f t="shared" si="42"/>
        <v>#DIV/0!</v>
      </c>
      <c r="AA91" s="46" t="e">
        <f t="shared" si="43"/>
        <v>#DIV/0!</v>
      </c>
      <c r="AB91" s="77" t="e">
        <f t="shared" si="44"/>
        <v>#DIV/0!</v>
      </c>
      <c r="AC91" s="78" t="e">
        <f t="shared" si="45"/>
        <v>#DIV/0!</v>
      </c>
      <c r="AE91" s="8" t="e">
        <f t="shared" si="46"/>
        <v>#DIV/0!</v>
      </c>
      <c r="AF91" s="9" t="e">
        <f t="shared" si="47"/>
        <v>#DIV/0!</v>
      </c>
      <c r="AG91" s="9" t="e">
        <f t="shared" si="48"/>
        <v>#DIV/0!</v>
      </c>
      <c r="AH91" s="10" t="e">
        <f t="shared" si="49"/>
        <v>#DIV/0!</v>
      </c>
    </row>
    <row r="92" spans="1:34">
      <c r="A92" s="51" t="s">
        <v>2488</v>
      </c>
      <c r="B92" s="181"/>
      <c r="C92" s="45"/>
      <c r="D92" s="46"/>
      <c r="E92" s="9"/>
      <c r="F92" s="9"/>
      <c r="G92" s="9"/>
      <c r="H92" s="52">
        <f t="shared" si="30"/>
        <v>0</v>
      </c>
      <c r="I92" s="8">
        <f t="shared" si="31"/>
        <v>0</v>
      </c>
      <c r="J92" s="53"/>
      <c r="K92" s="9"/>
      <c r="L92" s="9"/>
      <c r="M92" s="10">
        <f t="shared" si="32"/>
        <v>0</v>
      </c>
      <c r="N92" s="56"/>
      <c r="O92" s="8" t="e">
        <f t="shared" si="33"/>
        <v>#DIV/0!</v>
      </c>
      <c r="P92" s="9" t="e">
        <f t="shared" si="34"/>
        <v>#DIV/0!</v>
      </c>
      <c r="Q92" s="10" t="e">
        <f t="shared" si="35"/>
        <v>#DIV/0!</v>
      </c>
      <c r="R92" s="56"/>
      <c r="S92" s="55" t="e">
        <f t="shared" si="36"/>
        <v>#DIV/0!</v>
      </c>
      <c r="U92" s="45" t="e">
        <f t="shared" si="37"/>
        <v>#DIV/0!</v>
      </c>
      <c r="V92" s="46" t="e">
        <f t="shared" si="38"/>
        <v>#DIV/0!</v>
      </c>
      <c r="W92" s="49" t="e">
        <f t="shared" si="39"/>
        <v>#DIV/0!</v>
      </c>
      <c r="X92" s="45" t="e">
        <f t="shared" si="40"/>
        <v>#DIV/0!</v>
      </c>
      <c r="Y92" s="65" t="e">
        <f t="shared" si="41"/>
        <v>#DIV/0!</v>
      </c>
      <c r="Z92" s="46" t="e">
        <f t="shared" si="42"/>
        <v>#DIV/0!</v>
      </c>
      <c r="AA92" s="46" t="e">
        <f t="shared" si="43"/>
        <v>#DIV/0!</v>
      </c>
      <c r="AB92" s="77" t="e">
        <f t="shared" si="44"/>
        <v>#DIV/0!</v>
      </c>
      <c r="AC92" s="78" t="e">
        <f t="shared" si="45"/>
        <v>#DIV/0!</v>
      </c>
      <c r="AE92" s="8" t="e">
        <f t="shared" si="46"/>
        <v>#DIV/0!</v>
      </c>
      <c r="AF92" s="9" t="e">
        <f t="shared" si="47"/>
        <v>#DIV/0!</v>
      </c>
      <c r="AG92" s="9" t="e">
        <f t="shared" si="48"/>
        <v>#DIV/0!</v>
      </c>
      <c r="AH92" s="10" t="e">
        <f t="shared" si="49"/>
        <v>#DIV/0!</v>
      </c>
    </row>
    <row r="93" spans="1:34">
      <c r="A93" s="51" t="s">
        <v>2489</v>
      </c>
      <c r="B93" s="181"/>
      <c r="C93" s="45"/>
      <c r="D93" s="46"/>
      <c r="E93" s="9"/>
      <c r="F93" s="9"/>
      <c r="G93" s="9"/>
      <c r="H93" s="52">
        <f t="shared" si="30"/>
        <v>0</v>
      </c>
      <c r="I93" s="8">
        <f t="shared" si="31"/>
        <v>0</v>
      </c>
      <c r="J93" s="53"/>
      <c r="K93" s="9"/>
      <c r="L93" s="9"/>
      <c r="M93" s="10">
        <f t="shared" si="32"/>
        <v>0</v>
      </c>
      <c r="N93" s="56"/>
      <c r="O93" s="8" t="e">
        <f t="shared" si="33"/>
        <v>#DIV/0!</v>
      </c>
      <c r="P93" s="9" t="e">
        <f t="shared" si="34"/>
        <v>#DIV/0!</v>
      </c>
      <c r="Q93" s="10" t="e">
        <f t="shared" si="35"/>
        <v>#DIV/0!</v>
      </c>
      <c r="R93" s="56"/>
      <c r="S93" s="55" t="e">
        <f t="shared" si="36"/>
        <v>#DIV/0!</v>
      </c>
      <c r="U93" s="45" t="e">
        <f t="shared" si="37"/>
        <v>#DIV/0!</v>
      </c>
      <c r="V93" s="46" t="e">
        <f t="shared" si="38"/>
        <v>#DIV/0!</v>
      </c>
      <c r="W93" s="49" t="e">
        <f t="shared" si="39"/>
        <v>#DIV/0!</v>
      </c>
      <c r="X93" s="45" t="e">
        <f t="shared" si="40"/>
        <v>#DIV/0!</v>
      </c>
      <c r="Y93" s="65" t="e">
        <f t="shared" si="41"/>
        <v>#DIV/0!</v>
      </c>
      <c r="Z93" s="46" t="e">
        <f t="shared" si="42"/>
        <v>#DIV/0!</v>
      </c>
      <c r="AA93" s="46" t="e">
        <f t="shared" si="43"/>
        <v>#DIV/0!</v>
      </c>
      <c r="AB93" s="77" t="e">
        <f t="shared" si="44"/>
        <v>#DIV/0!</v>
      </c>
      <c r="AC93" s="78" t="e">
        <f t="shared" si="45"/>
        <v>#DIV/0!</v>
      </c>
      <c r="AE93" s="8" t="e">
        <f t="shared" si="46"/>
        <v>#DIV/0!</v>
      </c>
      <c r="AF93" s="9" t="e">
        <f t="shared" si="47"/>
        <v>#DIV/0!</v>
      </c>
      <c r="AG93" s="9" t="e">
        <f t="shared" si="48"/>
        <v>#DIV/0!</v>
      </c>
      <c r="AH93" s="10" t="e">
        <f t="shared" si="49"/>
        <v>#DIV/0!</v>
      </c>
    </row>
    <row r="94" spans="1:34">
      <c r="A94" s="51" t="s">
        <v>2490</v>
      </c>
      <c r="B94" s="181"/>
      <c r="C94" s="45"/>
      <c r="D94" s="46"/>
      <c r="E94" s="9"/>
      <c r="F94" s="9"/>
      <c r="G94" s="9"/>
      <c r="H94" s="52">
        <f t="shared" si="30"/>
        <v>0</v>
      </c>
      <c r="I94" s="8">
        <f t="shared" si="31"/>
        <v>0</v>
      </c>
      <c r="J94" s="53"/>
      <c r="K94" s="9"/>
      <c r="L94" s="9"/>
      <c r="M94" s="10">
        <f t="shared" si="32"/>
        <v>0</v>
      </c>
      <c r="N94" s="56"/>
      <c r="O94" s="8" t="e">
        <f t="shared" si="33"/>
        <v>#DIV/0!</v>
      </c>
      <c r="P94" s="9" t="e">
        <f t="shared" si="34"/>
        <v>#DIV/0!</v>
      </c>
      <c r="Q94" s="10" t="e">
        <f t="shared" si="35"/>
        <v>#DIV/0!</v>
      </c>
      <c r="R94" s="56"/>
      <c r="S94" s="55" t="e">
        <f t="shared" si="36"/>
        <v>#DIV/0!</v>
      </c>
      <c r="U94" s="45" t="e">
        <f t="shared" si="37"/>
        <v>#DIV/0!</v>
      </c>
      <c r="V94" s="46" t="e">
        <f t="shared" si="38"/>
        <v>#DIV/0!</v>
      </c>
      <c r="W94" s="49" t="e">
        <f t="shared" si="39"/>
        <v>#DIV/0!</v>
      </c>
      <c r="X94" s="45" t="e">
        <f t="shared" si="40"/>
        <v>#DIV/0!</v>
      </c>
      <c r="Y94" s="65" t="e">
        <f t="shared" si="41"/>
        <v>#DIV/0!</v>
      </c>
      <c r="Z94" s="46" t="e">
        <f t="shared" si="42"/>
        <v>#DIV/0!</v>
      </c>
      <c r="AA94" s="46" t="e">
        <f t="shared" si="43"/>
        <v>#DIV/0!</v>
      </c>
      <c r="AB94" s="77" t="e">
        <f t="shared" si="44"/>
        <v>#DIV/0!</v>
      </c>
      <c r="AC94" s="78" t="e">
        <f t="shared" si="45"/>
        <v>#DIV/0!</v>
      </c>
      <c r="AE94" s="8" t="e">
        <f t="shared" si="46"/>
        <v>#DIV/0!</v>
      </c>
      <c r="AF94" s="9" t="e">
        <f t="shared" si="47"/>
        <v>#DIV/0!</v>
      </c>
      <c r="AG94" s="9" t="e">
        <f t="shared" si="48"/>
        <v>#DIV/0!</v>
      </c>
      <c r="AH94" s="10" t="e">
        <f t="shared" si="49"/>
        <v>#DIV/0!</v>
      </c>
    </row>
    <row r="95" spans="1:34">
      <c r="A95" s="51" t="s">
        <v>2491</v>
      </c>
      <c r="B95" s="181"/>
      <c r="C95" s="45"/>
      <c r="D95" s="46"/>
      <c r="E95" s="9"/>
      <c r="F95" s="9"/>
      <c r="G95" s="9"/>
      <c r="H95" s="52">
        <f t="shared" si="30"/>
        <v>0</v>
      </c>
      <c r="I95" s="8">
        <f t="shared" si="31"/>
        <v>0</v>
      </c>
      <c r="J95" s="53"/>
      <c r="K95" s="9"/>
      <c r="L95" s="9"/>
      <c r="M95" s="10">
        <f t="shared" si="32"/>
        <v>0</v>
      </c>
      <c r="N95" s="56"/>
      <c r="O95" s="8" t="e">
        <f t="shared" si="33"/>
        <v>#DIV/0!</v>
      </c>
      <c r="P95" s="9" t="e">
        <f t="shared" si="34"/>
        <v>#DIV/0!</v>
      </c>
      <c r="Q95" s="10" t="e">
        <f t="shared" si="35"/>
        <v>#DIV/0!</v>
      </c>
      <c r="R95" s="56"/>
      <c r="S95" s="55" t="e">
        <f t="shared" si="36"/>
        <v>#DIV/0!</v>
      </c>
      <c r="U95" s="45" t="e">
        <f t="shared" si="37"/>
        <v>#DIV/0!</v>
      </c>
      <c r="V95" s="46" t="e">
        <f t="shared" si="38"/>
        <v>#DIV/0!</v>
      </c>
      <c r="W95" s="49" t="e">
        <f t="shared" si="39"/>
        <v>#DIV/0!</v>
      </c>
      <c r="X95" s="45" t="e">
        <f t="shared" si="40"/>
        <v>#DIV/0!</v>
      </c>
      <c r="Y95" s="65" t="e">
        <f t="shared" si="41"/>
        <v>#DIV/0!</v>
      </c>
      <c r="Z95" s="46" t="e">
        <f t="shared" si="42"/>
        <v>#DIV/0!</v>
      </c>
      <c r="AA95" s="46" t="e">
        <f t="shared" si="43"/>
        <v>#DIV/0!</v>
      </c>
      <c r="AB95" s="77" t="e">
        <f t="shared" si="44"/>
        <v>#DIV/0!</v>
      </c>
      <c r="AC95" s="78" t="e">
        <f t="shared" si="45"/>
        <v>#DIV/0!</v>
      </c>
      <c r="AE95" s="8" t="e">
        <f t="shared" si="46"/>
        <v>#DIV/0!</v>
      </c>
      <c r="AF95" s="9" t="e">
        <f t="shared" si="47"/>
        <v>#DIV/0!</v>
      </c>
      <c r="AG95" s="9" t="e">
        <f t="shared" si="48"/>
        <v>#DIV/0!</v>
      </c>
      <c r="AH95" s="10" t="e">
        <f t="shared" si="49"/>
        <v>#DIV/0!</v>
      </c>
    </row>
    <row r="96" spans="1:34">
      <c r="A96" s="51" t="s">
        <v>2492</v>
      </c>
      <c r="B96" s="181"/>
      <c r="C96" s="45"/>
      <c r="D96" s="46"/>
      <c r="E96" s="9"/>
      <c r="F96" s="9"/>
      <c r="G96" s="9"/>
      <c r="H96" s="52">
        <f t="shared" si="30"/>
        <v>0</v>
      </c>
      <c r="I96" s="8">
        <f t="shared" si="31"/>
        <v>0</v>
      </c>
      <c r="J96" s="53"/>
      <c r="K96" s="9"/>
      <c r="L96" s="9"/>
      <c r="M96" s="10">
        <f t="shared" si="32"/>
        <v>0</v>
      </c>
      <c r="N96" s="56"/>
      <c r="O96" s="8" t="e">
        <f t="shared" si="33"/>
        <v>#DIV/0!</v>
      </c>
      <c r="P96" s="9" t="e">
        <f t="shared" si="34"/>
        <v>#DIV/0!</v>
      </c>
      <c r="Q96" s="10" t="e">
        <f t="shared" si="35"/>
        <v>#DIV/0!</v>
      </c>
      <c r="R96" s="56"/>
      <c r="S96" s="55" t="e">
        <f t="shared" si="36"/>
        <v>#DIV/0!</v>
      </c>
      <c r="U96" s="45" t="e">
        <f t="shared" si="37"/>
        <v>#DIV/0!</v>
      </c>
      <c r="V96" s="46" t="e">
        <f t="shared" si="38"/>
        <v>#DIV/0!</v>
      </c>
      <c r="W96" s="49" t="e">
        <f t="shared" si="39"/>
        <v>#DIV/0!</v>
      </c>
      <c r="X96" s="45" t="e">
        <f t="shared" si="40"/>
        <v>#DIV/0!</v>
      </c>
      <c r="Y96" s="65" t="e">
        <f t="shared" si="41"/>
        <v>#DIV/0!</v>
      </c>
      <c r="Z96" s="46" t="e">
        <f t="shared" si="42"/>
        <v>#DIV/0!</v>
      </c>
      <c r="AA96" s="46" t="e">
        <f t="shared" si="43"/>
        <v>#DIV/0!</v>
      </c>
      <c r="AB96" s="77" t="e">
        <f t="shared" si="44"/>
        <v>#DIV/0!</v>
      </c>
      <c r="AC96" s="78" t="e">
        <f t="shared" si="45"/>
        <v>#DIV/0!</v>
      </c>
      <c r="AE96" s="8" t="e">
        <f t="shared" si="46"/>
        <v>#DIV/0!</v>
      </c>
      <c r="AF96" s="9" t="e">
        <f t="shared" si="47"/>
        <v>#DIV/0!</v>
      </c>
      <c r="AG96" s="9" t="e">
        <f t="shared" si="48"/>
        <v>#DIV/0!</v>
      </c>
      <c r="AH96" s="10" t="e">
        <f t="shared" si="49"/>
        <v>#DIV/0!</v>
      </c>
    </row>
    <row r="97" spans="1:34">
      <c r="A97" s="51" t="s">
        <v>2493</v>
      </c>
      <c r="B97" s="181"/>
      <c r="C97" s="45"/>
      <c r="D97" s="46"/>
      <c r="E97" s="9"/>
      <c r="F97" s="9"/>
      <c r="G97" s="9"/>
      <c r="H97" s="52">
        <f t="shared" si="30"/>
        <v>0</v>
      </c>
      <c r="I97" s="8">
        <f t="shared" si="31"/>
        <v>0</v>
      </c>
      <c r="J97" s="53"/>
      <c r="K97" s="9"/>
      <c r="L97" s="9"/>
      <c r="M97" s="10">
        <f t="shared" si="32"/>
        <v>0</v>
      </c>
      <c r="N97" s="56"/>
      <c r="O97" s="8" t="e">
        <f t="shared" si="33"/>
        <v>#DIV/0!</v>
      </c>
      <c r="P97" s="9" t="e">
        <f t="shared" si="34"/>
        <v>#DIV/0!</v>
      </c>
      <c r="Q97" s="10" t="e">
        <f t="shared" si="35"/>
        <v>#DIV/0!</v>
      </c>
      <c r="R97" s="56"/>
      <c r="S97" s="55" t="e">
        <f t="shared" si="36"/>
        <v>#DIV/0!</v>
      </c>
      <c r="U97" s="45" t="e">
        <f t="shared" si="37"/>
        <v>#DIV/0!</v>
      </c>
      <c r="V97" s="46" t="e">
        <f t="shared" si="38"/>
        <v>#DIV/0!</v>
      </c>
      <c r="W97" s="49" t="e">
        <f t="shared" si="39"/>
        <v>#DIV/0!</v>
      </c>
      <c r="X97" s="45" t="e">
        <f t="shared" si="40"/>
        <v>#DIV/0!</v>
      </c>
      <c r="Y97" s="65" t="e">
        <f t="shared" si="41"/>
        <v>#DIV/0!</v>
      </c>
      <c r="Z97" s="46" t="e">
        <f t="shared" si="42"/>
        <v>#DIV/0!</v>
      </c>
      <c r="AA97" s="46" t="e">
        <f t="shared" si="43"/>
        <v>#DIV/0!</v>
      </c>
      <c r="AB97" s="77" t="e">
        <f t="shared" si="44"/>
        <v>#DIV/0!</v>
      </c>
      <c r="AC97" s="78" t="e">
        <f t="shared" si="45"/>
        <v>#DIV/0!</v>
      </c>
      <c r="AE97" s="8" t="e">
        <f t="shared" si="46"/>
        <v>#DIV/0!</v>
      </c>
      <c r="AF97" s="9" t="e">
        <f t="shared" si="47"/>
        <v>#DIV/0!</v>
      </c>
      <c r="AG97" s="9" t="e">
        <f t="shared" si="48"/>
        <v>#DIV/0!</v>
      </c>
      <c r="AH97" s="10" t="e">
        <f t="shared" si="49"/>
        <v>#DIV/0!</v>
      </c>
    </row>
    <row r="98" spans="1:34">
      <c r="A98" s="51" t="s">
        <v>2494</v>
      </c>
      <c r="B98" s="181"/>
      <c r="C98" s="45"/>
      <c r="D98" s="46"/>
      <c r="E98" s="9"/>
      <c r="F98" s="9"/>
      <c r="G98" s="9"/>
      <c r="H98" s="52">
        <f t="shared" si="30"/>
        <v>0</v>
      </c>
      <c r="I98" s="8">
        <f t="shared" si="31"/>
        <v>0</v>
      </c>
      <c r="J98" s="53"/>
      <c r="K98" s="9"/>
      <c r="L98" s="9"/>
      <c r="M98" s="10">
        <f t="shared" si="32"/>
        <v>0</v>
      </c>
      <c r="N98" s="56"/>
      <c r="O98" s="8" t="e">
        <f t="shared" si="33"/>
        <v>#DIV/0!</v>
      </c>
      <c r="P98" s="9" t="e">
        <f t="shared" si="34"/>
        <v>#DIV/0!</v>
      </c>
      <c r="Q98" s="10" t="e">
        <f t="shared" si="35"/>
        <v>#DIV/0!</v>
      </c>
      <c r="R98" s="56"/>
      <c r="S98" s="55" t="e">
        <f t="shared" si="36"/>
        <v>#DIV/0!</v>
      </c>
      <c r="U98" s="45" t="e">
        <f t="shared" si="37"/>
        <v>#DIV/0!</v>
      </c>
      <c r="V98" s="46" t="e">
        <f t="shared" si="38"/>
        <v>#DIV/0!</v>
      </c>
      <c r="W98" s="49" t="e">
        <f t="shared" si="39"/>
        <v>#DIV/0!</v>
      </c>
      <c r="X98" s="45" t="e">
        <f t="shared" si="40"/>
        <v>#DIV/0!</v>
      </c>
      <c r="Y98" s="65" t="e">
        <f t="shared" si="41"/>
        <v>#DIV/0!</v>
      </c>
      <c r="Z98" s="46" t="e">
        <f t="shared" si="42"/>
        <v>#DIV/0!</v>
      </c>
      <c r="AA98" s="46" t="e">
        <f t="shared" si="43"/>
        <v>#DIV/0!</v>
      </c>
      <c r="AB98" s="77" t="e">
        <f t="shared" si="44"/>
        <v>#DIV/0!</v>
      </c>
      <c r="AC98" s="78" t="e">
        <f t="shared" si="45"/>
        <v>#DIV/0!</v>
      </c>
      <c r="AE98" s="8" t="e">
        <f t="shared" si="46"/>
        <v>#DIV/0!</v>
      </c>
      <c r="AF98" s="9" t="e">
        <f t="shared" si="47"/>
        <v>#DIV/0!</v>
      </c>
      <c r="AG98" s="9" t="e">
        <f t="shared" si="48"/>
        <v>#DIV/0!</v>
      </c>
      <c r="AH98" s="10" t="e">
        <f t="shared" si="49"/>
        <v>#DIV/0!</v>
      </c>
    </row>
    <row r="99" spans="1:34">
      <c r="A99" s="51" t="s">
        <v>2495</v>
      </c>
      <c r="B99" s="181"/>
      <c r="C99" s="45"/>
      <c r="D99" s="46"/>
      <c r="E99" s="9"/>
      <c r="F99" s="9"/>
      <c r="G99" s="9"/>
      <c r="H99" s="52">
        <f t="shared" si="30"/>
        <v>0</v>
      </c>
      <c r="I99" s="8">
        <f t="shared" si="31"/>
        <v>0</v>
      </c>
      <c r="J99" s="53"/>
      <c r="K99" s="9"/>
      <c r="L99" s="9"/>
      <c r="M99" s="10">
        <f t="shared" si="32"/>
        <v>0</v>
      </c>
      <c r="N99" s="56"/>
      <c r="O99" s="8" t="e">
        <f t="shared" si="33"/>
        <v>#DIV/0!</v>
      </c>
      <c r="P99" s="9" t="e">
        <f t="shared" si="34"/>
        <v>#DIV/0!</v>
      </c>
      <c r="Q99" s="10" t="e">
        <f t="shared" si="35"/>
        <v>#DIV/0!</v>
      </c>
      <c r="R99" s="56"/>
      <c r="S99" s="55" t="e">
        <f t="shared" si="36"/>
        <v>#DIV/0!</v>
      </c>
      <c r="U99" s="45" t="e">
        <f t="shared" si="37"/>
        <v>#DIV/0!</v>
      </c>
      <c r="V99" s="46" t="e">
        <f t="shared" si="38"/>
        <v>#DIV/0!</v>
      </c>
      <c r="W99" s="49" t="e">
        <f t="shared" si="39"/>
        <v>#DIV/0!</v>
      </c>
      <c r="X99" s="45" t="e">
        <f t="shared" si="40"/>
        <v>#DIV/0!</v>
      </c>
      <c r="Y99" s="65" t="e">
        <f t="shared" si="41"/>
        <v>#DIV/0!</v>
      </c>
      <c r="Z99" s="46" t="e">
        <f t="shared" si="42"/>
        <v>#DIV/0!</v>
      </c>
      <c r="AA99" s="46" t="e">
        <f t="shared" si="43"/>
        <v>#DIV/0!</v>
      </c>
      <c r="AB99" s="77" t="e">
        <f t="shared" si="44"/>
        <v>#DIV/0!</v>
      </c>
      <c r="AC99" s="78" t="e">
        <f t="shared" si="45"/>
        <v>#DIV/0!</v>
      </c>
      <c r="AE99" s="8" t="e">
        <f t="shared" si="46"/>
        <v>#DIV/0!</v>
      </c>
      <c r="AF99" s="9" t="e">
        <f t="shared" si="47"/>
        <v>#DIV/0!</v>
      </c>
      <c r="AG99" s="9" t="e">
        <f t="shared" si="48"/>
        <v>#DIV/0!</v>
      </c>
      <c r="AH99" s="10" t="e">
        <f t="shared" si="49"/>
        <v>#DIV/0!</v>
      </c>
    </row>
    <row r="100" spans="1:34">
      <c r="A100" s="51" t="s">
        <v>2496</v>
      </c>
      <c r="B100" s="181"/>
      <c r="C100" s="45"/>
      <c r="D100" s="46"/>
      <c r="E100" s="9"/>
      <c r="F100" s="9"/>
      <c r="G100" s="9"/>
      <c r="H100" s="52">
        <f t="shared" si="30"/>
        <v>0</v>
      </c>
      <c r="I100" s="8">
        <f t="shared" si="31"/>
        <v>0</v>
      </c>
      <c r="J100" s="53"/>
      <c r="K100" s="9"/>
      <c r="L100" s="9"/>
      <c r="M100" s="10">
        <f t="shared" si="32"/>
        <v>0</v>
      </c>
      <c r="N100" s="56"/>
      <c r="O100" s="8" t="e">
        <f t="shared" si="33"/>
        <v>#DIV/0!</v>
      </c>
      <c r="P100" s="9" t="e">
        <f t="shared" si="34"/>
        <v>#DIV/0!</v>
      </c>
      <c r="Q100" s="10" t="e">
        <f t="shared" si="35"/>
        <v>#DIV/0!</v>
      </c>
      <c r="R100" s="56"/>
      <c r="S100" s="55" t="e">
        <f t="shared" si="36"/>
        <v>#DIV/0!</v>
      </c>
      <c r="U100" s="45" t="e">
        <f t="shared" si="37"/>
        <v>#DIV/0!</v>
      </c>
      <c r="V100" s="46" t="e">
        <f t="shared" si="38"/>
        <v>#DIV/0!</v>
      </c>
      <c r="W100" s="49" t="e">
        <f t="shared" si="39"/>
        <v>#DIV/0!</v>
      </c>
      <c r="X100" s="45" t="e">
        <f t="shared" si="40"/>
        <v>#DIV/0!</v>
      </c>
      <c r="Y100" s="65" t="e">
        <f t="shared" si="41"/>
        <v>#DIV/0!</v>
      </c>
      <c r="Z100" s="46" t="e">
        <f t="shared" si="42"/>
        <v>#DIV/0!</v>
      </c>
      <c r="AA100" s="46" t="e">
        <f t="shared" si="43"/>
        <v>#DIV/0!</v>
      </c>
      <c r="AB100" s="77" t="e">
        <f t="shared" si="44"/>
        <v>#DIV/0!</v>
      </c>
      <c r="AC100" s="78" t="e">
        <f t="shared" si="45"/>
        <v>#DIV/0!</v>
      </c>
      <c r="AE100" s="8" t="e">
        <f t="shared" si="46"/>
        <v>#DIV/0!</v>
      </c>
      <c r="AF100" s="9" t="e">
        <f t="shared" si="47"/>
        <v>#DIV/0!</v>
      </c>
      <c r="AG100" s="9" t="e">
        <f t="shared" si="48"/>
        <v>#DIV/0!</v>
      </c>
      <c r="AH100" s="10" t="e">
        <f t="shared" si="49"/>
        <v>#DIV/0!</v>
      </c>
    </row>
    <row r="101" spans="1:34">
      <c r="A101" s="51" t="s">
        <v>2497</v>
      </c>
      <c r="B101" s="181"/>
      <c r="C101" s="45"/>
      <c r="D101" s="46"/>
      <c r="E101" s="9"/>
      <c r="F101" s="9"/>
      <c r="G101" s="9"/>
      <c r="H101" s="52">
        <f t="shared" si="30"/>
        <v>0</v>
      </c>
      <c r="I101" s="8">
        <f t="shared" si="31"/>
        <v>0</v>
      </c>
      <c r="J101" s="53"/>
      <c r="K101" s="9"/>
      <c r="L101" s="9"/>
      <c r="M101" s="10">
        <f t="shared" si="32"/>
        <v>0</v>
      </c>
      <c r="N101" s="56"/>
      <c r="O101" s="8" t="e">
        <f t="shared" si="33"/>
        <v>#DIV/0!</v>
      </c>
      <c r="P101" s="9" t="e">
        <f t="shared" si="34"/>
        <v>#DIV/0!</v>
      </c>
      <c r="Q101" s="10" t="e">
        <f t="shared" si="35"/>
        <v>#DIV/0!</v>
      </c>
      <c r="R101" s="56"/>
      <c r="S101" s="55" t="e">
        <f t="shared" si="36"/>
        <v>#DIV/0!</v>
      </c>
      <c r="U101" s="45" t="e">
        <f t="shared" si="37"/>
        <v>#DIV/0!</v>
      </c>
      <c r="V101" s="46" t="e">
        <f t="shared" si="38"/>
        <v>#DIV/0!</v>
      </c>
      <c r="W101" s="49" t="e">
        <f t="shared" si="39"/>
        <v>#DIV/0!</v>
      </c>
      <c r="X101" s="45" t="e">
        <f t="shared" si="40"/>
        <v>#DIV/0!</v>
      </c>
      <c r="Y101" s="65" t="e">
        <f t="shared" si="41"/>
        <v>#DIV/0!</v>
      </c>
      <c r="Z101" s="46" t="e">
        <f t="shared" si="42"/>
        <v>#DIV/0!</v>
      </c>
      <c r="AA101" s="46" t="e">
        <f t="shared" si="43"/>
        <v>#DIV/0!</v>
      </c>
      <c r="AB101" s="77" t="e">
        <f t="shared" si="44"/>
        <v>#DIV/0!</v>
      </c>
      <c r="AC101" s="78" t="e">
        <f t="shared" si="45"/>
        <v>#DIV/0!</v>
      </c>
      <c r="AE101" s="8" t="e">
        <f t="shared" si="46"/>
        <v>#DIV/0!</v>
      </c>
      <c r="AF101" s="9" t="e">
        <f t="shared" si="47"/>
        <v>#DIV/0!</v>
      </c>
      <c r="AG101" s="9" t="e">
        <f t="shared" si="48"/>
        <v>#DIV/0!</v>
      </c>
      <c r="AH101" s="10" t="e">
        <f t="shared" si="49"/>
        <v>#DIV/0!</v>
      </c>
    </row>
    <row r="102" spans="1:34">
      <c r="A102" s="51" t="s">
        <v>2498</v>
      </c>
      <c r="B102" s="181"/>
      <c r="C102" s="45"/>
      <c r="D102" s="46"/>
      <c r="E102" s="9"/>
      <c r="F102" s="9"/>
      <c r="G102" s="9"/>
      <c r="H102" s="52">
        <f t="shared" si="30"/>
        <v>0</v>
      </c>
      <c r="I102" s="8">
        <f t="shared" si="31"/>
        <v>0</v>
      </c>
      <c r="J102" s="53"/>
      <c r="K102" s="9"/>
      <c r="L102" s="9"/>
      <c r="M102" s="10">
        <f t="shared" si="32"/>
        <v>0</v>
      </c>
      <c r="N102" s="56"/>
      <c r="O102" s="8" t="e">
        <f t="shared" si="33"/>
        <v>#DIV/0!</v>
      </c>
      <c r="P102" s="9" t="e">
        <f t="shared" si="34"/>
        <v>#DIV/0!</v>
      </c>
      <c r="Q102" s="10" t="e">
        <f t="shared" si="35"/>
        <v>#DIV/0!</v>
      </c>
      <c r="R102" s="56"/>
      <c r="S102" s="55" t="e">
        <f t="shared" si="36"/>
        <v>#DIV/0!</v>
      </c>
      <c r="U102" s="45" t="e">
        <f t="shared" si="37"/>
        <v>#DIV/0!</v>
      </c>
      <c r="V102" s="46" t="e">
        <f t="shared" si="38"/>
        <v>#DIV/0!</v>
      </c>
      <c r="W102" s="49" t="e">
        <f t="shared" si="39"/>
        <v>#DIV/0!</v>
      </c>
      <c r="X102" s="45" t="e">
        <f t="shared" si="40"/>
        <v>#DIV/0!</v>
      </c>
      <c r="Y102" s="65" t="e">
        <f t="shared" si="41"/>
        <v>#DIV/0!</v>
      </c>
      <c r="Z102" s="46" t="e">
        <f t="shared" si="42"/>
        <v>#DIV/0!</v>
      </c>
      <c r="AA102" s="46" t="e">
        <f t="shared" si="43"/>
        <v>#DIV/0!</v>
      </c>
      <c r="AB102" s="77" t="e">
        <f t="shared" si="44"/>
        <v>#DIV/0!</v>
      </c>
      <c r="AC102" s="78" t="e">
        <f t="shared" si="45"/>
        <v>#DIV/0!</v>
      </c>
      <c r="AE102" s="8" t="e">
        <f t="shared" si="46"/>
        <v>#DIV/0!</v>
      </c>
      <c r="AF102" s="9" t="e">
        <f t="shared" si="47"/>
        <v>#DIV/0!</v>
      </c>
      <c r="AG102" s="9" t="e">
        <f t="shared" si="48"/>
        <v>#DIV/0!</v>
      </c>
      <c r="AH102" s="10" t="e">
        <f t="shared" si="49"/>
        <v>#DIV/0!</v>
      </c>
    </row>
    <row r="103" spans="1:34">
      <c r="A103" s="51" t="s">
        <v>2499</v>
      </c>
      <c r="B103" s="181"/>
      <c r="C103" s="45"/>
      <c r="D103" s="46"/>
      <c r="E103" s="9"/>
      <c r="F103" s="9"/>
      <c r="G103" s="9"/>
      <c r="H103" s="52">
        <f t="shared" si="30"/>
        <v>0</v>
      </c>
      <c r="I103" s="8">
        <f t="shared" si="31"/>
        <v>0</v>
      </c>
      <c r="J103" s="53"/>
      <c r="K103" s="9"/>
      <c r="L103" s="9"/>
      <c r="M103" s="10">
        <f t="shared" si="32"/>
        <v>0</v>
      </c>
      <c r="N103" s="56"/>
      <c r="O103" s="8" t="e">
        <f t="shared" si="33"/>
        <v>#DIV/0!</v>
      </c>
      <c r="P103" s="9" t="e">
        <f t="shared" si="34"/>
        <v>#DIV/0!</v>
      </c>
      <c r="Q103" s="10" t="e">
        <f t="shared" si="35"/>
        <v>#DIV/0!</v>
      </c>
      <c r="R103" s="56"/>
      <c r="S103" s="55" t="e">
        <f t="shared" si="36"/>
        <v>#DIV/0!</v>
      </c>
      <c r="U103" s="45" t="e">
        <f t="shared" si="37"/>
        <v>#DIV/0!</v>
      </c>
      <c r="V103" s="46" t="e">
        <f t="shared" si="38"/>
        <v>#DIV/0!</v>
      </c>
      <c r="W103" s="49" t="e">
        <f t="shared" si="39"/>
        <v>#DIV/0!</v>
      </c>
      <c r="X103" s="45" t="e">
        <f t="shared" si="40"/>
        <v>#DIV/0!</v>
      </c>
      <c r="Y103" s="65" t="e">
        <f t="shared" si="41"/>
        <v>#DIV/0!</v>
      </c>
      <c r="Z103" s="46" t="e">
        <f t="shared" si="42"/>
        <v>#DIV/0!</v>
      </c>
      <c r="AA103" s="46" t="e">
        <f t="shared" si="43"/>
        <v>#DIV/0!</v>
      </c>
      <c r="AB103" s="77" t="e">
        <f t="shared" si="44"/>
        <v>#DIV/0!</v>
      </c>
      <c r="AC103" s="78" t="e">
        <f t="shared" si="45"/>
        <v>#DIV/0!</v>
      </c>
      <c r="AE103" s="8" t="e">
        <f t="shared" si="46"/>
        <v>#DIV/0!</v>
      </c>
      <c r="AF103" s="9" t="e">
        <f t="shared" si="47"/>
        <v>#DIV/0!</v>
      </c>
      <c r="AG103" s="9" t="e">
        <f t="shared" si="48"/>
        <v>#DIV/0!</v>
      </c>
      <c r="AH103" s="10" t="e">
        <f t="shared" si="49"/>
        <v>#DIV/0!</v>
      </c>
    </row>
    <row r="104" spans="1:34">
      <c r="A104" s="51" t="s">
        <v>2500</v>
      </c>
      <c r="B104" s="181"/>
      <c r="C104" s="45"/>
      <c r="D104" s="46"/>
      <c r="E104" s="9"/>
      <c r="F104" s="9"/>
      <c r="G104" s="9"/>
      <c r="H104" s="52">
        <f t="shared" si="30"/>
        <v>0</v>
      </c>
      <c r="I104" s="8">
        <f t="shared" si="31"/>
        <v>0</v>
      </c>
      <c r="J104" s="53"/>
      <c r="K104" s="9"/>
      <c r="L104" s="9"/>
      <c r="M104" s="10">
        <f t="shared" si="32"/>
        <v>0</v>
      </c>
      <c r="N104" s="56"/>
      <c r="O104" s="8" t="e">
        <f t="shared" si="33"/>
        <v>#DIV/0!</v>
      </c>
      <c r="P104" s="9" t="e">
        <f t="shared" si="34"/>
        <v>#DIV/0!</v>
      </c>
      <c r="Q104" s="10" t="e">
        <f t="shared" si="35"/>
        <v>#DIV/0!</v>
      </c>
      <c r="R104" s="56"/>
      <c r="S104" s="55" t="e">
        <f t="shared" si="36"/>
        <v>#DIV/0!</v>
      </c>
      <c r="U104" s="45" t="e">
        <f t="shared" si="37"/>
        <v>#DIV/0!</v>
      </c>
      <c r="V104" s="46" t="e">
        <f t="shared" si="38"/>
        <v>#DIV/0!</v>
      </c>
      <c r="W104" s="49" t="e">
        <f t="shared" si="39"/>
        <v>#DIV/0!</v>
      </c>
      <c r="X104" s="45" t="e">
        <f t="shared" si="40"/>
        <v>#DIV/0!</v>
      </c>
      <c r="Y104" s="65" t="e">
        <f t="shared" si="41"/>
        <v>#DIV/0!</v>
      </c>
      <c r="Z104" s="46" t="e">
        <f t="shared" si="42"/>
        <v>#DIV/0!</v>
      </c>
      <c r="AA104" s="46" t="e">
        <f t="shared" si="43"/>
        <v>#DIV/0!</v>
      </c>
      <c r="AB104" s="77" t="e">
        <f t="shared" si="44"/>
        <v>#DIV/0!</v>
      </c>
      <c r="AC104" s="78" t="e">
        <f t="shared" si="45"/>
        <v>#DIV/0!</v>
      </c>
      <c r="AE104" s="8" t="e">
        <f t="shared" si="46"/>
        <v>#DIV/0!</v>
      </c>
      <c r="AF104" s="9" t="e">
        <f t="shared" si="47"/>
        <v>#DIV/0!</v>
      </c>
      <c r="AG104" s="9" t="e">
        <f t="shared" si="48"/>
        <v>#DIV/0!</v>
      </c>
      <c r="AH104" s="10" t="e">
        <f t="shared" si="49"/>
        <v>#DIV/0!</v>
      </c>
    </row>
    <row r="105" spans="1:34">
      <c r="A105" s="51" t="s">
        <v>2501</v>
      </c>
      <c r="B105" s="181"/>
      <c r="C105" s="45"/>
      <c r="D105" s="46"/>
      <c r="E105" s="9"/>
      <c r="F105" s="9"/>
      <c r="G105" s="9"/>
      <c r="H105" s="52">
        <f t="shared" si="30"/>
        <v>0</v>
      </c>
      <c r="I105" s="8">
        <f t="shared" si="31"/>
        <v>0</v>
      </c>
      <c r="J105" s="53"/>
      <c r="K105" s="9"/>
      <c r="L105" s="9"/>
      <c r="M105" s="10">
        <f t="shared" si="32"/>
        <v>0</v>
      </c>
      <c r="N105" s="56"/>
      <c r="O105" s="8" t="e">
        <f t="shared" si="33"/>
        <v>#DIV/0!</v>
      </c>
      <c r="P105" s="9" t="e">
        <f t="shared" si="34"/>
        <v>#DIV/0!</v>
      </c>
      <c r="Q105" s="10" t="e">
        <f t="shared" si="35"/>
        <v>#DIV/0!</v>
      </c>
      <c r="R105" s="56"/>
      <c r="S105" s="55" t="e">
        <f t="shared" si="36"/>
        <v>#DIV/0!</v>
      </c>
      <c r="U105" s="45" t="e">
        <f t="shared" si="37"/>
        <v>#DIV/0!</v>
      </c>
      <c r="V105" s="46" t="e">
        <f t="shared" si="38"/>
        <v>#DIV/0!</v>
      </c>
      <c r="W105" s="49" t="e">
        <f t="shared" si="39"/>
        <v>#DIV/0!</v>
      </c>
      <c r="X105" s="45" t="e">
        <f t="shared" si="40"/>
        <v>#DIV/0!</v>
      </c>
      <c r="Y105" s="65" t="e">
        <f t="shared" si="41"/>
        <v>#DIV/0!</v>
      </c>
      <c r="Z105" s="46" t="e">
        <f t="shared" si="42"/>
        <v>#DIV/0!</v>
      </c>
      <c r="AA105" s="46" t="e">
        <f t="shared" si="43"/>
        <v>#DIV/0!</v>
      </c>
      <c r="AB105" s="77" t="e">
        <f t="shared" si="44"/>
        <v>#DIV/0!</v>
      </c>
      <c r="AC105" s="78" t="e">
        <f t="shared" si="45"/>
        <v>#DIV/0!</v>
      </c>
      <c r="AE105" s="8" t="e">
        <f t="shared" si="46"/>
        <v>#DIV/0!</v>
      </c>
      <c r="AF105" s="9" t="e">
        <f t="shared" si="47"/>
        <v>#DIV/0!</v>
      </c>
      <c r="AG105" s="9" t="e">
        <f t="shared" si="48"/>
        <v>#DIV/0!</v>
      </c>
      <c r="AH105" s="10" t="e">
        <f t="shared" si="49"/>
        <v>#DIV/0!</v>
      </c>
    </row>
    <row r="106" spans="1:34">
      <c r="A106" s="51" t="s">
        <v>2502</v>
      </c>
      <c r="B106" s="181"/>
      <c r="C106" s="45"/>
      <c r="D106" s="46"/>
      <c r="E106" s="9"/>
      <c r="F106" s="9"/>
      <c r="G106" s="9"/>
      <c r="H106" s="52">
        <f t="shared" si="30"/>
        <v>0</v>
      </c>
      <c r="I106" s="8">
        <f t="shared" si="31"/>
        <v>0</v>
      </c>
      <c r="J106" s="53"/>
      <c r="K106" s="9"/>
      <c r="L106" s="9"/>
      <c r="M106" s="10">
        <f t="shared" si="32"/>
        <v>0</v>
      </c>
      <c r="N106" s="56"/>
      <c r="O106" s="8" t="e">
        <f t="shared" si="33"/>
        <v>#DIV/0!</v>
      </c>
      <c r="P106" s="9" t="e">
        <f t="shared" si="34"/>
        <v>#DIV/0!</v>
      </c>
      <c r="Q106" s="10" t="e">
        <f t="shared" si="35"/>
        <v>#DIV/0!</v>
      </c>
      <c r="R106" s="56"/>
      <c r="S106" s="55" t="e">
        <f t="shared" si="36"/>
        <v>#DIV/0!</v>
      </c>
      <c r="U106" s="45" t="e">
        <f t="shared" si="37"/>
        <v>#DIV/0!</v>
      </c>
      <c r="V106" s="46" t="e">
        <f t="shared" si="38"/>
        <v>#DIV/0!</v>
      </c>
      <c r="W106" s="49" t="e">
        <f t="shared" si="39"/>
        <v>#DIV/0!</v>
      </c>
      <c r="X106" s="45" t="e">
        <f t="shared" si="40"/>
        <v>#DIV/0!</v>
      </c>
      <c r="Y106" s="65" t="e">
        <f t="shared" si="41"/>
        <v>#DIV/0!</v>
      </c>
      <c r="Z106" s="46" t="e">
        <f t="shared" si="42"/>
        <v>#DIV/0!</v>
      </c>
      <c r="AA106" s="46" t="e">
        <f t="shared" si="43"/>
        <v>#DIV/0!</v>
      </c>
      <c r="AB106" s="77" t="e">
        <f t="shared" si="44"/>
        <v>#DIV/0!</v>
      </c>
      <c r="AC106" s="78" t="e">
        <f t="shared" si="45"/>
        <v>#DIV/0!</v>
      </c>
      <c r="AE106" s="8" t="e">
        <f t="shared" si="46"/>
        <v>#DIV/0!</v>
      </c>
      <c r="AF106" s="9" t="e">
        <f t="shared" si="47"/>
        <v>#DIV/0!</v>
      </c>
      <c r="AG106" s="9" t="e">
        <f t="shared" si="48"/>
        <v>#DIV/0!</v>
      </c>
      <c r="AH106" s="10" t="e">
        <f t="shared" si="49"/>
        <v>#DIV/0!</v>
      </c>
    </row>
    <row r="107" spans="1:34">
      <c r="A107" s="51" t="s">
        <v>2503</v>
      </c>
      <c r="B107" s="181"/>
      <c r="C107" s="45"/>
      <c r="D107" s="46"/>
      <c r="E107" s="9"/>
      <c r="F107" s="9"/>
      <c r="G107" s="9"/>
      <c r="H107" s="52">
        <f t="shared" si="30"/>
        <v>0</v>
      </c>
      <c r="I107" s="8">
        <f t="shared" si="31"/>
        <v>0</v>
      </c>
      <c r="J107" s="53"/>
      <c r="K107" s="9"/>
      <c r="L107" s="9"/>
      <c r="M107" s="10">
        <f t="shared" si="32"/>
        <v>0</v>
      </c>
      <c r="N107" s="56"/>
      <c r="O107" s="8" t="e">
        <f t="shared" si="33"/>
        <v>#DIV/0!</v>
      </c>
      <c r="P107" s="9" t="e">
        <f t="shared" si="34"/>
        <v>#DIV/0!</v>
      </c>
      <c r="Q107" s="10" t="e">
        <f t="shared" si="35"/>
        <v>#DIV/0!</v>
      </c>
      <c r="R107" s="56"/>
      <c r="S107" s="55" t="e">
        <f t="shared" si="36"/>
        <v>#DIV/0!</v>
      </c>
      <c r="U107" s="45" t="e">
        <f t="shared" si="37"/>
        <v>#DIV/0!</v>
      </c>
      <c r="V107" s="46" t="e">
        <f t="shared" si="38"/>
        <v>#DIV/0!</v>
      </c>
      <c r="W107" s="49" t="e">
        <f t="shared" si="39"/>
        <v>#DIV/0!</v>
      </c>
      <c r="X107" s="45" t="e">
        <f t="shared" si="40"/>
        <v>#DIV/0!</v>
      </c>
      <c r="Y107" s="65" t="e">
        <f t="shared" si="41"/>
        <v>#DIV/0!</v>
      </c>
      <c r="Z107" s="46" t="e">
        <f t="shared" si="42"/>
        <v>#DIV/0!</v>
      </c>
      <c r="AA107" s="46" t="e">
        <f t="shared" si="43"/>
        <v>#DIV/0!</v>
      </c>
      <c r="AB107" s="77" t="e">
        <f t="shared" si="44"/>
        <v>#DIV/0!</v>
      </c>
      <c r="AC107" s="78" t="e">
        <f t="shared" si="45"/>
        <v>#DIV/0!</v>
      </c>
      <c r="AE107" s="8" t="e">
        <f t="shared" si="46"/>
        <v>#DIV/0!</v>
      </c>
      <c r="AF107" s="9" t="e">
        <f t="shared" si="47"/>
        <v>#DIV/0!</v>
      </c>
      <c r="AG107" s="9" t="e">
        <f t="shared" si="48"/>
        <v>#DIV/0!</v>
      </c>
      <c r="AH107" s="10" t="e">
        <f t="shared" si="49"/>
        <v>#DIV/0!</v>
      </c>
    </row>
    <row r="108" spans="1:34">
      <c r="A108" s="51" t="s">
        <v>2504</v>
      </c>
      <c r="B108" s="181"/>
      <c r="C108" s="45"/>
      <c r="D108" s="46"/>
      <c r="E108" s="9"/>
      <c r="F108" s="9"/>
      <c r="G108" s="9"/>
      <c r="H108" s="52">
        <f t="shared" si="30"/>
        <v>0</v>
      </c>
      <c r="I108" s="8">
        <f t="shared" si="31"/>
        <v>0</v>
      </c>
      <c r="J108" s="53"/>
      <c r="K108" s="9"/>
      <c r="L108" s="9"/>
      <c r="M108" s="10">
        <f t="shared" si="32"/>
        <v>0</v>
      </c>
      <c r="N108" s="56"/>
      <c r="O108" s="8" t="e">
        <f t="shared" si="33"/>
        <v>#DIV/0!</v>
      </c>
      <c r="P108" s="9" t="e">
        <f t="shared" si="34"/>
        <v>#DIV/0!</v>
      </c>
      <c r="Q108" s="10" t="e">
        <f t="shared" si="35"/>
        <v>#DIV/0!</v>
      </c>
      <c r="R108" s="56"/>
      <c r="S108" s="55" t="e">
        <f t="shared" si="36"/>
        <v>#DIV/0!</v>
      </c>
      <c r="U108" s="45" t="e">
        <f t="shared" si="37"/>
        <v>#DIV/0!</v>
      </c>
      <c r="V108" s="46" t="e">
        <f t="shared" si="38"/>
        <v>#DIV/0!</v>
      </c>
      <c r="W108" s="49" t="e">
        <f t="shared" si="39"/>
        <v>#DIV/0!</v>
      </c>
      <c r="X108" s="45" t="e">
        <f t="shared" si="40"/>
        <v>#DIV/0!</v>
      </c>
      <c r="Y108" s="65" t="e">
        <f t="shared" si="41"/>
        <v>#DIV/0!</v>
      </c>
      <c r="Z108" s="46" t="e">
        <f t="shared" si="42"/>
        <v>#DIV/0!</v>
      </c>
      <c r="AA108" s="46" t="e">
        <f t="shared" si="43"/>
        <v>#DIV/0!</v>
      </c>
      <c r="AB108" s="77" t="e">
        <f t="shared" si="44"/>
        <v>#DIV/0!</v>
      </c>
      <c r="AC108" s="78" t="e">
        <f t="shared" si="45"/>
        <v>#DIV/0!</v>
      </c>
      <c r="AE108" s="8" t="e">
        <f t="shared" si="46"/>
        <v>#DIV/0!</v>
      </c>
      <c r="AF108" s="9" t="e">
        <f t="shared" si="47"/>
        <v>#DIV/0!</v>
      </c>
      <c r="AG108" s="9" t="e">
        <f t="shared" si="48"/>
        <v>#DIV/0!</v>
      </c>
      <c r="AH108" s="10" t="e">
        <f t="shared" si="49"/>
        <v>#DIV/0!</v>
      </c>
    </row>
    <row r="109" spans="1:34">
      <c r="A109" s="51" t="s">
        <v>2505</v>
      </c>
      <c r="B109" s="181"/>
      <c r="C109" s="45"/>
      <c r="D109" s="46"/>
      <c r="E109" s="9"/>
      <c r="F109" s="9"/>
      <c r="G109" s="9"/>
      <c r="H109" s="52">
        <f t="shared" si="30"/>
        <v>0</v>
      </c>
      <c r="I109" s="8">
        <f t="shared" si="31"/>
        <v>0</v>
      </c>
      <c r="J109" s="53"/>
      <c r="K109" s="9"/>
      <c r="L109" s="9"/>
      <c r="M109" s="10">
        <f t="shared" si="32"/>
        <v>0</v>
      </c>
      <c r="N109" s="56"/>
      <c r="O109" s="8" t="e">
        <f t="shared" si="33"/>
        <v>#DIV/0!</v>
      </c>
      <c r="P109" s="9" t="e">
        <f t="shared" si="34"/>
        <v>#DIV/0!</v>
      </c>
      <c r="Q109" s="10" t="e">
        <f t="shared" si="35"/>
        <v>#DIV/0!</v>
      </c>
      <c r="R109" s="56"/>
      <c r="S109" s="55" t="e">
        <f t="shared" si="36"/>
        <v>#DIV/0!</v>
      </c>
      <c r="U109" s="45" t="e">
        <f t="shared" si="37"/>
        <v>#DIV/0!</v>
      </c>
      <c r="V109" s="46" t="e">
        <f t="shared" si="38"/>
        <v>#DIV/0!</v>
      </c>
      <c r="W109" s="49" t="e">
        <f t="shared" si="39"/>
        <v>#DIV/0!</v>
      </c>
      <c r="X109" s="45" t="e">
        <f t="shared" si="40"/>
        <v>#DIV/0!</v>
      </c>
      <c r="Y109" s="65" t="e">
        <f t="shared" si="41"/>
        <v>#DIV/0!</v>
      </c>
      <c r="Z109" s="46" t="e">
        <f t="shared" si="42"/>
        <v>#DIV/0!</v>
      </c>
      <c r="AA109" s="46" t="e">
        <f t="shared" si="43"/>
        <v>#DIV/0!</v>
      </c>
      <c r="AB109" s="77" t="e">
        <f t="shared" si="44"/>
        <v>#DIV/0!</v>
      </c>
      <c r="AC109" s="78" t="e">
        <f t="shared" si="45"/>
        <v>#DIV/0!</v>
      </c>
      <c r="AE109" s="8" t="e">
        <f t="shared" si="46"/>
        <v>#DIV/0!</v>
      </c>
      <c r="AF109" s="9" t="e">
        <f t="shared" si="47"/>
        <v>#DIV/0!</v>
      </c>
      <c r="AG109" s="9" t="e">
        <f t="shared" si="48"/>
        <v>#DIV/0!</v>
      </c>
      <c r="AH109" s="10" t="e">
        <f t="shared" si="49"/>
        <v>#DIV/0!</v>
      </c>
    </row>
    <row r="110" spans="1:34">
      <c r="A110" s="51" t="s">
        <v>2506</v>
      </c>
      <c r="B110" s="181"/>
      <c r="C110" s="45"/>
      <c r="D110" s="46"/>
      <c r="E110" s="9"/>
      <c r="F110" s="9"/>
      <c r="G110" s="9"/>
      <c r="H110" s="52">
        <f t="shared" si="30"/>
        <v>0</v>
      </c>
      <c r="I110" s="8">
        <f t="shared" si="31"/>
        <v>0</v>
      </c>
      <c r="J110" s="53"/>
      <c r="K110" s="9"/>
      <c r="L110" s="9"/>
      <c r="M110" s="10">
        <f t="shared" si="32"/>
        <v>0</v>
      </c>
      <c r="N110" s="56"/>
      <c r="O110" s="8" t="e">
        <f t="shared" si="33"/>
        <v>#DIV/0!</v>
      </c>
      <c r="P110" s="9" t="e">
        <f t="shared" si="34"/>
        <v>#DIV/0!</v>
      </c>
      <c r="Q110" s="10" t="e">
        <f t="shared" si="35"/>
        <v>#DIV/0!</v>
      </c>
      <c r="R110" s="56"/>
      <c r="S110" s="55" t="e">
        <f t="shared" si="36"/>
        <v>#DIV/0!</v>
      </c>
      <c r="U110" s="45" t="e">
        <f t="shared" si="37"/>
        <v>#DIV/0!</v>
      </c>
      <c r="V110" s="46" t="e">
        <f t="shared" si="38"/>
        <v>#DIV/0!</v>
      </c>
      <c r="W110" s="49" t="e">
        <f t="shared" si="39"/>
        <v>#DIV/0!</v>
      </c>
      <c r="X110" s="45" t="e">
        <f t="shared" si="40"/>
        <v>#DIV/0!</v>
      </c>
      <c r="Y110" s="65" t="e">
        <f t="shared" si="41"/>
        <v>#DIV/0!</v>
      </c>
      <c r="Z110" s="46" t="e">
        <f t="shared" si="42"/>
        <v>#DIV/0!</v>
      </c>
      <c r="AA110" s="46" t="e">
        <f t="shared" si="43"/>
        <v>#DIV/0!</v>
      </c>
      <c r="AB110" s="77" t="e">
        <f t="shared" si="44"/>
        <v>#DIV/0!</v>
      </c>
      <c r="AC110" s="78" t="e">
        <f t="shared" si="45"/>
        <v>#DIV/0!</v>
      </c>
      <c r="AE110" s="8" t="e">
        <f t="shared" si="46"/>
        <v>#DIV/0!</v>
      </c>
      <c r="AF110" s="9" t="e">
        <f t="shared" si="47"/>
        <v>#DIV/0!</v>
      </c>
      <c r="AG110" s="9" t="e">
        <f t="shared" si="48"/>
        <v>#DIV/0!</v>
      </c>
      <c r="AH110" s="10" t="e">
        <f t="shared" si="49"/>
        <v>#DIV/0!</v>
      </c>
    </row>
    <row r="111" spans="1:34">
      <c r="A111" s="51" t="s">
        <v>2507</v>
      </c>
      <c r="B111" s="181"/>
      <c r="C111" s="45"/>
      <c r="D111" s="46"/>
      <c r="E111" s="9"/>
      <c r="F111" s="9"/>
      <c r="G111" s="9"/>
      <c r="H111" s="52">
        <f t="shared" si="30"/>
        <v>0</v>
      </c>
      <c r="I111" s="8">
        <f t="shared" si="31"/>
        <v>0</v>
      </c>
      <c r="J111" s="53"/>
      <c r="K111" s="9"/>
      <c r="L111" s="9"/>
      <c r="M111" s="10">
        <f t="shared" si="32"/>
        <v>0</v>
      </c>
      <c r="N111" s="56"/>
      <c r="O111" s="8" t="e">
        <f t="shared" si="33"/>
        <v>#DIV/0!</v>
      </c>
      <c r="P111" s="9" t="e">
        <f t="shared" si="34"/>
        <v>#DIV/0!</v>
      </c>
      <c r="Q111" s="10" t="e">
        <f t="shared" si="35"/>
        <v>#DIV/0!</v>
      </c>
      <c r="R111" s="56"/>
      <c r="S111" s="55" t="e">
        <f t="shared" si="36"/>
        <v>#DIV/0!</v>
      </c>
      <c r="U111" s="45" t="e">
        <f t="shared" si="37"/>
        <v>#DIV/0!</v>
      </c>
      <c r="V111" s="46" t="e">
        <f t="shared" si="38"/>
        <v>#DIV/0!</v>
      </c>
      <c r="W111" s="49" t="e">
        <f t="shared" si="39"/>
        <v>#DIV/0!</v>
      </c>
      <c r="X111" s="45" t="e">
        <f t="shared" si="40"/>
        <v>#DIV/0!</v>
      </c>
      <c r="Y111" s="65" t="e">
        <f t="shared" si="41"/>
        <v>#DIV/0!</v>
      </c>
      <c r="Z111" s="46" t="e">
        <f t="shared" si="42"/>
        <v>#DIV/0!</v>
      </c>
      <c r="AA111" s="46" t="e">
        <f t="shared" si="43"/>
        <v>#DIV/0!</v>
      </c>
      <c r="AB111" s="77" t="e">
        <f t="shared" si="44"/>
        <v>#DIV/0!</v>
      </c>
      <c r="AC111" s="78" t="e">
        <f t="shared" si="45"/>
        <v>#DIV/0!</v>
      </c>
      <c r="AE111" s="8" t="e">
        <f t="shared" si="46"/>
        <v>#DIV/0!</v>
      </c>
      <c r="AF111" s="9" t="e">
        <f t="shared" si="47"/>
        <v>#DIV/0!</v>
      </c>
      <c r="AG111" s="9" t="e">
        <f t="shared" si="48"/>
        <v>#DIV/0!</v>
      </c>
      <c r="AH111" s="10" t="e">
        <f t="shared" si="49"/>
        <v>#DIV/0!</v>
      </c>
    </row>
    <row r="112" spans="1:34">
      <c r="A112" s="51" t="s">
        <v>2508</v>
      </c>
      <c r="B112" s="181"/>
      <c r="C112" s="45"/>
      <c r="D112" s="46"/>
      <c r="E112" s="9"/>
      <c r="F112" s="9"/>
      <c r="G112" s="9"/>
      <c r="H112" s="52">
        <f t="shared" si="30"/>
        <v>0</v>
      </c>
      <c r="I112" s="8">
        <f t="shared" si="31"/>
        <v>0</v>
      </c>
      <c r="J112" s="53"/>
      <c r="K112" s="9"/>
      <c r="L112" s="9"/>
      <c r="M112" s="10">
        <f t="shared" si="32"/>
        <v>0</v>
      </c>
      <c r="N112" s="56"/>
      <c r="O112" s="8" t="e">
        <f t="shared" si="33"/>
        <v>#DIV/0!</v>
      </c>
      <c r="P112" s="9" t="e">
        <f t="shared" si="34"/>
        <v>#DIV/0!</v>
      </c>
      <c r="Q112" s="10" t="e">
        <f t="shared" si="35"/>
        <v>#DIV/0!</v>
      </c>
      <c r="R112" s="56"/>
      <c r="S112" s="55" t="e">
        <f t="shared" si="36"/>
        <v>#DIV/0!</v>
      </c>
      <c r="U112" s="45" t="e">
        <f t="shared" si="37"/>
        <v>#DIV/0!</v>
      </c>
      <c r="V112" s="46" t="e">
        <f t="shared" si="38"/>
        <v>#DIV/0!</v>
      </c>
      <c r="W112" s="49" t="e">
        <f t="shared" si="39"/>
        <v>#DIV/0!</v>
      </c>
      <c r="X112" s="45" t="e">
        <f t="shared" si="40"/>
        <v>#DIV/0!</v>
      </c>
      <c r="Y112" s="65" t="e">
        <f t="shared" si="41"/>
        <v>#DIV/0!</v>
      </c>
      <c r="Z112" s="46" t="e">
        <f t="shared" si="42"/>
        <v>#DIV/0!</v>
      </c>
      <c r="AA112" s="46" t="e">
        <f t="shared" si="43"/>
        <v>#DIV/0!</v>
      </c>
      <c r="AB112" s="77" t="e">
        <f t="shared" si="44"/>
        <v>#DIV/0!</v>
      </c>
      <c r="AC112" s="78" t="e">
        <f t="shared" si="45"/>
        <v>#DIV/0!</v>
      </c>
      <c r="AE112" s="8" t="e">
        <f t="shared" si="46"/>
        <v>#DIV/0!</v>
      </c>
      <c r="AF112" s="9" t="e">
        <f t="shared" si="47"/>
        <v>#DIV/0!</v>
      </c>
      <c r="AG112" s="9" t="e">
        <f t="shared" si="48"/>
        <v>#DIV/0!</v>
      </c>
      <c r="AH112" s="10" t="e">
        <f t="shared" si="49"/>
        <v>#DIV/0!</v>
      </c>
    </row>
    <row r="113" spans="1:34">
      <c r="A113" s="51" t="s">
        <v>2509</v>
      </c>
      <c r="B113" s="181"/>
      <c r="C113" s="45"/>
      <c r="D113" s="46"/>
      <c r="E113" s="9"/>
      <c r="F113" s="9"/>
      <c r="G113" s="9"/>
      <c r="H113" s="52">
        <f t="shared" si="30"/>
        <v>0</v>
      </c>
      <c r="I113" s="8">
        <f t="shared" si="31"/>
        <v>0</v>
      </c>
      <c r="J113" s="53"/>
      <c r="K113" s="9"/>
      <c r="L113" s="9"/>
      <c r="M113" s="10">
        <f t="shared" si="32"/>
        <v>0</v>
      </c>
      <c r="N113" s="56"/>
      <c r="O113" s="8" t="e">
        <f t="shared" si="33"/>
        <v>#DIV/0!</v>
      </c>
      <c r="P113" s="9" t="e">
        <f t="shared" si="34"/>
        <v>#DIV/0!</v>
      </c>
      <c r="Q113" s="10" t="e">
        <f t="shared" si="35"/>
        <v>#DIV/0!</v>
      </c>
      <c r="R113" s="56"/>
      <c r="S113" s="55" t="e">
        <f t="shared" si="36"/>
        <v>#DIV/0!</v>
      </c>
      <c r="U113" s="45" t="e">
        <f t="shared" si="37"/>
        <v>#DIV/0!</v>
      </c>
      <c r="V113" s="46" t="e">
        <f t="shared" si="38"/>
        <v>#DIV/0!</v>
      </c>
      <c r="W113" s="49" t="e">
        <f t="shared" si="39"/>
        <v>#DIV/0!</v>
      </c>
      <c r="X113" s="45" t="e">
        <f t="shared" si="40"/>
        <v>#DIV/0!</v>
      </c>
      <c r="Y113" s="65" t="e">
        <f t="shared" si="41"/>
        <v>#DIV/0!</v>
      </c>
      <c r="Z113" s="46" t="e">
        <f t="shared" si="42"/>
        <v>#DIV/0!</v>
      </c>
      <c r="AA113" s="46" t="e">
        <f t="shared" si="43"/>
        <v>#DIV/0!</v>
      </c>
      <c r="AB113" s="77" t="e">
        <f t="shared" si="44"/>
        <v>#DIV/0!</v>
      </c>
      <c r="AC113" s="78" t="e">
        <f t="shared" si="45"/>
        <v>#DIV/0!</v>
      </c>
      <c r="AE113" s="8" t="e">
        <f t="shared" si="46"/>
        <v>#DIV/0!</v>
      </c>
      <c r="AF113" s="9" t="e">
        <f t="shared" si="47"/>
        <v>#DIV/0!</v>
      </c>
      <c r="AG113" s="9" t="e">
        <f t="shared" si="48"/>
        <v>#DIV/0!</v>
      </c>
      <c r="AH113" s="10" t="e">
        <f t="shared" si="49"/>
        <v>#DIV/0!</v>
      </c>
    </row>
    <row r="114" spans="1:34">
      <c r="A114" s="51" t="s">
        <v>2510</v>
      </c>
      <c r="B114" s="181"/>
      <c r="C114" s="45"/>
      <c r="D114" s="46"/>
      <c r="E114" s="9"/>
      <c r="F114" s="9"/>
      <c r="G114" s="9"/>
      <c r="H114" s="52">
        <f t="shared" si="30"/>
        <v>0</v>
      </c>
      <c r="I114" s="8">
        <f t="shared" si="31"/>
        <v>0</v>
      </c>
      <c r="J114" s="53"/>
      <c r="K114" s="9"/>
      <c r="L114" s="9"/>
      <c r="M114" s="10">
        <f t="shared" si="32"/>
        <v>0</v>
      </c>
      <c r="N114" s="56"/>
      <c r="O114" s="8" t="e">
        <f t="shared" si="33"/>
        <v>#DIV/0!</v>
      </c>
      <c r="P114" s="9" t="e">
        <f t="shared" si="34"/>
        <v>#DIV/0!</v>
      </c>
      <c r="Q114" s="10" t="e">
        <f t="shared" si="35"/>
        <v>#DIV/0!</v>
      </c>
      <c r="R114" s="56"/>
      <c r="S114" s="55" t="e">
        <f t="shared" si="36"/>
        <v>#DIV/0!</v>
      </c>
      <c r="U114" s="45" t="e">
        <f t="shared" si="37"/>
        <v>#DIV/0!</v>
      </c>
      <c r="V114" s="46" t="e">
        <f t="shared" si="38"/>
        <v>#DIV/0!</v>
      </c>
      <c r="W114" s="49" t="e">
        <f t="shared" si="39"/>
        <v>#DIV/0!</v>
      </c>
      <c r="X114" s="45" t="e">
        <f t="shared" si="40"/>
        <v>#DIV/0!</v>
      </c>
      <c r="Y114" s="65" t="e">
        <f t="shared" si="41"/>
        <v>#DIV/0!</v>
      </c>
      <c r="Z114" s="46" t="e">
        <f t="shared" si="42"/>
        <v>#DIV/0!</v>
      </c>
      <c r="AA114" s="46" t="e">
        <f t="shared" si="43"/>
        <v>#DIV/0!</v>
      </c>
      <c r="AB114" s="77" t="e">
        <f t="shared" si="44"/>
        <v>#DIV/0!</v>
      </c>
      <c r="AC114" s="78" t="e">
        <f t="shared" si="45"/>
        <v>#DIV/0!</v>
      </c>
      <c r="AE114" s="8" t="e">
        <f t="shared" si="46"/>
        <v>#DIV/0!</v>
      </c>
      <c r="AF114" s="9" t="e">
        <f t="shared" si="47"/>
        <v>#DIV/0!</v>
      </c>
      <c r="AG114" s="9" t="e">
        <f t="shared" si="48"/>
        <v>#DIV/0!</v>
      </c>
      <c r="AH114" s="10" t="e">
        <f t="shared" si="49"/>
        <v>#DIV/0!</v>
      </c>
    </row>
    <row r="115" spans="1:34">
      <c r="A115" s="51" t="s">
        <v>3961</v>
      </c>
      <c r="B115" s="181"/>
      <c r="C115" s="45"/>
      <c r="D115" s="46"/>
      <c r="E115" s="9"/>
      <c r="F115" s="9"/>
      <c r="G115" s="9"/>
      <c r="H115" s="52">
        <f t="shared" si="30"/>
        <v>0</v>
      </c>
      <c r="I115" s="8">
        <f t="shared" si="31"/>
        <v>0</v>
      </c>
      <c r="J115" s="53"/>
      <c r="K115" s="9"/>
      <c r="L115" s="9"/>
      <c r="M115" s="10">
        <f t="shared" si="32"/>
        <v>0</v>
      </c>
      <c r="N115" s="56"/>
      <c r="O115" s="8" t="e">
        <f t="shared" si="33"/>
        <v>#DIV/0!</v>
      </c>
      <c r="P115" s="9" t="e">
        <f t="shared" si="34"/>
        <v>#DIV/0!</v>
      </c>
      <c r="Q115" s="10" t="e">
        <f t="shared" si="35"/>
        <v>#DIV/0!</v>
      </c>
      <c r="R115" s="56"/>
      <c r="S115" s="55" t="e">
        <f t="shared" si="36"/>
        <v>#DIV/0!</v>
      </c>
      <c r="U115" s="45" t="e">
        <f t="shared" si="37"/>
        <v>#DIV/0!</v>
      </c>
      <c r="V115" s="46" t="e">
        <f t="shared" si="38"/>
        <v>#DIV/0!</v>
      </c>
      <c r="W115" s="49" t="e">
        <f t="shared" si="39"/>
        <v>#DIV/0!</v>
      </c>
      <c r="X115" s="45" t="e">
        <f t="shared" si="40"/>
        <v>#DIV/0!</v>
      </c>
      <c r="Y115" s="65" t="e">
        <f t="shared" si="41"/>
        <v>#DIV/0!</v>
      </c>
      <c r="Z115" s="46" t="e">
        <f t="shared" si="42"/>
        <v>#DIV/0!</v>
      </c>
      <c r="AA115" s="46" t="e">
        <f t="shared" si="43"/>
        <v>#DIV/0!</v>
      </c>
      <c r="AB115" s="77" t="e">
        <f t="shared" si="44"/>
        <v>#DIV/0!</v>
      </c>
      <c r="AC115" s="78" t="e">
        <f t="shared" si="45"/>
        <v>#DIV/0!</v>
      </c>
      <c r="AE115" s="8" t="e">
        <f t="shared" si="46"/>
        <v>#DIV/0!</v>
      </c>
      <c r="AF115" s="9" t="e">
        <f t="shared" si="47"/>
        <v>#DIV/0!</v>
      </c>
      <c r="AG115" s="9" t="e">
        <f t="shared" si="48"/>
        <v>#DIV/0!</v>
      </c>
      <c r="AH115" s="10" t="e">
        <f t="shared" si="49"/>
        <v>#DIV/0!</v>
      </c>
    </row>
    <row r="116" spans="1:34">
      <c r="A116" s="51" t="s">
        <v>2511</v>
      </c>
      <c r="B116" s="181"/>
      <c r="C116" s="45"/>
      <c r="D116" s="46"/>
      <c r="E116" s="9"/>
      <c r="F116" s="9"/>
      <c r="G116" s="9"/>
      <c r="H116" s="52">
        <f t="shared" si="30"/>
        <v>0</v>
      </c>
      <c r="I116" s="8">
        <f t="shared" si="31"/>
        <v>0</v>
      </c>
      <c r="J116" s="53"/>
      <c r="K116" s="9"/>
      <c r="L116" s="9"/>
      <c r="M116" s="10">
        <f t="shared" si="32"/>
        <v>0</v>
      </c>
      <c r="N116" s="56"/>
      <c r="O116" s="8" t="e">
        <f t="shared" si="33"/>
        <v>#DIV/0!</v>
      </c>
      <c r="P116" s="9" t="e">
        <f t="shared" si="34"/>
        <v>#DIV/0!</v>
      </c>
      <c r="Q116" s="10" t="e">
        <f t="shared" si="35"/>
        <v>#DIV/0!</v>
      </c>
      <c r="R116" s="56"/>
      <c r="S116" s="55" t="e">
        <f t="shared" si="36"/>
        <v>#DIV/0!</v>
      </c>
      <c r="U116" s="45" t="e">
        <f t="shared" si="37"/>
        <v>#DIV/0!</v>
      </c>
      <c r="V116" s="46" t="e">
        <f t="shared" si="38"/>
        <v>#DIV/0!</v>
      </c>
      <c r="W116" s="49" t="e">
        <f t="shared" si="39"/>
        <v>#DIV/0!</v>
      </c>
      <c r="X116" s="45" t="e">
        <f t="shared" si="40"/>
        <v>#DIV/0!</v>
      </c>
      <c r="Y116" s="65" t="e">
        <f t="shared" si="41"/>
        <v>#DIV/0!</v>
      </c>
      <c r="Z116" s="46" t="e">
        <f t="shared" si="42"/>
        <v>#DIV/0!</v>
      </c>
      <c r="AA116" s="46" t="e">
        <f t="shared" si="43"/>
        <v>#DIV/0!</v>
      </c>
      <c r="AB116" s="77" t="e">
        <f t="shared" si="44"/>
        <v>#DIV/0!</v>
      </c>
      <c r="AC116" s="78" t="e">
        <f t="shared" si="45"/>
        <v>#DIV/0!</v>
      </c>
      <c r="AE116" s="8" t="e">
        <f t="shared" si="46"/>
        <v>#DIV/0!</v>
      </c>
      <c r="AF116" s="9" t="e">
        <f t="shared" si="47"/>
        <v>#DIV/0!</v>
      </c>
      <c r="AG116" s="9" t="e">
        <f t="shared" si="48"/>
        <v>#DIV/0!</v>
      </c>
      <c r="AH116" s="10" t="e">
        <f t="shared" si="49"/>
        <v>#DIV/0!</v>
      </c>
    </row>
    <row r="117" spans="1:34">
      <c r="A117" s="51" t="s">
        <v>2512</v>
      </c>
      <c r="B117" s="181"/>
      <c r="C117" s="45"/>
      <c r="D117" s="46"/>
      <c r="E117" s="9"/>
      <c r="F117" s="9"/>
      <c r="G117" s="9"/>
      <c r="H117" s="52">
        <f t="shared" si="30"/>
        <v>0</v>
      </c>
      <c r="I117" s="8">
        <f t="shared" si="31"/>
        <v>0</v>
      </c>
      <c r="J117" s="53"/>
      <c r="K117" s="9"/>
      <c r="L117" s="9"/>
      <c r="M117" s="10">
        <f t="shared" si="32"/>
        <v>0</v>
      </c>
      <c r="N117" s="56"/>
      <c r="O117" s="8" t="e">
        <f t="shared" si="33"/>
        <v>#DIV/0!</v>
      </c>
      <c r="P117" s="9" t="e">
        <f t="shared" si="34"/>
        <v>#DIV/0!</v>
      </c>
      <c r="Q117" s="10" t="e">
        <f t="shared" si="35"/>
        <v>#DIV/0!</v>
      </c>
      <c r="R117" s="56"/>
      <c r="S117" s="55" t="e">
        <f t="shared" si="36"/>
        <v>#DIV/0!</v>
      </c>
      <c r="U117" s="45" t="e">
        <f t="shared" si="37"/>
        <v>#DIV/0!</v>
      </c>
      <c r="V117" s="46" t="e">
        <f t="shared" si="38"/>
        <v>#DIV/0!</v>
      </c>
      <c r="W117" s="49" t="e">
        <f t="shared" si="39"/>
        <v>#DIV/0!</v>
      </c>
      <c r="X117" s="45" t="e">
        <f t="shared" si="40"/>
        <v>#DIV/0!</v>
      </c>
      <c r="Y117" s="65" t="e">
        <f t="shared" si="41"/>
        <v>#DIV/0!</v>
      </c>
      <c r="Z117" s="46" t="e">
        <f t="shared" si="42"/>
        <v>#DIV/0!</v>
      </c>
      <c r="AA117" s="46" t="e">
        <f t="shared" si="43"/>
        <v>#DIV/0!</v>
      </c>
      <c r="AB117" s="77" t="e">
        <f t="shared" si="44"/>
        <v>#DIV/0!</v>
      </c>
      <c r="AC117" s="78" t="e">
        <f t="shared" si="45"/>
        <v>#DIV/0!</v>
      </c>
      <c r="AE117" s="8" t="e">
        <f t="shared" si="46"/>
        <v>#DIV/0!</v>
      </c>
      <c r="AF117" s="9" t="e">
        <f t="shared" si="47"/>
        <v>#DIV/0!</v>
      </c>
      <c r="AG117" s="9" t="e">
        <f t="shared" si="48"/>
        <v>#DIV/0!</v>
      </c>
      <c r="AH117" s="10" t="e">
        <f t="shared" si="49"/>
        <v>#DIV/0!</v>
      </c>
    </row>
    <row r="118" spans="1:34">
      <c r="A118" s="51" t="s">
        <v>2513</v>
      </c>
      <c r="B118" s="181"/>
      <c r="C118" s="45"/>
      <c r="D118" s="46"/>
      <c r="E118" s="9"/>
      <c r="F118" s="9"/>
      <c r="G118" s="9"/>
      <c r="H118" s="52">
        <f t="shared" si="30"/>
        <v>0</v>
      </c>
      <c r="I118" s="8">
        <f t="shared" si="31"/>
        <v>0</v>
      </c>
      <c r="J118" s="53"/>
      <c r="K118" s="9"/>
      <c r="L118" s="9"/>
      <c r="M118" s="10">
        <f t="shared" si="32"/>
        <v>0</v>
      </c>
      <c r="N118" s="56"/>
      <c r="O118" s="8" t="e">
        <f t="shared" si="33"/>
        <v>#DIV/0!</v>
      </c>
      <c r="P118" s="9" t="e">
        <f t="shared" si="34"/>
        <v>#DIV/0!</v>
      </c>
      <c r="Q118" s="10" t="e">
        <f t="shared" si="35"/>
        <v>#DIV/0!</v>
      </c>
      <c r="R118" s="56"/>
      <c r="S118" s="55" t="e">
        <f t="shared" si="36"/>
        <v>#DIV/0!</v>
      </c>
      <c r="U118" s="45" t="e">
        <f t="shared" si="37"/>
        <v>#DIV/0!</v>
      </c>
      <c r="V118" s="46" t="e">
        <f t="shared" si="38"/>
        <v>#DIV/0!</v>
      </c>
      <c r="W118" s="49" t="e">
        <f t="shared" si="39"/>
        <v>#DIV/0!</v>
      </c>
      <c r="X118" s="45" t="e">
        <f t="shared" si="40"/>
        <v>#DIV/0!</v>
      </c>
      <c r="Y118" s="65" t="e">
        <f t="shared" si="41"/>
        <v>#DIV/0!</v>
      </c>
      <c r="Z118" s="46" t="e">
        <f t="shared" si="42"/>
        <v>#DIV/0!</v>
      </c>
      <c r="AA118" s="46" t="e">
        <f t="shared" si="43"/>
        <v>#DIV/0!</v>
      </c>
      <c r="AB118" s="77" t="e">
        <f t="shared" si="44"/>
        <v>#DIV/0!</v>
      </c>
      <c r="AC118" s="78" t="e">
        <f t="shared" si="45"/>
        <v>#DIV/0!</v>
      </c>
      <c r="AE118" s="8" t="e">
        <f t="shared" si="46"/>
        <v>#DIV/0!</v>
      </c>
      <c r="AF118" s="9" t="e">
        <f t="shared" si="47"/>
        <v>#DIV/0!</v>
      </c>
      <c r="AG118" s="9" t="e">
        <f t="shared" si="48"/>
        <v>#DIV/0!</v>
      </c>
      <c r="AH118" s="10" t="e">
        <f t="shared" si="49"/>
        <v>#DIV/0!</v>
      </c>
    </row>
    <row r="119" spans="1:34">
      <c r="A119" s="51" t="s">
        <v>2514</v>
      </c>
      <c r="B119" s="181"/>
      <c r="C119" s="45"/>
      <c r="D119" s="46"/>
      <c r="E119" s="9"/>
      <c r="F119" s="9"/>
      <c r="G119" s="9"/>
      <c r="H119" s="52">
        <f t="shared" si="30"/>
        <v>0</v>
      </c>
      <c r="I119" s="8">
        <f t="shared" si="31"/>
        <v>0</v>
      </c>
      <c r="J119" s="53"/>
      <c r="K119" s="9"/>
      <c r="L119" s="9"/>
      <c r="M119" s="10">
        <f t="shared" si="32"/>
        <v>0</v>
      </c>
      <c r="N119" s="56"/>
      <c r="O119" s="8" t="e">
        <f t="shared" si="33"/>
        <v>#DIV/0!</v>
      </c>
      <c r="P119" s="9" t="e">
        <f t="shared" si="34"/>
        <v>#DIV/0!</v>
      </c>
      <c r="Q119" s="10" t="e">
        <f t="shared" si="35"/>
        <v>#DIV/0!</v>
      </c>
      <c r="R119" s="56"/>
      <c r="S119" s="55" t="e">
        <f t="shared" si="36"/>
        <v>#DIV/0!</v>
      </c>
      <c r="U119" s="45" t="e">
        <f t="shared" si="37"/>
        <v>#DIV/0!</v>
      </c>
      <c r="V119" s="46" t="e">
        <f t="shared" si="38"/>
        <v>#DIV/0!</v>
      </c>
      <c r="W119" s="49" t="e">
        <f t="shared" si="39"/>
        <v>#DIV/0!</v>
      </c>
      <c r="X119" s="45" t="e">
        <f t="shared" si="40"/>
        <v>#DIV/0!</v>
      </c>
      <c r="Y119" s="65" t="e">
        <f t="shared" si="41"/>
        <v>#DIV/0!</v>
      </c>
      <c r="Z119" s="46" t="e">
        <f t="shared" si="42"/>
        <v>#DIV/0!</v>
      </c>
      <c r="AA119" s="46" t="e">
        <f t="shared" si="43"/>
        <v>#DIV/0!</v>
      </c>
      <c r="AB119" s="77" t="e">
        <f t="shared" si="44"/>
        <v>#DIV/0!</v>
      </c>
      <c r="AC119" s="78" t="e">
        <f t="shared" si="45"/>
        <v>#DIV/0!</v>
      </c>
      <c r="AE119" s="8" t="e">
        <f t="shared" si="46"/>
        <v>#DIV/0!</v>
      </c>
      <c r="AF119" s="9" t="e">
        <f t="shared" si="47"/>
        <v>#DIV/0!</v>
      </c>
      <c r="AG119" s="9" t="e">
        <f t="shared" si="48"/>
        <v>#DIV/0!</v>
      </c>
      <c r="AH119" s="10" t="e">
        <f t="shared" si="49"/>
        <v>#DIV/0!</v>
      </c>
    </row>
    <row r="120" spans="1:34">
      <c r="A120" s="51" t="s">
        <v>2515</v>
      </c>
      <c r="B120" s="181"/>
      <c r="C120" s="45"/>
      <c r="D120" s="46"/>
      <c r="E120" s="9"/>
      <c r="F120" s="9"/>
      <c r="G120" s="9"/>
      <c r="H120" s="52">
        <f t="shared" si="30"/>
        <v>0</v>
      </c>
      <c r="I120" s="8">
        <f t="shared" si="31"/>
        <v>0</v>
      </c>
      <c r="J120" s="53"/>
      <c r="K120" s="9"/>
      <c r="L120" s="9"/>
      <c r="M120" s="10">
        <f t="shared" si="32"/>
        <v>0</v>
      </c>
      <c r="N120" s="56"/>
      <c r="O120" s="8" t="e">
        <f t="shared" si="33"/>
        <v>#DIV/0!</v>
      </c>
      <c r="P120" s="9" t="e">
        <f t="shared" si="34"/>
        <v>#DIV/0!</v>
      </c>
      <c r="Q120" s="10" t="e">
        <f t="shared" si="35"/>
        <v>#DIV/0!</v>
      </c>
      <c r="R120" s="56"/>
      <c r="S120" s="55" t="e">
        <f t="shared" si="36"/>
        <v>#DIV/0!</v>
      </c>
      <c r="U120" s="45" t="e">
        <f t="shared" si="37"/>
        <v>#DIV/0!</v>
      </c>
      <c r="V120" s="46" t="e">
        <f t="shared" si="38"/>
        <v>#DIV/0!</v>
      </c>
      <c r="W120" s="49" t="e">
        <f t="shared" si="39"/>
        <v>#DIV/0!</v>
      </c>
      <c r="X120" s="45" t="e">
        <f t="shared" si="40"/>
        <v>#DIV/0!</v>
      </c>
      <c r="Y120" s="65" t="e">
        <f t="shared" si="41"/>
        <v>#DIV/0!</v>
      </c>
      <c r="Z120" s="46" t="e">
        <f t="shared" si="42"/>
        <v>#DIV/0!</v>
      </c>
      <c r="AA120" s="46" t="e">
        <f t="shared" si="43"/>
        <v>#DIV/0!</v>
      </c>
      <c r="AB120" s="77" t="e">
        <f t="shared" si="44"/>
        <v>#DIV/0!</v>
      </c>
      <c r="AC120" s="78" t="e">
        <f t="shared" si="45"/>
        <v>#DIV/0!</v>
      </c>
      <c r="AE120" s="8" t="e">
        <f t="shared" si="46"/>
        <v>#DIV/0!</v>
      </c>
      <c r="AF120" s="9" t="e">
        <f t="shared" si="47"/>
        <v>#DIV/0!</v>
      </c>
      <c r="AG120" s="9" t="e">
        <f t="shared" si="48"/>
        <v>#DIV/0!</v>
      </c>
      <c r="AH120" s="10" t="e">
        <f t="shared" si="49"/>
        <v>#DIV/0!</v>
      </c>
    </row>
    <row r="121" spans="1:34">
      <c r="A121" s="51" t="s">
        <v>2516</v>
      </c>
      <c r="B121" s="181"/>
      <c r="C121" s="45"/>
      <c r="D121" s="46"/>
      <c r="E121" s="9"/>
      <c r="F121" s="9"/>
      <c r="G121" s="9"/>
      <c r="H121" s="52">
        <f t="shared" si="30"/>
        <v>0</v>
      </c>
      <c r="I121" s="8">
        <f t="shared" si="31"/>
        <v>0</v>
      </c>
      <c r="J121" s="53"/>
      <c r="K121" s="9"/>
      <c r="L121" s="9"/>
      <c r="M121" s="10">
        <f t="shared" si="32"/>
        <v>0</v>
      </c>
      <c r="N121" s="56"/>
      <c r="O121" s="8" t="e">
        <f t="shared" si="33"/>
        <v>#DIV/0!</v>
      </c>
      <c r="P121" s="9" t="e">
        <f t="shared" si="34"/>
        <v>#DIV/0!</v>
      </c>
      <c r="Q121" s="10" t="e">
        <f t="shared" si="35"/>
        <v>#DIV/0!</v>
      </c>
      <c r="R121" s="56"/>
      <c r="S121" s="55" t="e">
        <f t="shared" si="36"/>
        <v>#DIV/0!</v>
      </c>
      <c r="U121" s="45" t="e">
        <f t="shared" si="37"/>
        <v>#DIV/0!</v>
      </c>
      <c r="V121" s="46" t="e">
        <f t="shared" si="38"/>
        <v>#DIV/0!</v>
      </c>
      <c r="W121" s="49" t="e">
        <f t="shared" si="39"/>
        <v>#DIV/0!</v>
      </c>
      <c r="X121" s="45" t="e">
        <f t="shared" si="40"/>
        <v>#DIV/0!</v>
      </c>
      <c r="Y121" s="65" t="e">
        <f t="shared" si="41"/>
        <v>#DIV/0!</v>
      </c>
      <c r="Z121" s="46" t="e">
        <f t="shared" si="42"/>
        <v>#DIV/0!</v>
      </c>
      <c r="AA121" s="46" t="e">
        <f t="shared" si="43"/>
        <v>#DIV/0!</v>
      </c>
      <c r="AB121" s="77" t="e">
        <f t="shared" si="44"/>
        <v>#DIV/0!</v>
      </c>
      <c r="AC121" s="78" t="e">
        <f t="shared" si="45"/>
        <v>#DIV/0!</v>
      </c>
      <c r="AE121" s="8" t="e">
        <f t="shared" si="46"/>
        <v>#DIV/0!</v>
      </c>
      <c r="AF121" s="9" t="e">
        <f t="shared" si="47"/>
        <v>#DIV/0!</v>
      </c>
      <c r="AG121" s="9" t="e">
        <f t="shared" si="48"/>
        <v>#DIV/0!</v>
      </c>
      <c r="AH121" s="10" t="e">
        <f t="shared" si="49"/>
        <v>#DIV/0!</v>
      </c>
    </row>
    <row r="122" spans="1:34">
      <c r="A122" s="51" t="s">
        <v>2517</v>
      </c>
      <c r="B122" s="181"/>
      <c r="C122" s="45"/>
      <c r="D122" s="46"/>
      <c r="E122" s="9"/>
      <c r="F122" s="9"/>
      <c r="G122" s="9"/>
      <c r="H122" s="52">
        <f t="shared" si="30"/>
        <v>0</v>
      </c>
      <c r="I122" s="8">
        <f t="shared" si="31"/>
        <v>0</v>
      </c>
      <c r="J122" s="53"/>
      <c r="K122" s="9"/>
      <c r="L122" s="9"/>
      <c r="M122" s="10">
        <f t="shared" si="32"/>
        <v>0</v>
      </c>
      <c r="N122" s="56"/>
      <c r="O122" s="8" t="e">
        <f t="shared" si="33"/>
        <v>#DIV/0!</v>
      </c>
      <c r="P122" s="9" t="e">
        <f t="shared" si="34"/>
        <v>#DIV/0!</v>
      </c>
      <c r="Q122" s="10" t="e">
        <f t="shared" si="35"/>
        <v>#DIV/0!</v>
      </c>
      <c r="R122" s="56"/>
      <c r="S122" s="55" t="e">
        <f t="shared" si="36"/>
        <v>#DIV/0!</v>
      </c>
      <c r="U122" s="45" t="e">
        <f t="shared" si="37"/>
        <v>#DIV/0!</v>
      </c>
      <c r="V122" s="46" t="e">
        <f t="shared" si="38"/>
        <v>#DIV/0!</v>
      </c>
      <c r="W122" s="49" t="e">
        <f t="shared" si="39"/>
        <v>#DIV/0!</v>
      </c>
      <c r="X122" s="45" t="e">
        <f t="shared" si="40"/>
        <v>#DIV/0!</v>
      </c>
      <c r="Y122" s="65" t="e">
        <f t="shared" si="41"/>
        <v>#DIV/0!</v>
      </c>
      <c r="Z122" s="46" t="e">
        <f t="shared" si="42"/>
        <v>#DIV/0!</v>
      </c>
      <c r="AA122" s="46" t="e">
        <f t="shared" si="43"/>
        <v>#DIV/0!</v>
      </c>
      <c r="AB122" s="77" t="e">
        <f t="shared" si="44"/>
        <v>#DIV/0!</v>
      </c>
      <c r="AC122" s="78" t="e">
        <f t="shared" si="45"/>
        <v>#DIV/0!</v>
      </c>
      <c r="AE122" s="8" t="e">
        <f t="shared" si="46"/>
        <v>#DIV/0!</v>
      </c>
      <c r="AF122" s="9" t="e">
        <f t="shared" si="47"/>
        <v>#DIV/0!</v>
      </c>
      <c r="AG122" s="9" t="e">
        <f t="shared" si="48"/>
        <v>#DIV/0!</v>
      </c>
      <c r="AH122" s="10" t="e">
        <f t="shared" si="49"/>
        <v>#DIV/0!</v>
      </c>
    </row>
    <row r="123" spans="1:34">
      <c r="A123" s="51" t="s">
        <v>2518</v>
      </c>
      <c r="B123" s="181"/>
      <c r="C123" s="45"/>
      <c r="D123" s="46"/>
      <c r="E123" s="9"/>
      <c r="F123" s="9"/>
      <c r="G123" s="9"/>
      <c r="H123" s="52">
        <f t="shared" si="30"/>
        <v>0</v>
      </c>
      <c r="I123" s="8">
        <f t="shared" si="31"/>
        <v>0</v>
      </c>
      <c r="J123" s="53"/>
      <c r="K123" s="9"/>
      <c r="L123" s="9"/>
      <c r="M123" s="10">
        <f t="shared" si="32"/>
        <v>0</v>
      </c>
      <c r="N123" s="56"/>
      <c r="O123" s="8" t="e">
        <f t="shared" si="33"/>
        <v>#DIV/0!</v>
      </c>
      <c r="P123" s="9" t="e">
        <f t="shared" si="34"/>
        <v>#DIV/0!</v>
      </c>
      <c r="Q123" s="10" t="e">
        <f t="shared" si="35"/>
        <v>#DIV/0!</v>
      </c>
      <c r="R123" s="56"/>
      <c r="S123" s="55" t="e">
        <f t="shared" si="36"/>
        <v>#DIV/0!</v>
      </c>
      <c r="U123" s="45" t="e">
        <f t="shared" si="37"/>
        <v>#DIV/0!</v>
      </c>
      <c r="V123" s="46" t="e">
        <f t="shared" si="38"/>
        <v>#DIV/0!</v>
      </c>
      <c r="W123" s="49" t="e">
        <f t="shared" si="39"/>
        <v>#DIV/0!</v>
      </c>
      <c r="X123" s="45" t="e">
        <f t="shared" si="40"/>
        <v>#DIV/0!</v>
      </c>
      <c r="Y123" s="65" t="e">
        <f t="shared" si="41"/>
        <v>#DIV/0!</v>
      </c>
      <c r="Z123" s="46" t="e">
        <f t="shared" si="42"/>
        <v>#DIV/0!</v>
      </c>
      <c r="AA123" s="46" t="e">
        <f t="shared" si="43"/>
        <v>#DIV/0!</v>
      </c>
      <c r="AB123" s="77" t="e">
        <f t="shared" si="44"/>
        <v>#DIV/0!</v>
      </c>
      <c r="AC123" s="78" t="e">
        <f t="shared" si="45"/>
        <v>#DIV/0!</v>
      </c>
      <c r="AE123" s="8" t="e">
        <f t="shared" si="46"/>
        <v>#DIV/0!</v>
      </c>
      <c r="AF123" s="9" t="e">
        <f t="shared" si="47"/>
        <v>#DIV/0!</v>
      </c>
      <c r="AG123" s="9" t="e">
        <f t="shared" si="48"/>
        <v>#DIV/0!</v>
      </c>
      <c r="AH123" s="10" t="e">
        <f t="shared" si="49"/>
        <v>#DIV/0!</v>
      </c>
    </row>
    <row r="124" spans="1:34">
      <c r="A124" s="51" t="s">
        <v>2519</v>
      </c>
      <c r="B124" s="181"/>
      <c r="C124" s="45"/>
      <c r="D124" s="46"/>
      <c r="E124" s="9"/>
      <c r="F124" s="9"/>
      <c r="G124" s="9"/>
      <c r="H124" s="52">
        <f t="shared" si="30"/>
        <v>0</v>
      </c>
      <c r="I124" s="8">
        <f t="shared" si="31"/>
        <v>0</v>
      </c>
      <c r="J124" s="53"/>
      <c r="K124" s="9"/>
      <c r="L124" s="9"/>
      <c r="M124" s="10">
        <f t="shared" si="32"/>
        <v>0</v>
      </c>
      <c r="N124" s="56"/>
      <c r="O124" s="8" t="e">
        <f t="shared" si="33"/>
        <v>#DIV/0!</v>
      </c>
      <c r="P124" s="9" t="e">
        <f t="shared" si="34"/>
        <v>#DIV/0!</v>
      </c>
      <c r="Q124" s="10" t="e">
        <f t="shared" si="35"/>
        <v>#DIV/0!</v>
      </c>
      <c r="R124" s="56"/>
      <c r="S124" s="55" t="e">
        <f t="shared" si="36"/>
        <v>#DIV/0!</v>
      </c>
      <c r="U124" s="45" t="e">
        <f t="shared" si="37"/>
        <v>#DIV/0!</v>
      </c>
      <c r="V124" s="46" t="e">
        <f t="shared" si="38"/>
        <v>#DIV/0!</v>
      </c>
      <c r="W124" s="49" t="e">
        <f t="shared" si="39"/>
        <v>#DIV/0!</v>
      </c>
      <c r="X124" s="45" t="e">
        <f t="shared" si="40"/>
        <v>#DIV/0!</v>
      </c>
      <c r="Y124" s="65" t="e">
        <f t="shared" si="41"/>
        <v>#DIV/0!</v>
      </c>
      <c r="Z124" s="46" t="e">
        <f t="shared" si="42"/>
        <v>#DIV/0!</v>
      </c>
      <c r="AA124" s="46" t="e">
        <f t="shared" si="43"/>
        <v>#DIV/0!</v>
      </c>
      <c r="AB124" s="77" t="e">
        <f t="shared" si="44"/>
        <v>#DIV/0!</v>
      </c>
      <c r="AC124" s="78" t="e">
        <f t="shared" si="45"/>
        <v>#DIV/0!</v>
      </c>
      <c r="AE124" s="8" t="e">
        <f t="shared" si="46"/>
        <v>#DIV/0!</v>
      </c>
      <c r="AF124" s="9" t="e">
        <f t="shared" si="47"/>
        <v>#DIV/0!</v>
      </c>
      <c r="AG124" s="9" t="e">
        <f t="shared" si="48"/>
        <v>#DIV/0!</v>
      </c>
      <c r="AH124" s="10" t="e">
        <f t="shared" si="49"/>
        <v>#DIV/0!</v>
      </c>
    </row>
    <row r="125" spans="1:34">
      <c r="A125" s="51" t="s">
        <v>2520</v>
      </c>
      <c r="B125" s="181"/>
      <c r="C125" s="45"/>
      <c r="D125" s="46"/>
      <c r="E125" s="9"/>
      <c r="F125" s="9"/>
      <c r="G125" s="9"/>
      <c r="H125" s="52">
        <f t="shared" si="30"/>
        <v>0</v>
      </c>
      <c r="I125" s="8">
        <f t="shared" si="31"/>
        <v>0</v>
      </c>
      <c r="J125" s="53"/>
      <c r="K125" s="9"/>
      <c r="L125" s="9"/>
      <c r="M125" s="10">
        <f t="shared" si="32"/>
        <v>0</v>
      </c>
      <c r="N125" s="56"/>
      <c r="O125" s="8" t="e">
        <f t="shared" si="33"/>
        <v>#DIV/0!</v>
      </c>
      <c r="P125" s="9" t="e">
        <f t="shared" si="34"/>
        <v>#DIV/0!</v>
      </c>
      <c r="Q125" s="10" t="e">
        <f t="shared" si="35"/>
        <v>#DIV/0!</v>
      </c>
      <c r="R125" s="56"/>
      <c r="S125" s="55" t="e">
        <f t="shared" si="36"/>
        <v>#DIV/0!</v>
      </c>
      <c r="U125" s="45" t="e">
        <f t="shared" si="37"/>
        <v>#DIV/0!</v>
      </c>
      <c r="V125" s="46" t="e">
        <f t="shared" si="38"/>
        <v>#DIV/0!</v>
      </c>
      <c r="W125" s="49" t="e">
        <f t="shared" si="39"/>
        <v>#DIV/0!</v>
      </c>
      <c r="X125" s="45" t="e">
        <f t="shared" si="40"/>
        <v>#DIV/0!</v>
      </c>
      <c r="Y125" s="65" t="e">
        <f t="shared" si="41"/>
        <v>#DIV/0!</v>
      </c>
      <c r="Z125" s="46" t="e">
        <f t="shared" si="42"/>
        <v>#DIV/0!</v>
      </c>
      <c r="AA125" s="46" t="e">
        <f t="shared" si="43"/>
        <v>#DIV/0!</v>
      </c>
      <c r="AB125" s="77" t="e">
        <f t="shared" si="44"/>
        <v>#DIV/0!</v>
      </c>
      <c r="AC125" s="78" t="e">
        <f t="shared" si="45"/>
        <v>#DIV/0!</v>
      </c>
      <c r="AE125" s="8" t="e">
        <f t="shared" si="46"/>
        <v>#DIV/0!</v>
      </c>
      <c r="AF125" s="9" t="e">
        <f t="shared" si="47"/>
        <v>#DIV/0!</v>
      </c>
      <c r="AG125" s="9" t="e">
        <f t="shared" si="48"/>
        <v>#DIV/0!</v>
      </c>
      <c r="AH125" s="10" t="e">
        <f t="shared" si="49"/>
        <v>#DIV/0!</v>
      </c>
    </row>
    <row r="126" spans="1:34">
      <c r="A126" s="51" t="s">
        <v>2521</v>
      </c>
      <c r="B126" s="181"/>
      <c r="C126" s="45"/>
      <c r="D126" s="46"/>
      <c r="E126" s="9"/>
      <c r="F126" s="9"/>
      <c r="G126" s="9"/>
      <c r="H126" s="52">
        <f t="shared" si="30"/>
        <v>0</v>
      </c>
      <c r="I126" s="8">
        <f t="shared" si="31"/>
        <v>0</v>
      </c>
      <c r="J126" s="53"/>
      <c r="K126" s="9"/>
      <c r="L126" s="9"/>
      <c r="M126" s="10">
        <f t="shared" si="32"/>
        <v>0</v>
      </c>
      <c r="N126" s="56"/>
      <c r="O126" s="8" t="e">
        <f t="shared" si="33"/>
        <v>#DIV/0!</v>
      </c>
      <c r="P126" s="9" t="e">
        <f t="shared" si="34"/>
        <v>#DIV/0!</v>
      </c>
      <c r="Q126" s="10" t="e">
        <f t="shared" si="35"/>
        <v>#DIV/0!</v>
      </c>
      <c r="R126" s="56"/>
      <c r="S126" s="55" t="e">
        <f t="shared" si="36"/>
        <v>#DIV/0!</v>
      </c>
      <c r="U126" s="45" t="e">
        <f t="shared" si="37"/>
        <v>#DIV/0!</v>
      </c>
      <c r="V126" s="46" t="e">
        <f t="shared" si="38"/>
        <v>#DIV/0!</v>
      </c>
      <c r="W126" s="49" t="e">
        <f t="shared" si="39"/>
        <v>#DIV/0!</v>
      </c>
      <c r="X126" s="45" t="e">
        <f t="shared" si="40"/>
        <v>#DIV/0!</v>
      </c>
      <c r="Y126" s="65" t="e">
        <f t="shared" si="41"/>
        <v>#DIV/0!</v>
      </c>
      <c r="Z126" s="46" t="e">
        <f t="shared" si="42"/>
        <v>#DIV/0!</v>
      </c>
      <c r="AA126" s="46" t="e">
        <f t="shared" si="43"/>
        <v>#DIV/0!</v>
      </c>
      <c r="AB126" s="77" t="e">
        <f t="shared" si="44"/>
        <v>#DIV/0!</v>
      </c>
      <c r="AC126" s="78" t="e">
        <f t="shared" si="45"/>
        <v>#DIV/0!</v>
      </c>
      <c r="AE126" s="8" t="e">
        <f t="shared" si="46"/>
        <v>#DIV/0!</v>
      </c>
      <c r="AF126" s="9" t="e">
        <f t="shared" si="47"/>
        <v>#DIV/0!</v>
      </c>
      <c r="AG126" s="9" t="e">
        <f t="shared" si="48"/>
        <v>#DIV/0!</v>
      </c>
      <c r="AH126" s="10" t="e">
        <f t="shared" si="49"/>
        <v>#DIV/0!</v>
      </c>
    </row>
    <row r="127" spans="1:34">
      <c r="A127" s="51" t="s">
        <v>2522</v>
      </c>
      <c r="B127" s="181"/>
      <c r="C127" s="45"/>
      <c r="D127" s="46"/>
      <c r="E127" s="9"/>
      <c r="F127" s="9"/>
      <c r="G127" s="9"/>
      <c r="H127" s="52">
        <f t="shared" si="30"/>
        <v>0</v>
      </c>
      <c r="I127" s="8">
        <f t="shared" si="31"/>
        <v>0</v>
      </c>
      <c r="J127" s="53"/>
      <c r="K127" s="9"/>
      <c r="L127" s="9"/>
      <c r="M127" s="10">
        <f t="shared" si="32"/>
        <v>0</v>
      </c>
      <c r="N127" s="56"/>
      <c r="O127" s="8" t="e">
        <f t="shared" si="33"/>
        <v>#DIV/0!</v>
      </c>
      <c r="P127" s="9" t="e">
        <f t="shared" si="34"/>
        <v>#DIV/0!</v>
      </c>
      <c r="Q127" s="10" t="e">
        <f t="shared" si="35"/>
        <v>#DIV/0!</v>
      </c>
      <c r="R127" s="56"/>
      <c r="S127" s="55" t="e">
        <f t="shared" si="36"/>
        <v>#DIV/0!</v>
      </c>
      <c r="U127" s="45" t="e">
        <f t="shared" si="37"/>
        <v>#DIV/0!</v>
      </c>
      <c r="V127" s="46" t="e">
        <f t="shared" si="38"/>
        <v>#DIV/0!</v>
      </c>
      <c r="W127" s="49" t="e">
        <f t="shared" si="39"/>
        <v>#DIV/0!</v>
      </c>
      <c r="X127" s="45" t="e">
        <f t="shared" si="40"/>
        <v>#DIV/0!</v>
      </c>
      <c r="Y127" s="65" t="e">
        <f t="shared" si="41"/>
        <v>#DIV/0!</v>
      </c>
      <c r="Z127" s="46" t="e">
        <f t="shared" si="42"/>
        <v>#DIV/0!</v>
      </c>
      <c r="AA127" s="46" t="e">
        <f t="shared" si="43"/>
        <v>#DIV/0!</v>
      </c>
      <c r="AB127" s="77" t="e">
        <f t="shared" si="44"/>
        <v>#DIV/0!</v>
      </c>
      <c r="AC127" s="78" t="e">
        <f t="shared" si="45"/>
        <v>#DIV/0!</v>
      </c>
      <c r="AE127" s="8" t="e">
        <f t="shared" si="46"/>
        <v>#DIV/0!</v>
      </c>
      <c r="AF127" s="9" t="e">
        <f t="shared" si="47"/>
        <v>#DIV/0!</v>
      </c>
      <c r="AG127" s="9" t="e">
        <f t="shared" si="48"/>
        <v>#DIV/0!</v>
      </c>
      <c r="AH127" s="10" t="e">
        <f t="shared" si="49"/>
        <v>#DIV/0!</v>
      </c>
    </row>
    <row r="128" spans="1:34">
      <c r="A128" s="51" t="s">
        <v>2523</v>
      </c>
      <c r="B128" s="181"/>
      <c r="C128" s="45"/>
      <c r="D128" s="46"/>
      <c r="E128" s="9"/>
      <c r="F128" s="9"/>
      <c r="G128" s="9"/>
      <c r="H128" s="52">
        <f t="shared" si="30"/>
        <v>0</v>
      </c>
      <c r="I128" s="8">
        <f t="shared" si="31"/>
        <v>0</v>
      </c>
      <c r="J128" s="53"/>
      <c r="K128" s="9"/>
      <c r="L128" s="9"/>
      <c r="M128" s="10">
        <f t="shared" si="32"/>
        <v>0</v>
      </c>
      <c r="N128" s="56"/>
      <c r="O128" s="8" t="e">
        <f t="shared" si="33"/>
        <v>#DIV/0!</v>
      </c>
      <c r="P128" s="9" t="e">
        <f t="shared" si="34"/>
        <v>#DIV/0!</v>
      </c>
      <c r="Q128" s="10" t="e">
        <f t="shared" si="35"/>
        <v>#DIV/0!</v>
      </c>
      <c r="R128" s="56"/>
      <c r="S128" s="55" t="e">
        <f t="shared" si="36"/>
        <v>#DIV/0!</v>
      </c>
      <c r="U128" s="45" t="e">
        <f t="shared" si="37"/>
        <v>#DIV/0!</v>
      </c>
      <c r="V128" s="46" t="e">
        <f t="shared" si="38"/>
        <v>#DIV/0!</v>
      </c>
      <c r="W128" s="49" t="e">
        <f t="shared" si="39"/>
        <v>#DIV/0!</v>
      </c>
      <c r="X128" s="45" t="e">
        <f t="shared" si="40"/>
        <v>#DIV/0!</v>
      </c>
      <c r="Y128" s="65" t="e">
        <f t="shared" si="41"/>
        <v>#DIV/0!</v>
      </c>
      <c r="Z128" s="46" t="e">
        <f t="shared" si="42"/>
        <v>#DIV/0!</v>
      </c>
      <c r="AA128" s="46" t="e">
        <f t="shared" si="43"/>
        <v>#DIV/0!</v>
      </c>
      <c r="AB128" s="77" t="e">
        <f t="shared" si="44"/>
        <v>#DIV/0!</v>
      </c>
      <c r="AC128" s="78" t="e">
        <f t="shared" si="45"/>
        <v>#DIV/0!</v>
      </c>
      <c r="AE128" s="8" t="e">
        <f t="shared" si="46"/>
        <v>#DIV/0!</v>
      </c>
      <c r="AF128" s="9" t="e">
        <f t="shared" si="47"/>
        <v>#DIV/0!</v>
      </c>
      <c r="AG128" s="9" t="e">
        <f t="shared" si="48"/>
        <v>#DIV/0!</v>
      </c>
      <c r="AH128" s="10" t="e">
        <f t="shared" si="49"/>
        <v>#DIV/0!</v>
      </c>
    </row>
    <row r="129" spans="1:34">
      <c r="A129" s="51" t="s">
        <v>2524</v>
      </c>
      <c r="B129" s="181"/>
      <c r="C129" s="45"/>
      <c r="D129" s="46"/>
      <c r="E129" s="9"/>
      <c r="F129" s="9"/>
      <c r="G129" s="9"/>
      <c r="H129" s="52">
        <f t="shared" si="30"/>
        <v>0</v>
      </c>
      <c r="I129" s="8">
        <f t="shared" si="31"/>
        <v>0</v>
      </c>
      <c r="J129" s="53"/>
      <c r="K129" s="9"/>
      <c r="L129" s="9"/>
      <c r="M129" s="10">
        <f t="shared" si="32"/>
        <v>0</v>
      </c>
      <c r="N129" s="56"/>
      <c r="O129" s="8" t="e">
        <f t="shared" si="33"/>
        <v>#DIV/0!</v>
      </c>
      <c r="P129" s="9" t="e">
        <f t="shared" si="34"/>
        <v>#DIV/0!</v>
      </c>
      <c r="Q129" s="10" t="e">
        <f t="shared" si="35"/>
        <v>#DIV/0!</v>
      </c>
      <c r="R129" s="56"/>
      <c r="S129" s="55" t="e">
        <f t="shared" si="36"/>
        <v>#DIV/0!</v>
      </c>
      <c r="U129" s="45" t="e">
        <f t="shared" si="37"/>
        <v>#DIV/0!</v>
      </c>
      <c r="V129" s="46" t="e">
        <f t="shared" si="38"/>
        <v>#DIV/0!</v>
      </c>
      <c r="W129" s="49" t="e">
        <f t="shared" si="39"/>
        <v>#DIV/0!</v>
      </c>
      <c r="X129" s="45" t="e">
        <f t="shared" si="40"/>
        <v>#DIV/0!</v>
      </c>
      <c r="Y129" s="65" t="e">
        <f t="shared" si="41"/>
        <v>#DIV/0!</v>
      </c>
      <c r="Z129" s="46" t="e">
        <f t="shared" si="42"/>
        <v>#DIV/0!</v>
      </c>
      <c r="AA129" s="46" t="e">
        <f t="shared" si="43"/>
        <v>#DIV/0!</v>
      </c>
      <c r="AB129" s="77" t="e">
        <f t="shared" si="44"/>
        <v>#DIV/0!</v>
      </c>
      <c r="AC129" s="78" t="e">
        <f t="shared" si="45"/>
        <v>#DIV/0!</v>
      </c>
      <c r="AE129" s="8" t="e">
        <f t="shared" si="46"/>
        <v>#DIV/0!</v>
      </c>
      <c r="AF129" s="9" t="e">
        <f t="shared" si="47"/>
        <v>#DIV/0!</v>
      </c>
      <c r="AG129" s="9" t="e">
        <f t="shared" si="48"/>
        <v>#DIV/0!</v>
      </c>
      <c r="AH129" s="10" t="e">
        <f t="shared" si="49"/>
        <v>#DIV/0!</v>
      </c>
    </row>
    <row r="130" spans="1:34">
      <c r="A130" s="51" t="s">
        <v>2525</v>
      </c>
      <c r="B130" s="181"/>
      <c r="C130" s="45"/>
      <c r="D130" s="46"/>
      <c r="E130" s="9"/>
      <c r="F130" s="9"/>
      <c r="G130" s="9"/>
      <c r="H130" s="52">
        <f t="shared" si="30"/>
        <v>0</v>
      </c>
      <c r="I130" s="8">
        <f t="shared" si="31"/>
        <v>0</v>
      </c>
      <c r="J130" s="53"/>
      <c r="K130" s="9"/>
      <c r="L130" s="9"/>
      <c r="M130" s="10">
        <f t="shared" si="32"/>
        <v>0</v>
      </c>
      <c r="N130" s="56"/>
      <c r="O130" s="8" t="e">
        <f t="shared" si="33"/>
        <v>#DIV/0!</v>
      </c>
      <c r="P130" s="9" t="e">
        <f t="shared" si="34"/>
        <v>#DIV/0!</v>
      </c>
      <c r="Q130" s="10" t="e">
        <f t="shared" si="35"/>
        <v>#DIV/0!</v>
      </c>
      <c r="R130" s="56"/>
      <c r="S130" s="55" t="e">
        <f t="shared" si="36"/>
        <v>#DIV/0!</v>
      </c>
      <c r="U130" s="45" t="e">
        <f t="shared" si="37"/>
        <v>#DIV/0!</v>
      </c>
      <c r="V130" s="46" t="e">
        <f t="shared" si="38"/>
        <v>#DIV/0!</v>
      </c>
      <c r="W130" s="49" t="e">
        <f t="shared" si="39"/>
        <v>#DIV/0!</v>
      </c>
      <c r="X130" s="45" t="e">
        <f t="shared" si="40"/>
        <v>#DIV/0!</v>
      </c>
      <c r="Y130" s="65" t="e">
        <f t="shared" si="41"/>
        <v>#DIV/0!</v>
      </c>
      <c r="Z130" s="46" t="e">
        <f t="shared" si="42"/>
        <v>#DIV/0!</v>
      </c>
      <c r="AA130" s="46" t="e">
        <f t="shared" si="43"/>
        <v>#DIV/0!</v>
      </c>
      <c r="AB130" s="77" t="e">
        <f t="shared" si="44"/>
        <v>#DIV/0!</v>
      </c>
      <c r="AC130" s="78" t="e">
        <f t="shared" si="45"/>
        <v>#DIV/0!</v>
      </c>
      <c r="AE130" s="8" t="e">
        <f t="shared" si="46"/>
        <v>#DIV/0!</v>
      </c>
      <c r="AF130" s="9" t="e">
        <f t="shared" si="47"/>
        <v>#DIV/0!</v>
      </c>
      <c r="AG130" s="9" t="e">
        <f t="shared" si="48"/>
        <v>#DIV/0!</v>
      </c>
      <c r="AH130" s="10" t="e">
        <f t="shared" si="49"/>
        <v>#DIV/0!</v>
      </c>
    </row>
    <row r="131" spans="1:34">
      <c r="A131" s="51" t="s">
        <v>2526</v>
      </c>
      <c r="B131" s="181"/>
      <c r="C131" s="45"/>
      <c r="D131" s="46"/>
      <c r="E131" s="9"/>
      <c r="F131" s="9"/>
      <c r="G131" s="9"/>
      <c r="H131" s="52">
        <f t="shared" si="30"/>
        <v>0</v>
      </c>
      <c r="I131" s="8">
        <f t="shared" si="31"/>
        <v>0</v>
      </c>
      <c r="J131" s="53"/>
      <c r="K131" s="9"/>
      <c r="L131" s="9"/>
      <c r="M131" s="10">
        <f t="shared" si="32"/>
        <v>0</v>
      </c>
      <c r="N131" s="56"/>
      <c r="O131" s="8" t="e">
        <f t="shared" si="33"/>
        <v>#DIV/0!</v>
      </c>
      <c r="P131" s="9" t="e">
        <f t="shared" si="34"/>
        <v>#DIV/0!</v>
      </c>
      <c r="Q131" s="10" t="e">
        <f t="shared" si="35"/>
        <v>#DIV/0!</v>
      </c>
      <c r="R131" s="56"/>
      <c r="S131" s="55" t="e">
        <f t="shared" si="36"/>
        <v>#DIV/0!</v>
      </c>
      <c r="U131" s="45" t="e">
        <f t="shared" si="37"/>
        <v>#DIV/0!</v>
      </c>
      <c r="V131" s="46" t="e">
        <f t="shared" si="38"/>
        <v>#DIV/0!</v>
      </c>
      <c r="W131" s="49" t="e">
        <f t="shared" si="39"/>
        <v>#DIV/0!</v>
      </c>
      <c r="X131" s="45" t="e">
        <f t="shared" si="40"/>
        <v>#DIV/0!</v>
      </c>
      <c r="Y131" s="65" t="e">
        <f t="shared" si="41"/>
        <v>#DIV/0!</v>
      </c>
      <c r="Z131" s="46" t="e">
        <f t="shared" si="42"/>
        <v>#DIV/0!</v>
      </c>
      <c r="AA131" s="46" t="e">
        <f t="shared" si="43"/>
        <v>#DIV/0!</v>
      </c>
      <c r="AB131" s="77" t="e">
        <f t="shared" si="44"/>
        <v>#DIV/0!</v>
      </c>
      <c r="AC131" s="78" t="e">
        <f t="shared" si="45"/>
        <v>#DIV/0!</v>
      </c>
      <c r="AE131" s="8" t="e">
        <f t="shared" si="46"/>
        <v>#DIV/0!</v>
      </c>
      <c r="AF131" s="9" t="e">
        <f t="shared" si="47"/>
        <v>#DIV/0!</v>
      </c>
      <c r="AG131" s="9" t="e">
        <f t="shared" si="48"/>
        <v>#DIV/0!</v>
      </c>
      <c r="AH131" s="10" t="e">
        <f t="shared" si="49"/>
        <v>#DIV/0!</v>
      </c>
    </row>
    <row r="132" spans="1:34">
      <c r="A132" s="51" t="s">
        <v>2527</v>
      </c>
      <c r="B132" s="181"/>
      <c r="C132" s="45"/>
      <c r="D132" s="46"/>
      <c r="E132" s="9"/>
      <c r="F132" s="9"/>
      <c r="G132" s="9"/>
      <c r="H132" s="52">
        <f t="shared" si="30"/>
        <v>0</v>
      </c>
      <c r="I132" s="8">
        <f t="shared" si="31"/>
        <v>0</v>
      </c>
      <c r="J132" s="53"/>
      <c r="K132" s="9"/>
      <c r="L132" s="9"/>
      <c r="M132" s="10">
        <f t="shared" si="32"/>
        <v>0</v>
      </c>
      <c r="N132" s="56"/>
      <c r="O132" s="8" t="e">
        <f t="shared" si="33"/>
        <v>#DIV/0!</v>
      </c>
      <c r="P132" s="9" t="e">
        <f t="shared" si="34"/>
        <v>#DIV/0!</v>
      </c>
      <c r="Q132" s="10" t="e">
        <f t="shared" si="35"/>
        <v>#DIV/0!</v>
      </c>
      <c r="R132" s="56"/>
      <c r="S132" s="55" t="e">
        <f t="shared" si="36"/>
        <v>#DIV/0!</v>
      </c>
      <c r="U132" s="45" t="e">
        <f t="shared" si="37"/>
        <v>#DIV/0!</v>
      </c>
      <c r="V132" s="46" t="e">
        <f t="shared" si="38"/>
        <v>#DIV/0!</v>
      </c>
      <c r="W132" s="49" t="e">
        <f t="shared" si="39"/>
        <v>#DIV/0!</v>
      </c>
      <c r="X132" s="45" t="e">
        <f t="shared" si="40"/>
        <v>#DIV/0!</v>
      </c>
      <c r="Y132" s="65" t="e">
        <f t="shared" si="41"/>
        <v>#DIV/0!</v>
      </c>
      <c r="Z132" s="46" t="e">
        <f t="shared" si="42"/>
        <v>#DIV/0!</v>
      </c>
      <c r="AA132" s="46" t="e">
        <f t="shared" si="43"/>
        <v>#DIV/0!</v>
      </c>
      <c r="AB132" s="77" t="e">
        <f t="shared" si="44"/>
        <v>#DIV/0!</v>
      </c>
      <c r="AC132" s="78" t="e">
        <f t="shared" si="45"/>
        <v>#DIV/0!</v>
      </c>
      <c r="AE132" s="8" t="e">
        <f t="shared" si="46"/>
        <v>#DIV/0!</v>
      </c>
      <c r="AF132" s="9" t="e">
        <f t="shared" si="47"/>
        <v>#DIV/0!</v>
      </c>
      <c r="AG132" s="9" t="e">
        <f t="shared" si="48"/>
        <v>#DIV/0!</v>
      </c>
      <c r="AH132" s="10" t="e">
        <f t="shared" si="49"/>
        <v>#DIV/0!</v>
      </c>
    </row>
    <row r="133" spans="1:34">
      <c r="A133" s="51" t="s">
        <v>2528</v>
      </c>
      <c r="B133" s="181"/>
      <c r="C133" s="45"/>
      <c r="D133" s="46"/>
      <c r="E133" s="9"/>
      <c r="F133" s="9"/>
      <c r="G133" s="9"/>
      <c r="H133" s="52">
        <f t="shared" si="30"/>
        <v>0</v>
      </c>
      <c r="I133" s="8">
        <f t="shared" si="31"/>
        <v>0</v>
      </c>
      <c r="J133" s="53"/>
      <c r="K133" s="9"/>
      <c r="L133" s="9"/>
      <c r="M133" s="10">
        <f t="shared" si="32"/>
        <v>0</v>
      </c>
      <c r="N133" s="56"/>
      <c r="O133" s="8" t="e">
        <f t="shared" si="33"/>
        <v>#DIV/0!</v>
      </c>
      <c r="P133" s="9" t="e">
        <f t="shared" si="34"/>
        <v>#DIV/0!</v>
      </c>
      <c r="Q133" s="10" t="e">
        <f t="shared" si="35"/>
        <v>#DIV/0!</v>
      </c>
      <c r="R133" s="56"/>
      <c r="S133" s="55" t="e">
        <f t="shared" si="36"/>
        <v>#DIV/0!</v>
      </c>
      <c r="U133" s="45" t="e">
        <f t="shared" si="37"/>
        <v>#DIV/0!</v>
      </c>
      <c r="V133" s="46" t="e">
        <f t="shared" si="38"/>
        <v>#DIV/0!</v>
      </c>
      <c r="W133" s="49" t="e">
        <f t="shared" si="39"/>
        <v>#DIV/0!</v>
      </c>
      <c r="X133" s="45" t="e">
        <f t="shared" si="40"/>
        <v>#DIV/0!</v>
      </c>
      <c r="Y133" s="65" t="e">
        <f t="shared" si="41"/>
        <v>#DIV/0!</v>
      </c>
      <c r="Z133" s="46" t="e">
        <f t="shared" si="42"/>
        <v>#DIV/0!</v>
      </c>
      <c r="AA133" s="46" t="e">
        <f t="shared" si="43"/>
        <v>#DIV/0!</v>
      </c>
      <c r="AB133" s="77" t="e">
        <f t="shared" si="44"/>
        <v>#DIV/0!</v>
      </c>
      <c r="AC133" s="78" t="e">
        <f t="shared" si="45"/>
        <v>#DIV/0!</v>
      </c>
      <c r="AE133" s="8" t="e">
        <f t="shared" si="46"/>
        <v>#DIV/0!</v>
      </c>
      <c r="AF133" s="9" t="e">
        <f t="shared" si="47"/>
        <v>#DIV/0!</v>
      </c>
      <c r="AG133" s="9" t="e">
        <f t="shared" si="48"/>
        <v>#DIV/0!</v>
      </c>
      <c r="AH133" s="10" t="e">
        <f t="shared" si="49"/>
        <v>#DIV/0!</v>
      </c>
    </row>
    <row r="134" spans="1:34">
      <c r="A134" s="51" t="s">
        <v>2529</v>
      </c>
      <c r="B134" s="181"/>
      <c r="C134" s="45"/>
      <c r="D134" s="46"/>
      <c r="E134" s="9"/>
      <c r="F134" s="9"/>
      <c r="G134" s="9"/>
      <c r="H134" s="52">
        <f t="shared" ref="H134:H197" si="50">SUM(C134:G134)</f>
        <v>0</v>
      </c>
      <c r="I134" s="8">
        <f t="shared" si="31"/>
        <v>0</v>
      </c>
      <c r="J134" s="53"/>
      <c r="K134" s="9"/>
      <c r="L134" s="9"/>
      <c r="M134" s="10">
        <f t="shared" si="32"/>
        <v>0</v>
      </c>
      <c r="N134" s="56"/>
      <c r="O134" s="8" t="e">
        <f t="shared" si="33"/>
        <v>#DIV/0!</v>
      </c>
      <c r="P134" s="9" t="e">
        <f t="shared" si="34"/>
        <v>#DIV/0!</v>
      </c>
      <c r="Q134" s="10" t="e">
        <f t="shared" si="35"/>
        <v>#DIV/0!</v>
      </c>
      <c r="R134" s="56"/>
      <c r="S134" s="55" t="e">
        <f t="shared" si="36"/>
        <v>#DIV/0!</v>
      </c>
      <c r="U134" s="45" t="e">
        <f t="shared" si="37"/>
        <v>#DIV/0!</v>
      </c>
      <c r="V134" s="46" t="e">
        <f t="shared" si="38"/>
        <v>#DIV/0!</v>
      </c>
      <c r="W134" s="49" t="e">
        <f t="shared" si="39"/>
        <v>#DIV/0!</v>
      </c>
      <c r="X134" s="45" t="e">
        <f t="shared" si="40"/>
        <v>#DIV/0!</v>
      </c>
      <c r="Y134" s="65" t="e">
        <f t="shared" si="41"/>
        <v>#DIV/0!</v>
      </c>
      <c r="Z134" s="46" t="e">
        <f t="shared" si="42"/>
        <v>#DIV/0!</v>
      </c>
      <c r="AA134" s="46" t="e">
        <f t="shared" si="43"/>
        <v>#DIV/0!</v>
      </c>
      <c r="AB134" s="77" t="e">
        <f t="shared" si="44"/>
        <v>#DIV/0!</v>
      </c>
      <c r="AC134" s="78" t="e">
        <f t="shared" si="45"/>
        <v>#DIV/0!</v>
      </c>
      <c r="AE134" s="8" t="e">
        <f t="shared" si="46"/>
        <v>#DIV/0!</v>
      </c>
      <c r="AF134" s="9" t="e">
        <f t="shared" si="47"/>
        <v>#DIV/0!</v>
      </c>
      <c r="AG134" s="9" t="e">
        <f t="shared" si="48"/>
        <v>#DIV/0!</v>
      </c>
      <c r="AH134" s="10" t="e">
        <f t="shared" si="49"/>
        <v>#DIV/0!</v>
      </c>
    </row>
    <row r="135" spans="1:34">
      <c r="A135" s="51" t="s">
        <v>2530</v>
      </c>
      <c r="B135" s="181"/>
      <c r="C135" s="45"/>
      <c r="D135" s="46"/>
      <c r="E135" s="9"/>
      <c r="F135" s="9"/>
      <c r="G135" s="9"/>
      <c r="H135" s="52">
        <f t="shared" si="50"/>
        <v>0</v>
      </c>
      <c r="I135" s="8">
        <f t="shared" ref="I135:I198" si="51">M135-L135-K135-J135</f>
        <v>0</v>
      </c>
      <c r="J135" s="53"/>
      <c r="K135" s="9"/>
      <c r="L135" s="9"/>
      <c r="M135" s="10">
        <f t="shared" ref="M135:M198" si="52">H135</f>
        <v>0</v>
      </c>
      <c r="N135" s="56"/>
      <c r="O135" s="8" t="e">
        <f t="shared" si="33"/>
        <v>#DIV/0!</v>
      </c>
      <c r="P135" s="9" t="e">
        <f t="shared" si="34"/>
        <v>#DIV/0!</v>
      </c>
      <c r="Q135" s="10" t="e">
        <f t="shared" si="35"/>
        <v>#DIV/0!</v>
      </c>
      <c r="R135" s="56"/>
      <c r="S135" s="55" t="e">
        <f t="shared" si="36"/>
        <v>#DIV/0!</v>
      </c>
      <c r="U135" s="45" t="e">
        <f t="shared" si="37"/>
        <v>#DIV/0!</v>
      </c>
      <c r="V135" s="46" t="e">
        <f t="shared" si="38"/>
        <v>#DIV/0!</v>
      </c>
      <c r="W135" s="49" t="e">
        <f t="shared" si="39"/>
        <v>#DIV/0!</v>
      </c>
      <c r="X135" s="45" t="e">
        <f t="shared" si="40"/>
        <v>#DIV/0!</v>
      </c>
      <c r="Y135" s="65" t="e">
        <f t="shared" si="41"/>
        <v>#DIV/0!</v>
      </c>
      <c r="Z135" s="46" t="e">
        <f t="shared" si="42"/>
        <v>#DIV/0!</v>
      </c>
      <c r="AA135" s="46" t="e">
        <f t="shared" si="43"/>
        <v>#DIV/0!</v>
      </c>
      <c r="AB135" s="77" t="e">
        <f t="shared" si="44"/>
        <v>#DIV/0!</v>
      </c>
      <c r="AC135" s="78" t="e">
        <f t="shared" si="45"/>
        <v>#DIV/0!</v>
      </c>
      <c r="AE135" s="8" t="e">
        <f t="shared" si="46"/>
        <v>#DIV/0!</v>
      </c>
      <c r="AF135" s="9" t="e">
        <f t="shared" si="47"/>
        <v>#DIV/0!</v>
      </c>
      <c r="AG135" s="9" t="e">
        <f t="shared" si="48"/>
        <v>#DIV/0!</v>
      </c>
      <c r="AH135" s="10" t="e">
        <f t="shared" si="49"/>
        <v>#DIV/0!</v>
      </c>
    </row>
    <row r="136" spans="1:34">
      <c r="A136" s="51" t="s">
        <v>2531</v>
      </c>
      <c r="B136" s="181"/>
      <c r="C136" s="45"/>
      <c r="D136" s="46"/>
      <c r="E136" s="9"/>
      <c r="F136" s="9"/>
      <c r="G136" s="9"/>
      <c r="H136" s="52">
        <f t="shared" si="50"/>
        <v>0</v>
      </c>
      <c r="I136" s="8">
        <f t="shared" si="51"/>
        <v>0</v>
      </c>
      <c r="J136" s="53"/>
      <c r="K136" s="9"/>
      <c r="L136" s="9"/>
      <c r="M136" s="10">
        <f t="shared" si="52"/>
        <v>0</v>
      </c>
      <c r="N136" s="56"/>
      <c r="O136" s="8" t="e">
        <f t="shared" si="33"/>
        <v>#DIV/0!</v>
      </c>
      <c r="P136" s="9" t="e">
        <f t="shared" si="34"/>
        <v>#DIV/0!</v>
      </c>
      <c r="Q136" s="10" t="e">
        <f t="shared" si="35"/>
        <v>#DIV/0!</v>
      </c>
      <c r="R136" s="56"/>
      <c r="S136" s="55" t="e">
        <f t="shared" si="36"/>
        <v>#DIV/0!</v>
      </c>
      <c r="U136" s="45" t="e">
        <f t="shared" si="37"/>
        <v>#DIV/0!</v>
      </c>
      <c r="V136" s="46" t="e">
        <f t="shared" si="38"/>
        <v>#DIV/0!</v>
      </c>
      <c r="W136" s="49" t="e">
        <f t="shared" si="39"/>
        <v>#DIV/0!</v>
      </c>
      <c r="X136" s="45" t="e">
        <f t="shared" si="40"/>
        <v>#DIV/0!</v>
      </c>
      <c r="Y136" s="65" t="e">
        <f t="shared" si="41"/>
        <v>#DIV/0!</v>
      </c>
      <c r="Z136" s="46" t="e">
        <f t="shared" si="42"/>
        <v>#DIV/0!</v>
      </c>
      <c r="AA136" s="46" t="e">
        <f t="shared" si="43"/>
        <v>#DIV/0!</v>
      </c>
      <c r="AB136" s="77" t="e">
        <f t="shared" si="44"/>
        <v>#DIV/0!</v>
      </c>
      <c r="AC136" s="78" t="e">
        <f t="shared" si="45"/>
        <v>#DIV/0!</v>
      </c>
      <c r="AE136" s="8" t="e">
        <f t="shared" si="46"/>
        <v>#DIV/0!</v>
      </c>
      <c r="AF136" s="9" t="e">
        <f t="shared" si="47"/>
        <v>#DIV/0!</v>
      </c>
      <c r="AG136" s="9" t="e">
        <f t="shared" si="48"/>
        <v>#DIV/0!</v>
      </c>
      <c r="AH136" s="10" t="e">
        <f t="shared" si="49"/>
        <v>#DIV/0!</v>
      </c>
    </row>
    <row r="137" spans="1:34">
      <c r="A137" s="51" t="s">
        <v>2532</v>
      </c>
      <c r="B137" s="181"/>
      <c r="C137" s="45"/>
      <c r="D137" s="46"/>
      <c r="E137" s="9"/>
      <c r="F137" s="9"/>
      <c r="G137" s="9"/>
      <c r="H137" s="52">
        <f t="shared" si="50"/>
        <v>0</v>
      </c>
      <c r="I137" s="8">
        <f t="shared" si="51"/>
        <v>0</v>
      </c>
      <c r="J137" s="53"/>
      <c r="K137" s="9"/>
      <c r="L137" s="9"/>
      <c r="M137" s="10">
        <f t="shared" si="52"/>
        <v>0</v>
      </c>
      <c r="N137" s="56"/>
      <c r="O137" s="8" t="e">
        <f t="shared" ref="O137:O200" si="53">ROUND(I137/$I$502*$Q$504,2)</f>
        <v>#DIV/0!</v>
      </c>
      <c r="P137" s="9" t="e">
        <f t="shared" ref="P137:P200" si="54">ROUND(I137/$I$502*$Q$505,2)</f>
        <v>#DIV/0!</v>
      </c>
      <c r="Q137" s="10" t="e">
        <f t="shared" ref="Q137:Q200" si="55">SUM(O137:P137)</f>
        <v>#DIV/0!</v>
      </c>
      <c r="R137" s="56"/>
      <c r="S137" s="55" t="e">
        <f t="shared" ref="S137:S200" si="56">ROUND(M137/$M$502*$Q$506,2)</f>
        <v>#DIV/0!</v>
      </c>
      <c r="U137" s="45" t="e">
        <f t="shared" ref="U137:U200" si="57">I137+O137</f>
        <v>#DIV/0!</v>
      </c>
      <c r="V137" s="46" t="e">
        <f t="shared" ref="V137:V200" si="58">J137+P137</f>
        <v>#DIV/0!</v>
      </c>
      <c r="W137" s="49" t="e">
        <f t="shared" ref="W137:W200" si="59">K137+L137+S137</f>
        <v>#DIV/0!</v>
      </c>
      <c r="X137" s="45" t="e">
        <f t="shared" ref="X137:X200" si="60">SUM(U137:W137)</f>
        <v>#DIV/0!</v>
      </c>
      <c r="Y137" s="65" t="e">
        <f t="shared" ref="Y137:Y200" si="61">ROUND(U137*$A$505,2)</f>
        <v>#DIV/0!</v>
      </c>
      <c r="Z137" s="46" t="e">
        <f t="shared" ref="Z137:Z200" si="62">U137-Y137</f>
        <v>#DIV/0!</v>
      </c>
      <c r="AA137" s="46" t="e">
        <f t="shared" ref="AA137:AA200" si="63">Z137+W137+V137</f>
        <v>#DIV/0!</v>
      </c>
      <c r="AB137" s="77" t="e">
        <f t="shared" ref="AB137:AB200" si="64">ROUND(Y137/X137,4)</f>
        <v>#DIV/0!</v>
      </c>
      <c r="AC137" s="78" t="e">
        <f t="shared" ref="AC137:AC200" si="65">ROUND(AA137/X137,4)</f>
        <v>#DIV/0!</v>
      </c>
      <c r="AE137" s="8" t="e">
        <f t="shared" ref="AE137:AE200" si="66">Y137</f>
        <v>#DIV/0!</v>
      </c>
      <c r="AF137" s="9" t="e">
        <f t="shared" ref="AF137:AF200" si="67">Z137</f>
        <v>#DIV/0!</v>
      </c>
      <c r="AG137" s="9" t="e">
        <f t="shared" ref="AG137:AG200" si="68">V137</f>
        <v>#DIV/0!</v>
      </c>
      <c r="AH137" s="10" t="e">
        <f t="shared" ref="AH137:AH200" si="69">W137</f>
        <v>#DIV/0!</v>
      </c>
    </row>
    <row r="138" spans="1:34">
      <c r="A138" s="51" t="s">
        <v>2533</v>
      </c>
      <c r="B138" s="181"/>
      <c r="C138" s="45"/>
      <c r="D138" s="46"/>
      <c r="E138" s="9"/>
      <c r="F138" s="9"/>
      <c r="G138" s="9"/>
      <c r="H138" s="52">
        <f t="shared" si="50"/>
        <v>0</v>
      </c>
      <c r="I138" s="8">
        <f t="shared" si="51"/>
        <v>0</v>
      </c>
      <c r="J138" s="53"/>
      <c r="K138" s="9"/>
      <c r="L138" s="9"/>
      <c r="M138" s="10">
        <f t="shared" si="52"/>
        <v>0</v>
      </c>
      <c r="N138" s="56"/>
      <c r="O138" s="8" t="e">
        <f t="shared" si="53"/>
        <v>#DIV/0!</v>
      </c>
      <c r="P138" s="9" t="e">
        <f t="shared" si="54"/>
        <v>#DIV/0!</v>
      </c>
      <c r="Q138" s="10" t="e">
        <f t="shared" si="55"/>
        <v>#DIV/0!</v>
      </c>
      <c r="R138" s="56"/>
      <c r="S138" s="55" t="e">
        <f t="shared" si="56"/>
        <v>#DIV/0!</v>
      </c>
      <c r="U138" s="45" t="e">
        <f t="shared" si="57"/>
        <v>#DIV/0!</v>
      </c>
      <c r="V138" s="46" t="e">
        <f t="shared" si="58"/>
        <v>#DIV/0!</v>
      </c>
      <c r="W138" s="49" t="e">
        <f t="shared" si="59"/>
        <v>#DIV/0!</v>
      </c>
      <c r="X138" s="45" t="e">
        <f t="shared" si="60"/>
        <v>#DIV/0!</v>
      </c>
      <c r="Y138" s="65" t="e">
        <f t="shared" si="61"/>
        <v>#DIV/0!</v>
      </c>
      <c r="Z138" s="46" t="e">
        <f t="shared" si="62"/>
        <v>#DIV/0!</v>
      </c>
      <c r="AA138" s="46" t="e">
        <f t="shared" si="63"/>
        <v>#DIV/0!</v>
      </c>
      <c r="AB138" s="77" t="e">
        <f t="shared" si="64"/>
        <v>#DIV/0!</v>
      </c>
      <c r="AC138" s="78" t="e">
        <f t="shared" si="65"/>
        <v>#DIV/0!</v>
      </c>
      <c r="AE138" s="8" t="e">
        <f t="shared" si="66"/>
        <v>#DIV/0!</v>
      </c>
      <c r="AF138" s="9" t="e">
        <f t="shared" si="67"/>
        <v>#DIV/0!</v>
      </c>
      <c r="AG138" s="9" t="e">
        <f t="shared" si="68"/>
        <v>#DIV/0!</v>
      </c>
      <c r="AH138" s="10" t="e">
        <f t="shared" si="69"/>
        <v>#DIV/0!</v>
      </c>
    </row>
    <row r="139" spans="1:34">
      <c r="A139" s="51" t="s">
        <v>2534</v>
      </c>
      <c r="B139" s="181"/>
      <c r="C139" s="45"/>
      <c r="D139" s="46"/>
      <c r="E139" s="9"/>
      <c r="F139" s="9"/>
      <c r="G139" s="9"/>
      <c r="H139" s="52">
        <f t="shared" si="50"/>
        <v>0</v>
      </c>
      <c r="I139" s="8">
        <f t="shared" si="51"/>
        <v>0</v>
      </c>
      <c r="J139" s="53"/>
      <c r="K139" s="9"/>
      <c r="L139" s="9"/>
      <c r="M139" s="10">
        <f t="shared" si="52"/>
        <v>0</v>
      </c>
      <c r="N139" s="56"/>
      <c r="O139" s="8" t="e">
        <f t="shared" si="53"/>
        <v>#DIV/0!</v>
      </c>
      <c r="P139" s="9" t="e">
        <f t="shared" si="54"/>
        <v>#DIV/0!</v>
      </c>
      <c r="Q139" s="10" t="e">
        <f t="shared" si="55"/>
        <v>#DIV/0!</v>
      </c>
      <c r="R139" s="56"/>
      <c r="S139" s="55" t="e">
        <f t="shared" si="56"/>
        <v>#DIV/0!</v>
      </c>
      <c r="U139" s="45" t="e">
        <f t="shared" si="57"/>
        <v>#DIV/0!</v>
      </c>
      <c r="V139" s="46" t="e">
        <f t="shared" si="58"/>
        <v>#DIV/0!</v>
      </c>
      <c r="W139" s="49" t="e">
        <f t="shared" si="59"/>
        <v>#DIV/0!</v>
      </c>
      <c r="X139" s="45" t="e">
        <f t="shared" si="60"/>
        <v>#DIV/0!</v>
      </c>
      <c r="Y139" s="65" t="e">
        <f t="shared" si="61"/>
        <v>#DIV/0!</v>
      </c>
      <c r="Z139" s="46" t="e">
        <f t="shared" si="62"/>
        <v>#DIV/0!</v>
      </c>
      <c r="AA139" s="46" t="e">
        <f t="shared" si="63"/>
        <v>#DIV/0!</v>
      </c>
      <c r="AB139" s="77" t="e">
        <f t="shared" si="64"/>
        <v>#DIV/0!</v>
      </c>
      <c r="AC139" s="78" t="e">
        <f t="shared" si="65"/>
        <v>#DIV/0!</v>
      </c>
      <c r="AE139" s="8" t="e">
        <f t="shared" si="66"/>
        <v>#DIV/0!</v>
      </c>
      <c r="AF139" s="9" t="e">
        <f t="shared" si="67"/>
        <v>#DIV/0!</v>
      </c>
      <c r="AG139" s="9" t="e">
        <f t="shared" si="68"/>
        <v>#DIV/0!</v>
      </c>
      <c r="AH139" s="10" t="e">
        <f t="shared" si="69"/>
        <v>#DIV/0!</v>
      </c>
    </row>
    <row r="140" spans="1:34">
      <c r="A140" s="51" t="s">
        <v>2535</v>
      </c>
      <c r="B140" s="181"/>
      <c r="C140" s="45"/>
      <c r="D140" s="46"/>
      <c r="E140" s="9"/>
      <c r="F140" s="9"/>
      <c r="G140" s="9"/>
      <c r="H140" s="52">
        <f t="shared" si="50"/>
        <v>0</v>
      </c>
      <c r="I140" s="8">
        <f t="shared" si="51"/>
        <v>0</v>
      </c>
      <c r="J140" s="53"/>
      <c r="K140" s="9"/>
      <c r="L140" s="9"/>
      <c r="M140" s="10">
        <f t="shared" si="52"/>
        <v>0</v>
      </c>
      <c r="N140" s="56"/>
      <c r="O140" s="8" t="e">
        <f t="shared" si="53"/>
        <v>#DIV/0!</v>
      </c>
      <c r="P140" s="9" t="e">
        <f t="shared" si="54"/>
        <v>#DIV/0!</v>
      </c>
      <c r="Q140" s="10" t="e">
        <f t="shared" si="55"/>
        <v>#DIV/0!</v>
      </c>
      <c r="R140" s="56"/>
      <c r="S140" s="55" t="e">
        <f t="shared" si="56"/>
        <v>#DIV/0!</v>
      </c>
      <c r="U140" s="45" t="e">
        <f t="shared" si="57"/>
        <v>#DIV/0!</v>
      </c>
      <c r="V140" s="46" t="e">
        <f t="shared" si="58"/>
        <v>#DIV/0!</v>
      </c>
      <c r="W140" s="49" t="e">
        <f t="shared" si="59"/>
        <v>#DIV/0!</v>
      </c>
      <c r="X140" s="45" t="e">
        <f t="shared" si="60"/>
        <v>#DIV/0!</v>
      </c>
      <c r="Y140" s="65" t="e">
        <f t="shared" si="61"/>
        <v>#DIV/0!</v>
      </c>
      <c r="Z140" s="46" t="e">
        <f t="shared" si="62"/>
        <v>#DIV/0!</v>
      </c>
      <c r="AA140" s="46" t="e">
        <f t="shared" si="63"/>
        <v>#DIV/0!</v>
      </c>
      <c r="AB140" s="77" t="e">
        <f t="shared" si="64"/>
        <v>#DIV/0!</v>
      </c>
      <c r="AC140" s="78" t="e">
        <f t="shared" si="65"/>
        <v>#DIV/0!</v>
      </c>
      <c r="AE140" s="8" t="e">
        <f t="shared" si="66"/>
        <v>#DIV/0!</v>
      </c>
      <c r="AF140" s="9" t="e">
        <f t="shared" si="67"/>
        <v>#DIV/0!</v>
      </c>
      <c r="AG140" s="9" t="e">
        <f t="shared" si="68"/>
        <v>#DIV/0!</v>
      </c>
      <c r="AH140" s="10" t="e">
        <f t="shared" si="69"/>
        <v>#DIV/0!</v>
      </c>
    </row>
    <row r="141" spans="1:34">
      <c r="A141" s="51" t="s">
        <v>3962</v>
      </c>
      <c r="B141" s="181"/>
      <c r="C141" s="45"/>
      <c r="D141" s="46"/>
      <c r="E141" s="9"/>
      <c r="F141" s="9"/>
      <c r="G141" s="9"/>
      <c r="H141" s="52">
        <f t="shared" si="50"/>
        <v>0</v>
      </c>
      <c r="I141" s="8">
        <f t="shared" si="51"/>
        <v>0</v>
      </c>
      <c r="J141" s="53"/>
      <c r="K141" s="9"/>
      <c r="L141" s="9"/>
      <c r="M141" s="10">
        <f t="shared" si="52"/>
        <v>0</v>
      </c>
      <c r="N141" s="56"/>
      <c r="O141" s="8" t="e">
        <f t="shared" si="53"/>
        <v>#DIV/0!</v>
      </c>
      <c r="P141" s="9" t="e">
        <f t="shared" si="54"/>
        <v>#DIV/0!</v>
      </c>
      <c r="Q141" s="10" t="e">
        <f t="shared" si="55"/>
        <v>#DIV/0!</v>
      </c>
      <c r="R141" s="56"/>
      <c r="S141" s="55" t="e">
        <f t="shared" si="56"/>
        <v>#DIV/0!</v>
      </c>
      <c r="U141" s="45" t="e">
        <f t="shared" si="57"/>
        <v>#DIV/0!</v>
      </c>
      <c r="V141" s="46" t="e">
        <f t="shared" si="58"/>
        <v>#DIV/0!</v>
      </c>
      <c r="W141" s="49" t="e">
        <f t="shared" si="59"/>
        <v>#DIV/0!</v>
      </c>
      <c r="X141" s="45" t="e">
        <f t="shared" si="60"/>
        <v>#DIV/0!</v>
      </c>
      <c r="Y141" s="65" t="e">
        <f t="shared" si="61"/>
        <v>#DIV/0!</v>
      </c>
      <c r="Z141" s="46" t="e">
        <f t="shared" si="62"/>
        <v>#DIV/0!</v>
      </c>
      <c r="AA141" s="46" t="e">
        <f t="shared" si="63"/>
        <v>#DIV/0!</v>
      </c>
      <c r="AB141" s="77" t="e">
        <f t="shared" si="64"/>
        <v>#DIV/0!</v>
      </c>
      <c r="AC141" s="78" t="e">
        <f t="shared" si="65"/>
        <v>#DIV/0!</v>
      </c>
      <c r="AE141" s="8" t="e">
        <f t="shared" si="66"/>
        <v>#DIV/0!</v>
      </c>
      <c r="AF141" s="9" t="e">
        <f t="shared" si="67"/>
        <v>#DIV/0!</v>
      </c>
      <c r="AG141" s="9" t="e">
        <f t="shared" si="68"/>
        <v>#DIV/0!</v>
      </c>
      <c r="AH141" s="10" t="e">
        <f t="shared" si="69"/>
        <v>#DIV/0!</v>
      </c>
    </row>
    <row r="142" spans="1:34">
      <c r="A142" s="51" t="s">
        <v>3963</v>
      </c>
      <c r="B142" s="181"/>
      <c r="C142" s="45"/>
      <c r="D142" s="46"/>
      <c r="E142" s="9"/>
      <c r="F142" s="9"/>
      <c r="G142" s="9"/>
      <c r="H142" s="52">
        <f t="shared" si="50"/>
        <v>0</v>
      </c>
      <c r="I142" s="8">
        <f t="shared" si="51"/>
        <v>0</v>
      </c>
      <c r="J142" s="53"/>
      <c r="K142" s="9"/>
      <c r="L142" s="9"/>
      <c r="M142" s="10">
        <f t="shared" si="52"/>
        <v>0</v>
      </c>
      <c r="N142" s="56"/>
      <c r="O142" s="8" t="e">
        <f t="shared" si="53"/>
        <v>#DIV/0!</v>
      </c>
      <c r="P142" s="9" t="e">
        <f t="shared" si="54"/>
        <v>#DIV/0!</v>
      </c>
      <c r="Q142" s="10" t="e">
        <f t="shared" si="55"/>
        <v>#DIV/0!</v>
      </c>
      <c r="R142" s="56"/>
      <c r="S142" s="55" t="e">
        <f t="shared" si="56"/>
        <v>#DIV/0!</v>
      </c>
      <c r="U142" s="45" t="e">
        <f t="shared" si="57"/>
        <v>#DIV/0!</v>
      </c>
      <c r="V142" s="46" t="e">
        <f t="shared" si="58"/>
        <v>#DIV/0!</v>
      </c>
      <c r="W142" s="49" t="e">
        <f t="shared" si="59"/>
        <v>#DIV/0!</v>
      </c>
      <c r="X142" s="45" t="e">
        <f t="shared" si="60"/>
        <v>#DIV/0!</v>
      </c>
      <c r="Y142" s="65" t="e">
        <f t="shared" si="61"/>
        <v>#DIV/0!</v>
      </c>
      <c r="Z142" s="46" t="e">
        <f t="shared" si="62"/>
        <v>#DIV/0!</v>
      </c>
      <c r="AA142" s="46" t="e">
        <f t="shared" si="63"/>
        <v>#DIV/0!</v>
      </c>
      <c r="AB142" s="77" t="e">
        <f t="shared" si="64"/>
        <v>#DIV/0!</v>
      </c>
      <c r="AC142" s="78" t="e">
        <f t="shared" si="65"/>
        <v>#DIV/0!</v>
      </c>
      <c r="AE142" s="8" t="e">
        <f t="shared" si="66"/>
        <v>#DIV/0!</v>
      </c>
      <c r="AF142" s="9" t="e">
        <f t="shared" si="67"/>
        <v>#DIV/0!</v>
      </c>
      <c r="AG142" s="9" t="e">
        <f t="shared" si="68"/>
        <v>#DIV/0!</v>
      </c>
      <c r="AH142" s="10" t="e">
        <f t="shared" si="69"/>
        <v>#DIV/0!</v>
      </c>
    </row>
    <row r="143" spans="1:34">
      <c r="A143" s="51" t="s">
        <v>2536</v>
      </c>
      <c r="B143" s="181"/>
      <c r="C143" s="45"/>
      <c r="D143" s="46"/>
      <c r="E143" s="9"/>
      <c r="F143" s="9"/>
      <c r="G143" s="9"/>
      <c r="H143" s="52">
        <f t="shared" si="50"/>
        <v>0</v>
      </c>
      <c r="I143" s="8">
        <f t="shared" si="51"/>
        <v>0</v>
      </c>
      <c r="J143" s="53"/>
      <c r="K143" s="9"/>
      <c r="L143" s="9"/>
      <c r="M143" s="10">
        <f t="shared" si="52"/>
        <v>0</v>
      </c>
      <c r="N143" s="56"/>
      <c r="O143" s="8" t="e">
        <f t="shared" si="53"/>
        <v>#DIV/0!</v>
      </c>
      <c r="P143" s="9" t="e">
        <f t="shared" si="54"/>
        <v>#DIV/0!</v>
      </c>
      <c r="Q143" s="10" t="e">
        <f t="shared" si="55"/>
        <v>#DIV/0!</v>
      </c>
      <c r="R143" s="56"/>
      <c r="S143" s="55" t="e">
        <f t="shared" si="56"/>
        <v>#DIV/0!</v>
      </c>
      <c r="U143" s="45" t="e">
        <f t="shared" si="57"/>
        <v>#DIV/0!</v>
      </c>
      <c r="V143" s="46" t="e">
        <f t="shared" si="58"/>
        <v>#DIV/0!</v>
      </c>
      <c r="W143" s="49" t="e">
        <f t="shared" si="59"/>
        <v>#DIV/0!</v>
      </c>
      <c r="X143" s="45" t="e">
        <f t="shared" si="60"/>
        <v>#DIV/0!</v>
      </c>
      <c r="Y143" s="65" t="e">
        <f t="shared" si="61"/>
        <v>#DIV/0!</v>
      </c>
      <c r="Z143" s="46" t="e">
        <f t="shared" si="62"/>
        <v>#DIV/0!</v>
      </c>
      <c r="AA143" s="46" t="e">
        <f t="shared" si="63"/>
        <v>#DIV/0!</v>
      </c>
      <c r="AB143" s="77" t="e">
        <f t="shared" si="64"/>
        <v>#DIV/0!</v>
      </c>
      <c r="AC143" s="78" t="e">
        <f t="shared" si="65"/>
        <v>#DIV/0!</v>
      </c>
      <c r="AE143" s="8" t="e">
        <f t="shared" si="66"/>
        <v>#DIV/0!</v>
      </c>
      <c r="AF143" s="9" t="e">
        <f t="shared" si="67"/>
        <v>#DIV/0!</v>
      </c>
      <c r="AG143" s="9" t="e">
        <f t="shared" si="68"/>
        <v>#DIV/0!</v>
      </c>
      <c r="AH143" s="10" t="e">
        <f t="shared" si="69"/>
        <v>#DIV/0!</v>
      </c>
    </row>
    <row r="144" spans="1:34">
      <c r="A144" s="51" t="s">
        <v>2537</v>
      </c>
      <c r="B144" s="181"/>
      <c r="C144" s="45"/>
      <c r="D144" s="46"/>
      <c r="E144" s="9"/>
      <c r="F144" s="9"/>
      <c r="G144" s="9"/>
      <c r="H144" s="52">
        <f t="shared" si="50"/>
        <v>0</v>
      </c>
      <c r="I144" s="8">
        <f t="shared" si="51"/>
        <v>0</v>
      </c>
      <c r="J144" s="53"/>
      <c r="K144" s="9"/>
      <c r="L144" s="9"/>
      <c r="M144" s="10">
        <f t="shared" si="52"/>
        <v>0</v>
      </c>
      <c r="N144" s="56"/>
      <c r="O144" s="8" t="e">
        <f t="shared" si="53"/>
        <v>#DIV/0!</v>
      </c>
      <c r="P144" s="9" t="e">
        <f t="shared" si="54"/>
        <v>#DIV/0!</v>
      </c>
      <c r="Q144" s="10" t="e">
        <f t="shared" si="55"/>
        <v>#DIV/0!</v>
      </c>
      <c r="R144" s="56"/>
      <c r="S144" s="55" t="e">
        <f t="shared" si="56"/>
        <v>#DIV/0!</v>
      </c>
      <c r="U144" s="45" t="e">
        <f t="shared" si="57"/>
        <v>#DIV/0!</v>
      </c>
      <c r="V144" s="46" t="e">
        <f t="shared" si="58"/>
        <v>#DIV/0!</v>
      </c>
      <c r="W144" s="49" t="e">
        <f t="shared" si="59"/>
        <v>#DIV/0!</v>
      </c>
      <c r="X144" s="45" t="e">
        <f t="shared" si="60"/>
        <v>#DIV/0!</v>
      </c>
      <c r="Y144" s="65" t="e">
        <f t="shared" si="61"/>
        <v>#DIV/0!</v>
      </c>
      <c r="Z144" s="46" t="e">
        <f t="shared" si="62"/>
        <v>#DIV/0!</v>
      </c>
      <c r="AA144" s="46" t="e">
        <f t="shared" si="63"/>
        <v>#DIV/0!</v>
      </c>
      <c r="AB144" s="77" t="e">
        <f t="shared" si="64"/>
        <v>#DIV/0!</v>
      </c>
      <c r="AC144" s="78" t="e">
        <f t="shared" si="65"/>
        <v>#DIV/0!</v>
      </c>
      <c r="AE144" s="8" t="e">
        <f t="shared" si="66"/>
        <v>#DIV/0!</v>
      </c>
      <c r="AF144" s="9" t="e">
        <f t="shared" si="67"/>
        <v>#DIV/0!</v>
      </c>
      <c r="AG144" s="9" t="e">
        <f t="shared" si="68"/>
        <v>#DIV/0!</v>
      </c>
      <c r="AH144" s="10" t="e">
        <f t="shared" si="69"/>
        <v>#DIV/0!</v>
      </c>
    </row>
    <row r="145" spans="1:34">
      <c r="A145" s="51" t="s">
        <v>2538</v>
      </c>
      <c r="B145" s="181"/>
      <c r="C145" s="45"/>
      <c r="D145" s="46"/>
      <c r="E145" s="9"/>
      <c r="F145" s="9"/>
      <c r="G145" s="9"/>
      <c r="H145" s="52">
        <f t="shared" si="50"/>
        <v>0</v>
      </c>
      <c r="I145" s="8">
        <f t="shared" si="51"/>
        <v>0</v>
      </c>
      <c r="J145" s="53"/>
      <c r="K145" s="9"/>
      <c r="L145" s="9"/>
      <c r="M145" s="10">
        <f t="shared" si="52"/>
        <v>0</v>
      </c>
      <c r="N145" s="56"/>
      <c r="O145" s="8" t="e">
        <f t="shared" si="53"/>
        <v>#DIV/0!</v>
      </c>
      <c r="P145" s="9" t="e">
        <f t="shared" si="54"/>
        <v>#DIV/0!</v>
      </c>
      <c r="Q145" s="10" t="e">
        <f t="shared" si="55"/>
        <v>#DIV/0!</v>
      </c>
      <c r="R145" s="56"/>
      <c r="S145" s="55" t="e">
        <f t="shared" si="56"/>
        <v>#DIV/0!</v>
      </c>
      <c r="U145" s="45" t="e">
        <f t="shared" si="57"/>
        <v>#DIV/0!</v>
      </c>
      <c r="V145" s="46" t="e">
        <f t="shared" si="58"/>
        <v>#DIV/0!</v>
      </c>
      <c r="W145" s="49" t="e">
        <f t="shared" si="59"/>
        <v>#DIV/0!</v>
      </c>
      <c r="X145" s="45" t="e">
        <f t="shared" si="60"/>
        <v>#DIV/0!</v>
      </c>
      <c r="Y145" s="65" t="e">
        <f t="shared" si="61"/>
        <v>#DIV/0!</v>
      </c>
      <c r="Z145" s="46" t="e">
        <f t="shared" si="62"/>
        <v>#DIV/0!</v>
      </c>
      <c r="AA145" s="46" t="e">
        <f t="shared" si="63"/>
        <v>#DIV/0!</v>
      </c>
      <c r="AB145" s="77" t="e">
        <f t="shared" si="64"/>
        <v>#DIV/0!</v>
      </c>
      <c r="AC145" s="78" t="e">
        <f t="shared" si="65"/>
        <v>#DIV/0!</v>
      </c>
      <c r="AE145" s="8" t="e">
        <f t="shared" si="66"/>
        <v>#DIV/0!</v>
      </c>
      <c r="AF145" s="9" t="e">
        <f t="shared" si="67"/>
        <v>#DIV/0!</v>
      </c>
      <c r="AG145" s="9" t="e">
        <f t="shared" si="68"/>
        <v>#DIV/0!</v>
      </c>
      <c r="AH145" s="10" t="e">
        <f t="shared" si="69"/>
        <v>#DIV/0!</v>
      </c>
    </row>
    <row r="146" spans="1:34">
      <c r="A146" s="51" t="s">
        <v>2539</v>
      </c>
      <c r="B146" s="181"/>
      <c r="C146" s="45"/>
      <c r="D146" s="46"/>
      <c r="E146" s="9"/>
      <c r="F146" s="9"/>
      <c r="G146" s="9"/>
      <c r="H146" s="52">
        <f t="shared" si="50"/>
        <v>0</v>
      </c>
      <c r="I146" s="8">
        <f t="shared" si="51"/>
        <v>0</v>
      </c>
      <c r="J146" s="53"/>
      <c r="K146" s="9"/>
      <c r="L146" s="9"/>
      <c r="M146" s="10">
        <f t="shared" si="52"/>
        <v>0</v>
      </c>
      <c r="N146" s="56"/>
      <c r="O146" s="8" t="e">
        <f t="shared" si="53"/>
        <v>#DIV/0!</v>
      </c>
      <c r="P146" s="9" t="e">
        <f t="shared" si="54"/>
        <v>#DIV/0!</v>
      </c>
      <c r="Q146" s="10" t="e">
        <f t="shared" si="55"/>
        <v>#DIV/0!</v>
      </c>
      <c r="R146" s="56"/>
      <c r="S146" s="55" t="e">
        <f t="shared" si="56"/>
        <v>#DIV/0!</v>
      </c>
      <c r="U146" s="45" t="e">
        <f t="shared" si="57"/>
        <v>#DIV/0!</v>
      </c>
      <c r="V146" s="46" t="e">
        <f t="shared" si="58"/>
        <v>#DIV/0!</v>
      </c>
      <c r="W146" s="49" t="e">
        <f t="shared" si="59"/>
        <v>#DIV/0!</v>
      </c>
      <c r="X146" s="45" t="e">
        <f t="shared" si="60"/>
        <v>#DIV/0!</v>
      </c>
      <c r="Y146" s="65" t="e">
        <f t="shared" si="61"/>
        <v>#DIV/0!</v>
      </c>
      <c r="Z146" s="46" t="e">
        <f t="shared" si="62"/>
        <v>#DIV/0!</v>
      </c>
      <c r="AA146" s="46" t="e">
        <f t="shared" si="63"/>
        <v>#DIV/0!</v>
      </c>
      <c r="AB146" s="77" t="e">
        <f t="shared" si="64"/>
        <v>#DIV/0!</v>
      </c>
      <c r="AC146" s="78" t="e">
        <f t="shared" si="65"/>
        <v>#DIV/0!</v>
      </c>
      <c r="AE146" s="8" t="e">
        <f t="shared" si="66"/>
        <v>#DIV/0!</v>
      </c>
      <c r="AF146" s="9" t="e">
        <f t="shared" si="67"/>
        <v>#DIV/0!</v>
      </c>
      <c r="AG146" s="9" t="e">
        <f t="shared" si="68"/>
        <v>#DIV/0!</v>
      </c>
      <c r="AH146" s="10" t="e">
        <f t="shared" si="69"/>
        <v>#DIV/0!</v>
      </c>
    </row>
    <row r="147" spans="1:34">
      <c r="A147" s="51" t="s">
        <v>2540</v>
      </c>
      <c r="B147" s="181"/>
      <c r="C147" s="45"/>
      <c r="D147" s="46"/>
      <c r="E147" s="9"/>
      <c r="F147" s="9"/>
      <c r="G147" s="9"/>
      <c r="H147" s="52">
        <f t="shared" si="50"/>
        <v>0</v>
      </c>
      <c r="I147" s="8">
        <f t="shared" si="51"/>
        <v>0</v>
      </c>
      <c r="J147" s="53"/>
      <c r="K147" s="9"/>
      <c r="L147" s="9"/>
      <c r="M147" s="10">
        <f t="shared" si="52"/>
        <v>0</v>
      </c>
      <c r="N147" s="56"/>
      <c r="O147" s="8" t="e">
        <f t="shared" si="53"/>
        <v>#DIV/0!</v>
      </c>
      <c r="P147" s="9" t="e">
        <f t="shared" si="54"/>
        <v>#DIV/0!</v>
      </c>
      <c r="Q147" s="10" t="e">
        <f t="shared" si="55"/>
        <v>#DIV/0!</v>
      </c>
      <c r="R147" s="56"/>
      <c r="S147" s="55" t="e">
        <f t="shared" si="56"/>
        <v>#DIV/0!</v>
      </c>
      <c r="U147" s="45" t="e">
        <f t="shared" si="57"/>
        <v>#DIV/0!</v>
      </c>
      <c r="V147" s="46" t="e">
        <f t="shared" si="58"/>
        <v>#DIV/0!</v>
      </c>
      <c r="W147" s="49" t="e">
        <f t="shared" si="59"/>
        <v>#DIV/0!</v>
      </c>
      <c r="X147" s="45" t="e">
        <f t="shared" si="60"/>
        <v>#DIV/0!</v>
      </c>
      <c r="Y147" s="65" t="e">
        <f t="shared" si="61"/>
        <v>#DIV/0!</v>
      </c>
      <c r="Z147" s="46" t="e">
        <f t="shared" si="62"/>
        <v>#DIV/0!</v>
      </c>
      <c r="AA147" s="46" t="e">
        <f t="shared" si="63"/>
        <v>#DIV/0!</v>
      </c>
      <c r="AB147" s="77" t="e">
        <f t="shared" si="64"/>
        <v>#DIV/0!</v>
      </c>
      <c r="AC147" s="78" t="e">
        <f t="shared" si="65"/>
        <v>#DIV/0!</v>
      </c>
      <c r="AE147" s="8" t="e">
        <f t="shared" si="66"/>
        <v>#DIV/0!</v>
      </c>
      <c r="AF147" s="9" t="e">
        <f t="shared" si="67"/>
        <v>#DIV/0!</v>
      </c>
      <c r="AG147" s="9" t="e">
        <f t="shared" si="68"/>
        <v>#DIV/0!</v>
      </c>
      <c r="AH147" s="10" t="e">
        <f t="shared" si="69"/>
        <v>#DIV/0!</v>
      </c>
    </row>
    <row r="148" spans="1:34">
      <c r="A148" s="51" t="s">
        <v>2541</v>
      </c>
      <c r="B148" s="181"/>
      <c r="C148" s="45"/>
      <c r="D148" s="46"/>
      <c r="E148" s="9"/>
      <c r="F148" s="9"/>
      <c r="G148" s="9"/>
      <c r="H148" s="52">
        <f t="shared" si="50"/>
        <v>0</v>
      </c>
      <c r="I148" s="8">
        <f t="shared" si="51"/>
        <v>0</v>
      </c>
      <c r="J148" s="53"/>
      <c r="K148" s="9"/>
      <c r="L148" s="9"/>
      <c r="M148" s="10">
        <f t="shared" si="52"/>
        <v>0</v>
      </c>
      <c r="N148" s="56"/>
      <c r="O148" s="8" t="e">
        <f t="shared" si="53"/>
        <v>#DIV/0!</v>
      </c>
      <c r="P148" s="9" t="e">
        <f t="shared" si="54"/>
        <v>#DIV/0!</v>
      </c>
      <c r="Q148" s="10" t="e">
        <f t="shared" si="55"/>
        <v>#DIV/0!</v>
      </c>
      <c r="R148" s="56"/>
      <c r="S148" s="55" t="e">
        <f t="shared" si="56"/>
        <v>#DIV/0!</v>
      </c>
      <c r="U148" s="45" t="e">
        <f t="shared" si="57"/>
        <v>#DIV/0!</v>
      </c>
      <c r="V148" s="46" t="e">
        <f t="shared" si="58"/>
        <v>#DIV/0!</v>
      </c>
      <c r="W148" s="49" t="e">
        <f t="shared" si="59"/>
        <v>#DIV/0!</v>
      </c>
      <c r="X148" s="45" t="e">
        <f t="shared" si="60"/>
        <v>#DIV/0!</v>
      </c>
      <c r="Y148" s="65" t="e">
        <f t="shared" si="61"/>
        <v>#DIV/0!</v>
      </c>
      <c r="Z148" s="46" t="e">
        <f t="shared" si="62"/>
        <v>#DIV/0!</v>
      </c>
      <c r="AA148" s="46" t="e">
        <f t="shared" si="63"/>
        <v>#DIV/0!</v>
      </c>
      <c r="AB148" s="77" t="e">
        <f t="shared" si="64"/>
        <v>#DIV/0!</v>
      </c>
      <c r="AC148" s="78" t="e">
        <f t="shared" si="65"/>
        <v>#DIV/0!</v>
      </c>
      <c r="AE148" s="8" t="e">
        <f t="shared" si="66"/>
        <v>#DIV/0!</v>
      </c>
      <c r="AF148" s="9" t="e">
        <f t="shared" si="67"/>
        <v>#DIV/0!</v>
      </c>
      <c r="AG148" s="9" t="e">
        <f t="shared" si="68"/>
        <v>#DIV/0!</v>
      </c>
      <c r="AH148" s="10" t="e">
        <f t="shared" si="69"/>
        <v>#DIV/0!</v>
      </c>
    </row>
    <row r="149" spans="1:34">
      <c r="A149" s="51" t="s">
        <v>2542</v>
      </c>
      <c r="B149" s="181"/>
      <c r="C149" s="45"/>
      <c r="D149" s="46"/>
      <c r="E149" s="9"/>
      <c r="F149" s="9"/>
      <c r="G149" s="9"/>
      <c r="H149" s="52">
        <f t="shared" si="50"/>
        <v>0</v>
      </c>
      <c r="I149" s="8">
        <f t="shared" si="51"/>
        <v>0</v>
      </c>
      <c r="J149" s="53"/>
      <c r="K149" s="9"/>
      <c r="L149" s="9"/>
      <c r="M149" s="10">
        <f t="shared" si="52"/>
        <v>0</v>
      </c>
      <c r="N149" s="56"/>
      <c r="O149" s="8" t="e">
        <f t="shared" si="53"/>
        <v>#DIV/0!</v>
      </c>
      <c r="P149" s="9" t="e">
        <f t="shared" si="54"/>
        <v>#DIV/0!</v>
      </c>
      <c r="Q149" s="10" t="e">
        <f t="shared" si="55"/>
        <v>#DIV/0!</v>
      </c>
      <c r="R149" s="56"/>
      <c r="S149" s="55" t="e">
        <f t="shared" si="56"/>
        <v>#DIV/0!</v>
      </c>
      <c r="U149" s="45" t="e">
        <f t="shared" si="57"/>
        <v>#DIV/0!</v>
      </c>
      <c r="V149" s="46" t="e">
        <f t="shared" si="58"/>
        <v>#DIV/0!</v>
      </c>
      <c r="W149" s="49" t="e">
        <f t="shared" si="59"/>
        <v>#DIV/0!</v>
      </c>
      <c r="X149" s="45" t="e">
        <f t="shared" si="60"/>
        <v>#DIV/0!</v>
      </c>
      <c r="Y149" s="65" t="e">
        <f t="shared" si="61"/>
        <v>#DIV/0!</v>
      </c>
      <c r="Z149" s="46" t="e">
        <f t="shared" si="62"/>
        <v>#DIV/0!</v>
      </c>
      <c r="AA149" s="46" t="e">
        <f t="shared" si="63"/>
        <v>#DIV/0!</v>
      </c>
      <c r="AB149" s="77" t="e">
        <f t="shared" si="64"/>
        <v>#DIV/0!</v>
      </c>
      <c r="AC149" s="78" t="e">
        <f t="shared" si="65"/>
        <v>#DIV/0!</v>
      </c>
      <c r="AE149" s="8" t="e">
        <f t="shared" si="66"/>
        <v>#DIV/0!</v>
      </c>
      <c r="AF149" s="9" t="e">
        <f t="shared" si="67"/>
        <v>#DIV/0!</v>
      </c>
      <c r="AG149" s="9" t="e">
        <f t="shared" si="68"/>
        <v>#DIV/0!</v>
      </c>
      <c r="AH149" s="10" t="e">
        <f t="shared" si="69"/>
        <v>#DIV/0!</v>
      </c>
    </row>
    <row r="150" spans="1:34">
      <c r="A150" s="51" t="s">
        <v>2543</v>
      </c>
      <c r="B150" s="181"/>
      <c r="C150" s="45"/>
      <c r="D150" s="46"/>
      <c r="E150" s="9"/>
      <c r="F150" s="9"/>
      <c r="G150" s="9"/>
      <c r="H150" s="52">
        <f t="shared" si="50"/>
        <v>0</v>
      </c>
      <c r="I150" s="8">
        <f t="shared" si="51"/>
        <v>0</v>
      </c>
      <c r="J150" s="53"/>
      <c r="K150" s="9"/>
      <c r="L150" s="9"/>
      <c r="M150" s="10">
        <f t="shared" si="52"/>
        <v>0</v>
      </c>
      <c r="N150" s="56"/>
      <c r="O150" s="8" t="e">
        <f t="shared" si="53"/>
        <v>#DIV/0!</v>
      </c>
      <c r="P150" s="9" t="e">
        <f t="shared" si="54"/>
        <v>#DIV/0!</v>
      </c>
      <c r="Q150" s="10" t="e">
        <f t="shared" si="55"/>
        <v>#DIV/0!</v>
      </c>
      <c r="R150" s="56"/>
      <c r="S150" s="55" t="e">
        <f t="shared" si="56"/>
        <v>#DIV/0!</v>
      </c>
      <c r="U150" s="45" t="e">
        <f t="shared" si="57"/>
        <v>#DIV/0!</v>
      </c>
      <c r="V150" s="46" t="e">
        <f t="shared" si="58"/>
        <v>#DIV/0!</v>
      </c>
      <c r="W150" s="49" t="e">
        <f t="shared" si="59"/>
        <v>#DIV/0!</v>
      </c>
      <c r="X150" s="45" t="e">
        <f t="shared" si="60"/>
        <v>#DIV/0!</v>
      </c>
      <c r="Y150" s="65" t="e">
        <f t="shared" si="61"/>
        <v>#DIV/0!</v>
      </c>
      <c r="Z150" s="46" t="e">
        <f t="shared" si="62"/>
        <v>#DIV/0!</v>
      </c>
      <c r="AA150" s="46" t="e">
        <f t="shared" si="63"/>
        <v>#DIV/0!</v>
      </c>
      <c r="AB150" s="77" t="e">
        <f t="shared" si="64"/>
        <v>#DIV/0!</v>
      </c>
      <c r="AC150" s="78" t="e">
        <f t="shared" si="65"/>
        <v>#DIV/0!</v>
      </c>
      <c r="AE150" s="8" t="e">
        <f t="shared" si="66"/>
        <v>#DIV/0!</v>
      </c>
      <c r="AF150" s="9" t="e">
        <f t="shared" si="67"/>
        <v>#DIV/0!</v>
      </c>
      <c r="AG150" s="9" t="e">
        <f t="shared" si="68"/>
        <v>#DIV/0!</v>
      </c>
      <c r="AH150" s="10" t="e">
        <f t="shared" si="69"/>
        <v>#DIV/0!</v>
      </c>
    </row>
    <row r="151" spans="1:34">
      <c r="A151" s="51" t="s">
        <v>2544</v>
      </c>
      <c r="B151" s="181"/>
      <c r="C151" s="45"/>
      <c r="D151" s="46"/>
      <c r="E151" s="9"/>
      <c r="F151" s="9"/>
      <c r="G151" s="9"/>
      <c r="H151" s="52">
        <f t="shared" si="50"/>
        <v>0</v>
      </c>
      <c r="I151" s="8">
        <f t="shared" si="51"/>
        <v>0</v>
      </c>
      <c r="J151" s="53"/>
      <c r="K151" s="9"/>
      <c r="L151" s="9"/>
      <c r="M151" s="10">
        <f t="shared" si="52"/>
        <v>0</v>
      </c>
      <c r="N151" s="56"/>
      <c r="O151" s="8" t="e">
        <f t="shared" si="53"/>
        <v>#DIV/0!</v>
      </c>
      <c r="P151" s="9" t="e">
        <f t="shared" si="54"/>
        <v>#DIV/0!</v>
      </c>
      <c r="Q151" s="10" t="e">
        <f t="shared" si="55"/>
        <v>#DIV/0!</v>
      </c>
      <c r="R151" s="56"/>
      <c r="S151" s="55" t="e">
        <f t="shared" si="56"/>
        <v>#DIV/0!</v>
      </c>
      <c r="U151" s="45" t="e">
        <f t="shared" si="57"/>
        <v>#DIV/0!</v>
      </c>
      <c r="V151" s="46" t="e">
        <f t="shared" si="58"/>
        <v>#DIV/0!</v>
      </c>
      <c r="W151" s="49" t="e">
        <f t="shared" si="59"/>
        <v>#DIV/0!</v>
      </c>
      <c r="X151" s="45" t="e">
        <f t="shared" si="60"/>
        <v>#DIV/0!</v>
      </c>
      <c r="Y151" s="65" t="e">
        <f t="shared" si="61"/>
        <v>#DIV/0!</v>
      </c>
      <c r="Z151" s="46" t="e">
        <f t="shared" si="62"/>
        <v>#DIV/0!</v>
      </c>
      <c r="AA151" s="46" t="e">
        <f t="shared" si="63"/>
        <v>#DIV/0!</v>
      </c>
      <c r="AB151" s="77" t="e">
        <f t="shared" si="64"/>
        <v>#DIV/0!</v>
      </c>
      <c r="AC151" s="78" t="e">
        <f t="shared" si="65"/>
        <v>#DIV/0!</v>
      </c>
      <c r="AE151" s="8" t="e">
        <f t="shared" si="66"/>
        <v>#DIV/0!</v>
      </c>
      <c r="AF151" s="9" t="e">
        <f t="shared" si="67"/>
        <v>#DIV/0!</v>
      </c>
      <c r="AG151" s="9" t="e">
        <f t="shared" si="68"/>
        <v>#DIV/0!</v>
      </c>
      <c r="AH151" s="10" t="e">
        <f t="shared" si="69"/>
        <v>#DIV/0!</v>
      </c>
    </row>
    <row r="152" spans="1:34">
      <c r="A152" s="51" t="s">
        <v>2545</v>
      </c>
      <c r="B152" s="181"/>
      <c r="C152" s="45"/>
      <c r="D152" s="46"/>
      <c r="E152" s="9"/>
      <c r="F152" s="9"/>
      <c r="G152" s="9"/>
      <c r="H152" s="52">
        <f t="shared" si="50"/>
        <v>0</v>
      </c>
      <c r="I152" s="8">
        <f t="shared" si="51"/>
        <v>0</v>
      </c>
      <c r="J152" s="53"/>
      <c r="K152" s="9"/>
      <c r="L152" s="9"/>
      <c r="M152" s="10">
        <f t="shared" si="52"/>
        <v>0</v>
      </c>
      <c r="N152" s="56"/>
      <c r="O152" s="8" t="e">
        <f t="shared" si="53"/>
        <v>#DIV/0!</v>
      </c>
      <c r="P152" s="9" t="e">
        <f t="shared" si="54"/>
        <v>#DIV/0!</v>
      </c>
      <c r="Q152" s="10" t="e">
        <f t="shared" si="55"/>
        <v>#DIV/0!</v>
      </c>
      <c r="R152" s="56"/>
      <c r="S152" s="55" t="e">
        <f t="shared" si="56"/>
        <v>#DIV/0!</v>
      </c>
      <c r="U152" s="45" t="e">
        <f t="shared" si="57"/>
        <v>#DIV/0!</v>
      </c>
      <c r="V152" s="46" t="e">
        <f t="shared" si="58"/>
        <v>#DIV/0!</v>
      </c>
      <c r="W152" s="49" t="e">
        <f t="shared" si="59"/>
        <v>#DIV/0!</v>
      </c>
      <c r="X152" s="45" t="e">
        <f t="shared" si="60"/>
        <v>#DIV/0!</v>
      </c>
      <c r="Y152" s="65" t="e">
        <f t="shared" si="61"/>
        <v>#DIV/0!</v>
      </c>
      <c r="Z152" s="46" t="e">
        <f t="shared" si="62"/>
        <v>#DIV/0!</v>
      </c>
      <c r="AA152" s="46" t="e">
        <f t="shared" si="63"/>
        <v>#DIV/0!</v>
      </c>
      <c r="AB152" s="77" t="e">
        <f t="shared" si="64"/>
        <v>#DIV/0!</v>
      </c>
      <c r="AC152" s="78" t="e">
        <f t="shared" si="65"/>
        <v>#DIV/0!</v>
      </c>
      <c r="AE152" s="8" t="e">
        <f t="shared" si="66"/>
        <v>#DIV/0!</v>
      </c>
      <c r="AF152" s="9" t="e">
        <f t="shared" si="67"/>
        <v>#DIV/0!</v>
      </c>
      <c r="AG152" s="9" t="e">
        <f t="shared" si="68"/>
        <v>#DIV/0!</v>
      </c>
      <c r="AH152" s="10" t="e">
        <f t="shared" si="69"/>
        <v>#DIV/0!</v>
      </c>
    </row>
    <row r="153" spans="1:34">
      <c r="A153" s="51" t="s">
        <v>2546</v>
      </c>
      <c r="B153" s="181"/>
      <c r="C153" s="45"/>
      <c r="D153" s="46"/>
      <c r="E153" s="9"/>
      <c r="F153" s="9"/>
      <c r="G153" s="9"/>
      <c r="H153" s="52">
        <f t="shared" si="50"/>
        <v>0</v>
      </c>
      <c r="I153" s="8">
        <f t="shared" si="51"/>
        <v>0</v>
      </c>
      <c r="J153" s="53"/>
      <c r="K153" s="9"/>
      <c r="L153" s="9"/>
      <c r="M153" s="10">
        <f t="shared" si="52"/>
        <v>0</v>
      </c>
      <c r="N153" s="56"/>
      <c r="O153" s="8" t="e">
        <f t="shared" si="53"/>
        <v>#DIV/0!</v>
      </c>
      <c r="P153" s="9" t="e">
        <f t="shared" si="54"/>
        <v>#DIV/0!</v>
      </c>
      <c r="Q153" s="10" t="e">
        <f t="shared" si="55"/>
        <v>#DIV/0!</v>
      </c>
      <c r="R153" s="56"/>
      <c r="S153" s="55" t="e">
        <f t="shared" si="56"/>
        <v>#DIV/0!</v>
      </c>
      <c r="U153" s="45" t="e">
        <f t="shared" si="57"/>
        <v>#DIV/0!</v>
      </c>
      <c r="V153" s="46" t="e">
        <f t="shared" si="58"/>
        <v>#DIV/0!</v>
      </c>
      <c r="W153" s="49" t="e">
        <f t="shared" si="59"/>
        <v>#DIV/0!</v>
      </c>
      <c r="X153" s="45" t="e">
        <f t="shared" si="60"/>
        <v>#DIV/0!</v>
      </c>
      <c r="Y153" s="65" t="e">
        <f t="shared" si="61"/>
        <v>#DIV/0!</v>
      </c>
      <c r="Z153" s="46" t="e">
        <f t="shared" si="62"/>
        <v>#DIV/0!</v>
      </c>
      <c r="AA153" s="46" t="e">
        <f t="shared" si="63"/>
        <v>#DIV/0!</v>
      </c>
      <c r="AB153" s="77" t="e">
        <f t="shared" si="64"/>
        <v>#DIV/0!</v>
      </c>
      <c r="AC153" s="78" t="e">
        <f t="shared" si="65"/>
        <v>#DIV/0!</v>
      </c>
      <c r="AE153" s="8" t="e">
        <f t="shared" si="66"/>
        <v>#DIV/0!</v>
      </c>
      <c r="AF153" s="9" t="e">
        <f t="shared" si="67"/>
        <v>#DIV/0!</v>
      </c>
      <c r="AG153" s="9" t="e">
        <f t="shared" si="68"/>
        <v>#DIV/0!</v>
      </c>
      <c r="AH153" s="10" t="e">
        <f t="shared" si="69"/>
        <v>#DIV/0!</v>
      </c>
    </row>
    <row r="154" spans="1:34">
      <c r="A154" s="51" t="s">
        <v>2547</v>
      </c>
      <c r="B154" s="181"/>
      <c r="C154" s="45"/>
      <c r="D154" s="46"/>
      <c r="E154" s="9"/>
      <c r="F154" s="9"/>
      <c r="G154" s="9"/>
      <c r="H154" s="52">
        <f t="shared" si="50"/>
        <v>0</v>
      </c>
      <c r="I154" s="8">
        <f t="shared" si="51"/>
        <v>0</v>
      </c>
      <c r="J154" s="53"/>
      <c r="K154" s="9"/>
      <c r="L154" s="9"/>
      <c r="M154" s="10">
        <f t="shared" si="52"/>
        <v>0</v>
      </c>
      <c r="N154" s="56"/>
      <c r="O154" s="8" t="e">
        <f t="shared" si="53"/>
        <v>#DIV/0!</v>
      </c>
      <c r="P154" s="9" t="e">
        <f t="shared" si="54"/>
        <v>#DIV/0!</v>
      </c>
      <c r="Q154" s="10" t="e">
        <f t="shared" si="55"/>
        <v>#DIV/0!</v>
      </c>
      <c r="R154" s="56"/>
      <c r="S154" s="55" t="e">
        <f t="shared" si="56"/>
        <v>#DIV/0!</v>
      </c>
      <c r="U154" s="45" t="e">
        <f t="shared" si="57"/>
        <v>#DIV/0!</v>
      </c>
      <c r="V154" s="46" t="e">
        <f t="shared" si="58"/>
        <v>#DIV/0!</v>
      </c>
      <c r="W154" s="49" t="e">
        <f t="shared" si="59"/>
        <v>#DIV/0!</v>
      </c>
      <c r="X154" s="45" t="e">
        <f t="shared" si="60"/>
        <v>#DIV/0!</v>
      </c>
      <c r="Y154" s="65" t="e">
        <f t="shared" si="61"/>
        <v>#DIV/0!</v>
      </c>
      <c r="Z154" s="46" t="e">
        <f t="shared" si="62"/>
        <v>#DIV/0!</v>
      </c>
      <c r="AA154" s="46" t="e">
        <f t="shared" si="63"/>
        <v>#DIV/0!</v>
      </c>
      <c r="AB154" s="77" t="e">
        <f t="shared" si="64"/>
        <v>#DIV/0!</v>
      </c>
      <c r="AC154" s="78" t="e">
        <f t="shared" si="65"/>
        <v>#DIV/0!</v>
      </c>
      <c r="AE154" s="8" t="e">
        <f t="shared" si="66"/>
        <v>#DIV/0!</v>
      </c>
      <c r="AF154" s="9" t="e">
        <f t="shared" si="67"/>
        <v>#DIV/0!</v>
      </c>
      <c r="AG154" s="9" t="e">
        <f t="shared" si="68"/>
        <v>#DIV/0!</v>
      </c>
      <c r="AH154" s="10" t="e">
        <f t="shared" si="69"/>
        <v>#DIV/0!</v>
      </c>
    </row>
    <row r="155" spans="1:34">
      <c r="A155" s="51" t="s">
        <v>2548</v>
      </c>
      <c r="B155" s="181"/>
      <c r="C155" s="45"/>
      <c r="D155" s="46"/>
      <c r="E155" s="9"/>
      <c r="F155" s="9"/>
      <c r="G155" s="9"/>
      <c r="H155" s="52">
        <f t="shared" si="50"/>
        <v>0</v>
      </c>
      <c r="I155" s="8">
        <f t="shared" si="51"/>
        <v>0</v>
      </c>
      <c r="J155" s="53"/>
      <c r="K155" s="9"/>
      <c r="L155" s="9"/>
      <c r="M155" s="10">
        <f t="shared" si="52"/>
        <v>0</v>
      </c>
      <c r="N155" s="56"/>
      <c r="O155" s="8" t="e">
        <f t="shared" si="53"/>
        <v>#DIV/0!</v>
      </c>
      <c r="P155" s="9" t="e">
        <f t="shared" si="54"/>
        <v>#DIV/0!</v>
      </c>
      <c r="Q155" s="10" t="e">
        <f t="shared" si="55"/>
        <v>#DIV/0!</v>
      </c>
      <c r="R155" s="56"/>
      <c r="S155" s="55" t="e">
        <f t="shared" si="56"/>
        <v>#DIV/0!</v>
      </c>
      <c r="U155" s="45" t="e">
        <f t="shared" si="57"/>
        <v>#DIV/0!</v>
      </c>
      <c r="V155" s="46" t="e">
        <f t="shared" si="58"/>
        <v>#DIV/0!</v>
      </c>
      <c r="W155" s="49" t="e">
        <f t="shared" si="59"/>
        <v>#DIV/0!</v>
      </c>
      <c r="X155" s="45" t="e">
        <f t="shared" si="60"/>
        <v>#DIV/0!</v>
      </c>
      <c r="Y155" s="65" t="e">
        <f t="shared" si="61"/>
        <v>#DIV/0!</v>
      </c>
      <c r="Z155" s="46" t="e">
        <f t="shared" si="62"/>
        <v>#DIV/0!</v>
      </c>
      <c r="AA155" s="46" t="e">
        <f t="shared" si="63"/>
        <v>#DIV/0!</v>
      </c>
      <c r="AB155" s="77" t="e">
        <f t="shared" si="64"/>
        <v>#DIV/0!</v>
      </c>
      <c r="AC155" s="78" t="e">
        <f t="shared" si="65"/>
        <v>#DIV/0!</v>
      </c>
      <c r="AE155" s="8" t="e">
        <f t="shared" si="66"/>
        <v>#DIV/0!</v>
      </c>
      <c r="AF155" s="9" t="e">
        <f t="shared" si="67"/>
        <v>#DIV/0!</v>
      </c>
      <c r="AG155" s="9" t="e">
        <f t="shared" si="68"/>
        <v>#DIV/0!</v>
      </c>
      <c r="AH155" s="10" t="e">
        <f t="shared" si="69"/>
        <v>#DIV/0!</v>
      </c>
    </row>
    <row r="156" spans="1:34">
      <c r="A156" s="51" t="s">
        <v>2549</v>
      </c>
      <c r="B156" s="181"/>
      <c r="C156" s="45"/>
      <c r="D156" s="46"/>
      <c r="E156" s="9"/>
      <c r="F156" s="9"/>
      <c r="G156" s="9"/>
      <c r="H156" s="52">
        <f t="shared" si="50"/>
        <v>0</v>
      </c>
      <c r="I156" s="8">
        <f t="shared" si="51"/>
        <v>0</v>
      </c>
      <c r="J156" s="53"/>
      <c r="K156" s="9"/>
      <c r="L156" s="9"/>
      <c r="M156" s="10">
        <f t="shared" si="52"/>
        <v>0</v>
      </c>
      <c r="N156" s="56"/>
      <c r="O156" s="8" t="e">
        <f t="shared" si="53"/>
        <v>#DIV/0!</v>
      </c>
      <c r="P156" s="9" t="e">
        <f t="shared" si="54"/>
        <v>#DIV/0!</v>
      </c>
      <c r="Q156" s="10" t="e">
        <f t="shared" si="55"/>
        <v>#DIV/0!</v>
      </c>
      <c r="R156" s="56"/>
      <c r="S156" s="55" t="e">
        <f t="shared" si="56"/>
        <v>#DIV/0!</v>
      </c>
      <c r="U156" s="45" t="e">
        <f t="shared" si="57"/>
        <v>#DIV/0!</v>
      </c>
      <c r="V156" s="46" t="e">
        <f t="shared" si="58"/>
        <v>#DIV/0!</v>
      </c>
      <c r="W156" s="49" t="e">
        <f t="shared" si="59"/>
        <v>#DIV/0!</v>
      </c>
      <c r="X156" s="45" t="e">
        <f t="shared" si="60"/>
        <v>#DIV/0!</v>
      </c>
      <c r="Y156" s="65" t="e">
        <f t="shared" si="61"/>
        <v>#DIV/0!</v>
      </c>
      <c r="Z156" s="46" t="e">
        <f t="shared" si="62"/>
        <v>#DIV/0!</v>
      </c>
      <c r="AA156" s="46" t="e">
        <f t="shared" si="63"/>
        <v>#DIV/0!</v>
      </c>
      <c r="AB156" s="77" t="e">
        <f t="shared" si="64"/>
        <v>#DIV/0!</v>
      </c>
      <c r="AC156" s="78" t="e">
        <f t="shared" si="65"/>
        <v>#DIV/0!</v>
      </c>
      <c r="AE156" s="8" t="e">
        <f t="shared" si="66"/>
        <v>#DIV/0!</v>
      </c>
      <c r="AF156" s="9" t="e">
        <f t="shared" si="67"/>
        <v>#DIV/0!</v>
      </c>
      <c r="AG156" s="9" t="e">
        <f t="shared" si="68"/>
        <v>#DIV/0!</v>
      </c>
      <c r="AH156" s="10" t="e">
        <f t="shared" si="69"/>
        <v>#DIV/0!</v>
      </c>
    </row>
    <row r="157" spans="1:34">
      <c r="A157" s="51" t="s">
        <v>2550</v>
      </c>
      <c r="B157" s="181"/>
      <c r="C157" s="45"/>
      <c r="D157" s="46"/>
      <c r="E157" s="9"/>
      <c r="F157" s="9"/>
      <c r="G157" s="9"/>
      <c r="H157" s="52">
        <f t="shared" si="50"/>
        <v>0</v>
      </c>
      <c r="I157" s="8">
        <f t="shared" si="51"/>
        <v>0</v>
      </c>
      <c r="J157" s="53"/>
      <c r="K157" s="9"/>
      <c r="L157" s="9"/>
      <c r="M157" s="10">
        <f t="shared" si="52"/>
        <v>0</v>
      </c>
      <c r="N157" s="56"/>
      <c r="O157" s="8" t="e">
        <f t="shared" si="53"/>
        <v>#DIV/0!</v>
      </c>
      <c r="P157" s="9" t="e">
        <f t="shared" si="54"/>
        <v>#DIV/0!</v>
      </c>
      <c r="Q157" s="10" t="e">
        <f t="shared" si="55"/>
        <v>#DIV/0!</v>
      </c>
      <c r="R157" s="56"/>
      <c r="S157" s="55" t="e">
        <f t="shared" si="56"/>
        <v>#DIV/0!</v>
      </c>
      <c r="U157" s="45" t="e">
        <f t="shared" si="57"/>
        <v>#DIV/0!</v>
      </c>
      <c r="V157" s="46" t="e">
        <f t="shared" si="58"/>
        <v>#DIV/0!</v>
      </c>
      <c r="W157" s="49" t="e">
        <f t="shared" si="59"/>
        <v>#DIV/0!</v>
      </c>
      <c r="X157" s="45" t="e">
        <f t="shared" si="60"/>
        <v>#DIV/0!</v>
      </c>
      <c r="Y157" s="65" t="e">
        <f t="shared" si="61"/>
        <v>#DIV/0!</v>
      </c>
      <c r="Z157" s="46" t="e">
        <f t="shared" si="62"/>
        <v>#DIV/0!</v>
      </c>
      <c r="AA157" s="46" t="e">
        <f t="shared" si="63"/>
        <v>#DIV/0!</v>
      </c>
      <c r="AB157" s="77" t="e">
        <f t="shared" si="64"/>
        <v>#DIV/0!</v>
      </c>
      <c r="AC157" s="78" t="e">
        <f t="shared" si="65"/>
        <v>#DIV/0!</v>
      </c>
      <c r="AE157" s="8" t="e">
        <f t="shared" si="66"/>
        <v>#DIV/0!</v>
      </c>
      <c r="AF157" s="9" t="e">
        <f t="shared" si="67"/>
        <v>#DIV/0!</v>
      </c>
      <c r="AG157" s="9" t="e">
        <f t="shared" si="68"/>
        <v>#DIV/0!</v>
      </c>
      <c r="AH157" s="10" t="e">
        <f t="shared" si="69"/>
        <v>#DIV/0!</v>
      </c>
    </row>
    <row r="158" spans="1:34">
      <c r="A158" s="51" t="s">
        <v>2551</v>
      </c>
      <c r="B158" s="181"/>
      <c r="C158" s="45"/>
      <c r="D158" s="46"/>
      <c r="E158" s="9"/>
      <c r="F158" s="9"/>
      <c r="G158" s="9"/>
      <c r="H158" s="52">
        <f t="shared" si="50"/>
        <v>0</v>
      </c>
      <c r="I158" s="8">
        <f t="shared" si="51"/>
        <v>0</v>
      </c>
      <c r="J158" s="53"/>
      <c r="K158" s="9"/>
      <c r="L158" s="9"/>
      <c r="M158" s="10">
        <f t="shared" si="52"/>
        <v>0</v>
      </c>
      <c r="N158" s="56"/>
      <c r="O158" s="8" t="e">
        <f t="shared" si="53"/>
        <v>#DIV/0!</v>
      </c>
      <c r="P158" s="9" t="e">
        <f t="shared" si="54"/>
        <v>#DIV/0!</v>
      </c>
      <c r="Q158" s="10" t="e">
        <f t="shared" si="55"/>
        <v>#DIV/0!</v>
      </c>
      <c r="R158" s="56"/>
      <c r="S158" s="55" t="e">
        <f t="shared" si="56"/>
        <v>#DIV/0!</v>
      </c>
      <c r="U158" s="45" t="e">
        <f t="shared" si="57"/>
        <v>#DIV/0!</v>
      </c>
      <c r="V158" s="46" t="e">
        <f t="shared" si="58"/>
        <v>#DIV/0!</v>
      </c>
      <c r="W158" s="49" t="e">
        <f t="shared" si="59"/>
        <v>#DIV/0!</v>
      </c>
      <c r="X158" s="45" t="e">
        <f t="shared" si="60"/>
        <v>#DIV/0!</v>
      </c>
      <c r="Y158" s="65" t="e">
        <f t="shared" si="61"/>
        <v>#DIV/0!</v>
      </c>
      <c r="Z158" s="46" t="e">
        <f t="shared" si="62"/>
        <v>#DIV/0!</v>
      </c>
      <c r="AA158" s="46" t="e">
        <f t="shared" si="63"/>
        <v>#DIV/0!</v>
      </c>
      <c r="AB158" s="77" t="e">
        <f t="shared" si="64"/>
        <v>#DIV/0!</v>
      </c>
      <c r="AC158" s="78" t="e">
        <f t="shared" si="65"/>
        <v>#DIV/0!</v>
      </c>
      <c r="AE158" s="8" t="e">
        <f t="shared" si="66"/>
        <v>#DIV/0!</v>
      </c>
      <c r="AF158" s="9" t="e">
        <f t="shared" si="67"/>
        <v>#DIV/0!</v>
      </c>
      <c r="AG158" s="9" t="e">
        <f t="shared" si="68"/>
        <v>#DIV/0!</v>
      </c>
      <c r="AH158" s="10" t="e">
        <f t="shared" si="69"/>
        <v>#DIV/0!</v>
      </c>
    </row>
    <row r="159" spans="1:34">
      <c r="A159" s="51" t="s">
        <v>2552</v>
      </c>
      <c r="B159" s="181"/>
      <c r="C159" s="45"/>
      <c r="D159" s="46"/>
      <c r="E159" s="9"/>
      <c r="F159" s="9"/>
      <c r="G159" s="9"/>
      <c r="H159" s="52">
        <f t="shared" si="50"/>
        <v>0</v>
      </c>
      <c r="I159" s="8">
        <f t="shared" si="51"/>
        <v>0</v>
      </c>
      <c r="J159" s="53"/>
      <c r="K159" s="9"/>
      <c r="L159" s="9"/>
      <c r="M159" s="10">
        <f t="shared" si="52"/>
        <v>0</v>
      </c>
      <c r="N159" s="56"/>
      <c r="O159" s="8" t="e">
        <f t="shared" si="53"/>
        <v>#DIV/0!</v>
      </c>
      <c r="P159" s="9" t="e">
        <f t="shared" si="54"/>
        <v>#DIV/0!</v>
      </c>
      <c r="Q159" s="10" t="e">
        <f t="shared" si="55"/>
        <v>#DIV/0!</v>
      </c>
      <c r="R159" s="56"/>
      <c r="S159" s="55" t="e">
        <f t="shared" si="56"/>
        <v>#DIV/0!</v>
      </c>
      <c r="U159" s="45" t="e">
        <f t="shared" si="57"/>
        <v>#DIV/0!</v>
      </c>
      <c r="V159" s="46" t="e">
        <f t="shared" si="58"/>
        <v>#DIV/0!</v>
      </c>
      <c r="W159" s="49" t="e">
        <f t="shared" si="59"/>
        <v>#DIV/0!</v>
      </c>
      <c r="X159" s="45" t="e">
        <f t="shared" si="60"/>
        <v>#DIV/0!</v>
      </c>
      <c r="Y159" s="65" t="e">
        <f t="shared" si="61"/>
        <v>#DIV/0!</v>
      </c>
      <c r="Z159" s="46" t="e">
        <f t="shared" si="62"/>
        <v>#DIV/0!</v>
      </c>
      <c r="AA159" s="46" t="e">
        <f t="shared" si="63"/>
        <v>#DIV/0!</v>
      </c>
      <c r="AB159" s="77" t="e">
        <f t="shared" si="64"/>
        <v>#DIV/0!</v>
      </c>
      <c r="AC159" s="78" t="e">
        <f t="shared" si="65"/>
        <v>#DIV/0!</v>
      </c>
      <c r="AE159" s="8" t="e">
        <f t="shared" si="66"/>
        <v>#DIV/0!</v>
      </c>
      <c r="AF159" s="9" t="e">
        <f t="shared" si="67"/>
        <v>#DIV/0!</v>
      </c>
      <c r="AG159" s="9" t="e">
        <f t="shared" si="68"/>
        <v>#DIV/0!</v>
      </c>
      <c r="AH159" s="10" t="e">
        <f t="shared" si="69"/>
        <v>#DIV/0!</v>
      </c>
    </row>
    <row r="160" spans="1:34">
      <c r="A160" s="51" t="s">
        <v>2553</v>
      </c>
      <c r="B160" s="181"/>
      <c r="C160" s="45"/>
      <c r="D160" s="46"/>
      <c r="E160" s="9"/>
      <c r="F160" s="9"/>
      <c r="G160" s="9"/>
      <c r="H160" s="52">
        <f t="shared" si="50"/>
        <v>0</v>
      </c>
      <c r="I160" s="8">
        <f t="shared" si="51"/>
        <v>0</v>
      </c>
      <c r="J160" s="53"/>
      <c r="K160" s="9"/>
      <c r="L160" s="9"/>
      <c r="M160" s="10">
        <f t="shared" si="52"/>
        <v>0</v>
      </c>
      <c r="N160" s="56"/>
      <c r="O160" s="8" t="e">
        <f t="shared" si="53"/>
        <v>#DIV/0!</v>
      </c>
      <c r="P160" s="9" t="e">
        <f t="shared" si="54"/>
        <v>#DIV/0!</v>
      </c>
      <c r="Q160" s="10" t="e">
        <f t="shared" si="55"/>
        <v>#DIV/0!</v>
      </c>
      <c r="R160" s="56"/>
      <c r="S160" s="55" t="e">
        <f t="shared" si="56"/>
        <v>#DIV/0!</v>
      </c>
      <c r="U160" s="45" t="e">
        <f t="shared" si="57"/>
        <v>#DIV/0!</v>
      </c>
      <c r="V160" s="46" t="e">
        <f t="shared" si="58"/>
        <v>#DIV/0!</v>
      </c>
      <c r="W160" s="49" t="e">
        <f t="shared" si="59"/>
        <v>#DIV/0!</v>
      </c>
      <c r="X160" s="45" t="e">
        <f t="shared" si="60"/>
        <v>#DIV/0!</v>
      </c>
      <c r="Y160" s="65" t="e">
        <f t="shared" si="61"/>
        <v>#DIV/0!</v>
      </c>
      <c r="Z160" s="46" t="e">
        <f t="shared" si="62"/>
        <v>#DIV/0!</v>
      </c>
      <c r="AA160" s="46" t="e">
        <f t="shared" si="63"/>
        <v>#DIV/0!</v>
      </c>
      <c r="AB160" s="77" t="e">
        <f t="shared" si="64"/>
        <v>#DIV/0!</v>
      </c>
      <c r="AC160" s="78" t="e">
        <f t="shared" si="65"/>
        <v>#DIV/0!</v>
      </c>
      <c r="AE160" s="8" t="e">
        <f t="shared" si="66"/>
        <v>#DIV/0!</v>
      </c>
      <c r="AF160" s="9" t="e">
        <f t="shared" si="67"/>
        <v>#DIV/0!</v>
      </c>
      <c r="AG160" s="9" t="e">
        <f t="shared" si="68"/>
        <v>#DIV/0!</v>
      </c>
      <c r="AH160" s="10" t="e">
        <f t="shared" si="69"/>
        <v>#DIV/0!</v>
      </c>
    </row>
    <row r="161" spans="1:34">
      <c r="A161" s="51" t="s">
        <v>2554</v>
      </c>
      <c r="B161" s="181"/>
      <c r="C161" s="45"/>
      <c r="D161" s="46"/>
      <c r="E161" s="9"/>
      <c r="F161" s="9"/>
      <c r="G161" s="9"/>
      <c r="H161" s="52">
        <f t="shared" si="50"/>
        <v>0</v>
      </c>
      <c r="I161" s="8">
        <f t="shared" si="51"/>
        <v>0</v>
      </c>
      <c r="J161" s="53"/>
      <c r="K161" s="9"/>
      <c r="L161" s="9"/>
      <c r="M161" s="10">
        <f t="shared" si="52"/>
        <v>0</v>
      </c>
      <c r="N161" s="56"/>
      <c r="O161" s="8" t="e">
        <f t="shared" si="53"/>
        <v>#DIV/0!</v>
      </c>
      <c r="P161" s="9" t="e">
        <f t="shared" si="54"/>
        <v>#DIV/0!</v>
      </c>
      <c r="Q161" s="10" t="e">
        <f t="shared" si="55"/>
        <v>#DIV/0!</v>
      </c>
      <c r="R161" s="56"/>
      <c r="S161" s="55" t="e">
        <f t="shared" si="56"/>
        <v>#DIV/0!</v>
      </c>
      <c r="U161" s="45" t="e">
        <f t="shared" si="57"/>
        <v>#DIV/0!</v>
      </c>
      <c r="V161" s="46" t="e">
        <f t="shared" si="58"/>
        <v>#DIV/0!</v>
      </c>
      <c r="W161" s="49" t="e">
        <f t="shared" si="59"/>
        <v>#DIV/0!</v>
      </c>
      <c r="X161" s="45" t="e">
        <f t="shared" si="60"/>
        <v>#DIV/0!</v>
      </c>
      <c r="Y161" s="65" t="e">
        <f t="shared" si="61"/>
        <v>#DIV/0!</v>
      </c>
      <c r="Z161" s="46" t="e">
        <f t="shared" si="62"/>
        <v>#DIV/0!</v>
      </c>
      <c r="AA161" s="46" t="e">
        <f t="shared" si="63"/>
        <v>#DIV/0!</v>
      </c>
      <c r="AB161" s="77" t="e">
        <f t="shared" si="64"/>
        <v>#DIV/0!</v>
      </c>
      <c r="AC161" s="78" t="e">
        <f t="shared" si="65"/>
        <v>#DIV/0!</v>
      </c>
      <c r="AE161" s="8" t="e">
        <f t="shared" si="66"/>
        <v>#DIV/0!</v>
      </c>
      <c r="AF161" s="9" t="e">
        <f t="shared" si="67"/>
        <v>#DIV/0!</v>
      </c>
      <c r="AG161" s="9" t="e">
        <f t="shared" si="68"/>
        <v>#DIV/0!</v>
      </c>
      <c r="AH161" s="10" t="e">
        <f t="shared" si="69"/>
        <v>#DIV/0!</v>
      </c>
    </row>
    <row r="162" spans="1:34">
      <c r="A162" s="51" t="s">
        <v>2555</v>
      </c>
      <c r="B162" s="181"/>
      <c r="C162" s="45"/>
      <c r="D162" s="46"/>
      <c r="E162" s="9"/>
      <c r="F162" s="9"/>
      <c r="G162" s="9"/>
      <c r="H162" s="52">
        <f t="shared" si="50"/>
        <v>0</v>
      </c>
      <c r="I162" s="8">
        <f t="shared" si="51"/>
        <v>0</v>
      </c>
      <c r="J162" s="53"/>
      <c r="K162" s="9"/>
      <c r="L162" s="9"/>
      <c r="M162" s="10">
        <f t="shared" si="52"/>
        <v>0</v>
      </c>
      <c r="N162" s="56"/>
      <c r="O162" s="8" t="e">
        <f t="shared" si="53"/>
        <v>#DIV/0!</v>
      </c>
      <c r="P162" s="9" t="e">
        <f t="shared" si="54"/>
        <v>#DIV/0!</v>
      </c>
      <c r="Q162" s="10" t="e">
        <f t="shared" si="55"/>
        <v>#DIV/0!</v>
      </c>
      <c r="R162" s="56"/>
      <c r="S162" s="55" t="e">
        <f t="shared" si="56"/>
        <v>#DIV/0!</v>
      </c>
      <c r="U162" s="45" t="e">
        <f t="shared" si="57"/>
        <v>#DIV/0!</v>
      </c>
      <c r="V162" s="46" t="e">
        <f t="shared" si="58"/>
        <v>#DIV/0!</v>
      </c>
      <c r="W162" s="49" t="e">
        <f t="shared" si="59"/>
        <v>#DIV/0!</v>
      </c>
      <c r="X162" s="45" t="e">
        <f t="shared" si="60"/>
        <v>#DIV/0!</v>
      </c>
      <c r="Y162" s="65" t="e">
        <f t="shared" si="61"/>
        <v>#DIV/0!</v>
      </c>
      <c r="Z162" s="46" t="e">
        <f t="shared" si="62"/>
        <v>#DIV/0!</v>
      </c>
      <c r="AA162" s="46" t="e">
        <f t="shared" si="63"/>
        <v>#DIV/0!</v>
      </c>
      <c r="AB162" s="77" t="e">
        <f t="shared" si="64"/>
        <v>#DIV/0!</v>
      </c>
      <c r="AC162" s="78" t="e">
        <f t="shared" si="65"/>
        <v>#DIV/0!</v>
      </c>
      <c r="AE162" s="8" t="e">
        <f t="shared" si="66"/>
        <v>#DIV/0!</v>
      </c>
      <c r="AF162" s="9" t="e">
        <f t="shared" si="67"/>
        <v>#DIV/0!</v>
      </c>
      <c r="AG162" s="9" t="e">
        <f t="shared" si="68"/>
        <v>#DIV/0!</v>
      </c>
      <c r="AH162" s="10" t="e">
        <f t="shared" si="69"/>
        <v>#DIV/0!</v>
      </c>
    </row>
    <row r="163" spans="1:34">
      <c r="A163" s="51" t="s">
        <v>2556</v>
      </c>
      <c r="B163" s="181"/>
      <c r="C163" s="45"/>
      <c r="D163" s="46"/>
      <c r="E163" s="9"/>
      <c r="F163" s="9"/>
      <c r="G163" s="9"/>
      <c r="H163" s="52">
        <f t="shared" si="50"/>
        <v>0</v>
      </c>
      <c r="I163" s="8">
        <f t="shared" si="51"/>
        <v>0</v>
      </c>
      <c r="J163" s="53"/>
      <c r="K163" s="9"/>
      <c r="L163" s="9"/>
      <c r="M163" s="10">
        <f t="shared" si="52"/>
        <v>0</v>
      </c>
      <c r="N163" s="56"/>
      <c r="O163" s="8" t="e">
        <f t="shared" si="53"/>
        <v>#DIV/0!</v>
      </c>
      <c r="P163" s="9" t="e">
        <f t="shared" si="54"/>
        <v>#DIV/0!</v>
      </c>
      <c r="Q163" s="10" t="e">
        <f t="shared" si="55"/>
        <v>#DIV/0!</v>
      </c>
      <c r="R163" s="56"/>
      <c r="S163" s="55" t="e">
        <f t="shared" si="56"/>
        <v>#DIV/0!</v>
      </c>
      <c r="U163" s="45" t="e">
        <f t="shared" si="57"/>
        <v>#DIV/0!</v>
      </c>
      <c r="V163" s="46" t="e">
        <f t="shared" si="58"/>
        <v>#DIV/0!</v>
      </c>
      <c r="W163" s="49" t="e">
        <f t="shared" si="59"/>
        <v>#DIV/0!</v>
      </c>
      <c r="X163" s="45" t="e">
        <f t="shared" si="60"/>
        <v>#DIV/0!</v>
      </c>
      <c r="Y163" s="65" t="e">
        <f t="shared" si="61"/>
        <v>#DIV/0!</v>
      </c>
      <c r="Z163" s="46" t="e">
        <f t="shared" si="62"/>
        <v>#DIV/0!</v>
      </c>
      <c r="AA163" s="46" t="e">
        <f t="shared" si="63"/>
        <v>#DIV/0!</v>
      </c>
      <c r="AB163" s="77" t="e">
        <f t="shared" si="64"/>
        <v>#DIV/0!</v>
      </c>
      <c r="AC163" s="78" t="e">
        <f t="shared" si="65"/>
        <v>#DIV/0!</v>
      </c>
      <c r="AE163" s="8" t="e">
        <f t="shared" si="66"/>
        <v>#DIV/0!</v>
      </c>
      <c r="AF163" s="9" t="e">
        <f t="shared" si="67"/>
        <v>#DIV/0!</v>
      </c>
      <c r="AG163" s="9" t="e">
        <f t="shared" si="68"/>
        <v>#DIV/0!</v>
      </c>
      <c r="AH163" s="10" t="e">
        <f t="shared" si="69"/>
        <v>#DIV/0!</v>
      </c>
    </row>
    <row r="164" spans="1:34">
      <c r="A164" s="51" t="s">
        <v>2557</v>
      </c>
      <c r="B164" s="181"/>
      <c r="C164" s="45"/>
      <c r="D164" s="46"/>
      <c r="E164" s="9"/>
      <c r="F164" s="9"/>
      <c r="G164" s="9"/>
      <c r="H164" s="52">
        <f t="shared" si="50"/>
        <v>0</v>
      </c>
      <c r="I164" s="8">
        <f t="shared" si="51"/>
        <v>0</v>
      </c>
      <c r="J164" s="53"/>
      <c r="K164" s="9"/>
      <c r="L164" s="9"/>
      <c r="M164" s="10">
        <f t="shared" si="52"/>
        <v>0</v>
      </c>
      <c r="N164" s="56"/>
      <c r="O164" s="8" t="e">
        <f t="shared" si="53"/>
        <v>#DIV/0!</v>
      </c>
      <c r="P164" s="9" t="e">
        <f t="shared" si="54"/>
        <v>#DIV/0!</v>
      </c>
      <c r="Q164" s="10" t="e">
        <f t="shared" si="55"/>
        <v>#DIV/0!</v>
      </c>
      <c r="R164" s="56"/>
      <c r="S164" s="55" t="e">
        <f t="shared" si="56"/>
        <v>#DIV/0!</v>
      </c>
      <c r="U164" s="45" t="e">
        <f t="shared" si="57"/>
        <v>#DIV/0!</v>
      </c>
      <c r="V164" s="46" t="e">
        <f t="shared" si="58"/>
        <v>#DIV/0!</v>
      </c>
      <c r="W164" s="49" t="e">
        <f t="shared" si="59"/>
        <v>#DIV/0!</v>
      </c>
      <c r="X164" s="45" t="e">
        <f t="shared" si="60"/>
        <v>#DIV/0!</v>
      </c>
      <c r="Y164" s="65" t="e">
        <f t="shared" si="61"/>
        <v>#DIV/0!</v>
      </c>
      <c r="Z164" s="46" t="e">
        <f t="shared" si="62"/>
        <v>#DIV/0!</v>
      </c>
      <c r="AA164" s="46" t="e">
        <f t="shared" si="63"/>
        <v>#DIV/0!</v>
      </c>
      <c r="AB164" s="77" t="e">
        <f t="shared" si="64"/>
        <v>#DIV/0!</v>
      </c>
      <c r="AC164" s="78" t="e">
        <f t="shared" si="65"/>
        <v>#DIV/0!</v>
      </c>
      <c r="AE164" s="8" t="e">
        <f t="shared" si="66"/>
        <v>#DIV/0!</v>
      </c>
      <c r="AF164" s="9" t="e">
        <f t="shared" si="67"/>
        <v>#DIV/0!</v>
      </c>
      <c r="AG164" s="9" t="e">
        <f t="shared" si="68"/>
        <v>#DIV/0!</v>
      </c>
      <c r="AH164" s="10" t="e">
        <f t="shared" si="69"/>
        <v>#DIV/0!</v>
      </c>
    </row>
    <row r="165" spans="1:34">
      <c r="A165" s="51" t="s">
        <v>2558</v>
      </c>
      <c r="B165" s="181"/>
      <c r="C165" s="45"/>
      <c r="D165" s="46"/>
      <c r="E165" s="9"/>
      <c r="F165" s="9"/>
      <c r="G165" s="9"/>
      <c r="H165" s="52">
        <f t="shared" si="50"/>
        <v>0</v>
      </c>
      <c r="I165" s="8">
        <f t="shared" si="51"/>
        <v>0</v>
      </c>
      <c r="J165" s="53"/>
      <c r="K165" s="9"/>
      <c r="L165" s="9"/>
      <c r="M165" s="10">
        <f t="shared" si="52"/>
        <v>0</v>
      </c>
      <c r="N165" s="56"/>
      <c r="O165" s="8" t="e">
        <f t="shared" si="53"/>
        <v>#DIV/0!</v>
      </c>
      <c r="P165" s="9" t="e">
        <f t="shared" si="54"/>
        <v>#DIV/0!</v>
      </c>
      <c r="Q165" s="10" t="e">
        <f t="shared" si="55"/>
        <v>#DIV/0!</v>
      </c>
      <c r="R165" s="56"/>
      <c r="S165" s="55" t="e">
        <f t="shared" si="56"/>
        <v>#DIV/0!</v>
      </c>
      <c r="U165" s="45" t="e">
        <f t="shared" si="57"/>
        <v>#DIV/0!</v>
      </c>
      <c r="V165" s="46" t="e">
        <f t="shared" si="58"/>
        <v>#DIV/0!</v>
      </c>
      <c r="W165" s="49" t="e">
        <f t="shared" si="59"/>
        <v>#DIV/0!</v>
      </c>
      <c r="X165" s="45" t="e">
        <f t="shared" si="60"/>
        <v>#DIV/0!</v>
      </c>
      <c r="Y165" s="65" t="e">
        <f t="shared" si="61"/>
        <v>#DIV/0!</v>
      </c>
      <c r="Z165" s="46" t="e">
        <f t="shared" si="62"/>
        <v>#DIV/0!</v>
      </c>
      <c r="AA165" s="46" t="e">
        <f t="shared" si="63"/>
        <v>#DIV/0!</v>
      </c>
      <c r="AB165" s="77" t="e">
        <f t="shared" si="64"/>
        <v>#DIV/0!</v>
      </c>
      <c r="AC165" s="78" t="e">
        <f t="shared" si="65"/>
        <v>#DIV/0!</v>
      </c>
      <c r="AE165" s="8" t="e">
        <f t="shared" si="66"/>
        <v>#DIV/0!</v>
      </c>
      <c r="AF165" s="9" t="e">
        <f t="shared" si="67"/>
        <v>#DIV/0!</v>
      </c>
      <c r="AG165" s="9" t="e">
        <f t="shared" si="68"/>
        <v>#DIV/0!</v>
      </c>
      <c r="AH165" s="10" t="e">
        <f t="shared" si="69"/>
        <v>#DIV/0!</v>
      </c>
    </row>
    <row r="166" spans="1:34">
      <c r="A166" s="51" t="s">
        <v>2559</v>
      </c>
      <c r="B166" s="181"/>
      <c r="C166" s="45"/>
      <c r="D166" s="46"/>
      <c r="E166" s="9"/>
      <c r="F166" s="9"/>
      <c r="G166" s="9"/>
      <c r="H166" s="52">
        <f t="shared" si="50"/>
        <v>0</v>
      </c>
      <c r="I166" s="8">
        <f t="shared" si="51"/>
        <v>0</v>
      </c>
      <c r="J166" s="53"/>
      <c r="K166" s="9"/>
      <c r="L166" s="9"/>
      <c r="M166" s="10">
        <f t="shared" si="52"/>
        <v>0</v>
      </c>
      <c r="N166" s="56"/>
      <c r="O166" s="8" t="e">
        <f t="shared" si="53"/>
        <v>#DIV/0!</v>
      </c>
      <c r="P166" s="9" t="e">
        <f t="shared" si="54"/>
        <v>#DIV/0!</v>
      </c>
      <c r="Q166" s="10" t="e">
        <f t="shared" si="55"/>
        <v>#DIV/0!</v>
      </c>
      <c r="R166" s="56"/>
      <c r="S166" s="55" t="e">
        <f t="shared" si="56"/>
        <v>#DIV/0!</v>
      </c>
      <c r="U166" s="45" t="e">
        <f t="shared" si="57"/>
        <v>#DIV/0!</v>
      </c>
      <c r="V166" s="46" t="e">
        <f t="shared" si="58"/>
        <v>#DIV/0!</v>
      </c>
      <c r="W166" s="49" t="e">
        <f t="shared" si="59"/>
        <v>#DIV/0!</v>
      </c>
      <c r="X166" s="45" t="e">
        <f t="shared" si="60"/>
        <v>#DIV/0!</v>
      </c>
      <c r="Y166" s="65" t="e">
        <f t="shared" si="61"/>
        <v>#DIV/0!</v>
      </c>
      <c r="Z166" s="46" t="e">
        <f t="shared" si="62"/>
        <v>#DIV/0!</v>
      </c>
      <c r="AA166" s="46" t="e">
        <f t="shared" si="63"/>
        <v>#DIV/0!</v>
      </c>
      <c r="AB166" s="77" t="e">
        <f t="shared" si="64"/>
        <v>#DIV/0!</v>
      </c>
      <c r="AC166" s="78" t="e">
        <f t="shared" si="65"/>
        <v>#DIV/0!</v>
      </c>
      <c r="AE166" s="8" t="e">
        <f t="shared" si="66"/>
        <v>#DIV/0!</v>
      </c>
      <c r="AF166" s="9" t="e">
        <f t="shared" si="67"/>
        <v>#DIV/0!</v>
      </c>
      <c r="AG166" s="9" t="e">
        <f t="shared" si="68"/>
        <v>#DIV/0!</v>
      </c>
      <c r="AH166" s="10" t="e">
        <f t="shared" si="69"/>
        <v>#DIV/0!</v>
      </c>
    </row>
    <row r="167" spans="1:34">
      <c r="A167" s="51" t="s">
        <v>2560</v>
      </c>
      <c r="B167" s="181"/>
      <c r="C167" s="45"/>
      <c r="D167" s="46"/>
      <c r="E167" s="9"/>
      <c r="F167" s="9"/>
      <c r="G167" s="9"/>
      <c r="H167" s="52">
        <f t="shared" si="50"/>
        <v>0</v>
      </c>
      <c r="I167" s="8">
        <f t="shared" si="51"/>
        <v>0</v>
      </c>
      <c r="J167" s="53"/>
      <c r="K167" s="9"/>
      <c r="L167" s="9"/>
      <c r="M167" s="10">
        <f t="shared" si="52"/>
        <v>0</v>
      </c>
      <c r="N167" s="56"/>
      <c r="O167" s="8" t="e">
        <f t="shared" si="53"/>
        <v>#DIV/0!</v>
      </c>
      <c r="P167" s="9" t="e">
        <f t="shared" si="54"/>
        <v>#DIV/0!</v>
      </c>
      <c r="Q167" s="10" t="e">
        <f t="shared" si="55"/>
        <v>#DIV/0!</v>
      </c>
      <c r="R167" s="56"/>
      <c r="S167" s="55" t="e">
        <f t="shared" si="56"/>
        <v>#DIV/0!</v>
      </c>
      <c r="U167" s="45" t="e">
        <f t="shared" si="57"/>
        <v>#DIV/0!</v>
      </c>
      <c r="V167" s="46" t="e">
        <f t="shared" si="58"/>
        <v>#DIV/0!</v>
      </c>
      <c r="W167" s="49" t="e">
        <f t="shared" si="59"/>
        <v>#DIV/0!</v>
      </c>
      <c r="X167" s="45" t="e">
        <f t="shared" si="60"/>
        <v>#DIV/0!</v>
      </c>
      <c r="Y167" s="65" t="e">
        <f t="shared" si="61"/>
        <v>#DIV/0!</v>
      </c>
      <c r="Z167" s="46" t="e">
        <f t="shared" si="62"/>
        <v>#DIV/0!</v>
      </c>
      <c r="AA167" s="46" t="e">
        <f t="shared" si="63"/>
        <v>#DIV/0!</v>
      </c>
      <c r="AB167" s="77" t="e">
        <f t="shared" si="64"/>
        <v>#DIV/0!</v>
      </c>
      <c r="AC167" s="78" t="e">
        <f t="shared" si="65"/>
        <v>#DIV/0!</v>
      </c>
      <c r="AE167" s="8" t="e">
        <f t="shared" si="66"/>
        <v>#DIV/0!</v>
      </c>
      <c r="AF167" s="9" t="e">
        <f t="shared" si="67"/>
        <v>#DIV/0!</v>
      </c>
      <c r="AG167" s="9" t="e">
        <f t="shared" si="68"/>
        <v>#DIV/0!</v>
      </c>
      <c r="AH167" s="10" t="e">
        <f t="shared" si="69"/>
        <v>#DIV/0!</v>
      </c>
    </row>
    <row r="168" spans="1:34">
      <c r="A168" s="51" t="s">
        <v>2561</v>
      </c>
      <c r="B168" s="181"/>
      <c r="C168" s="45"/>
      <c r="D168" s="46"/>
      <c r="E168" s="9"/>
      <c r="F168" s="9"/>
      <c r="G168" s="9"/>
      <c r="H168" s="52">
        <f t="shared" si="50"/>
        <v>0</v>
      </c>
      <c r="I168" s="8">
        <f t="shared" si="51"/>
        <v>0</v>
      </c>
      <c r="J168" s="53"/>
      <c r="K168" s="9"/>
      <c r="L168" s="9"/>
      <c r="M168" s="10">
        <f t="shared" si="52"/>
        <v>0</v>
      </c>
      <c r="N168" s="56"/>
      <c r="O168" s="8" t="e">
        <f t="shared" si="53"/>
        <v>#DIV/0!</v>
      </c>
      <c r="P168" s="9" t="e">
        <f t="shared" si="54"/>
        <v>#DIV/0!</v>
      </c>
      <c r="Q168" s="10" t="e">
        <f t="shared" si="55"/>
        <v>#DIV/0!</v>
      </c>
      <c r="R168" s="56"/>
      <c r="S168" s="55" t="e">
        <f t="shared" si="56"/>
        <v>#DIV/0!</v>
      </c>
      <c r="U168" s="45" t="e">
        <f t="shared" si="57"/>
        <v>#DIV/0!</v>
      </c>
      <c r="V168" s="46" t="e">
        <f t="shared" si="58"/>
        <v>#DIV/0!</v>
      </c>
      <c r="W168" s="49" t="e">
        <f t="shared" si="59"/>
        <v>#DIV/0!</v>
      </c>
      <c r="X168" s="45" t="e">
        <f t="shared" si="60"/>
        <v>#DIV/0!</v>
      </c>
      <c r="Y168" s="65" t="e">
        <f t="shared" si="61"/>
        <v>#DIV/0!</v>
      </c>
      <c r="Z168" s="46" t="e">
        <f t="shared" si="62"/>
        <v>#DIV/0!</v>
      </c>
      <c r="AA168" s="46" t="e">
        <f t="shared" si="63"/>
        <v>#DIV/0!</v>
      </c>
      <c r="AB168" s="77" t="e">
        <f t="shared" si="64"/>
        <v>#DIV/0!</v>
      </c>
      <c r="AC168" s="78" t="e">
        <f t="shared" si="65"/>
        <v>#DIV/0!</v>
      </c>
      <c r="AE168" s="8" t="e">
        <f t="shared" si="66"/>
        <v>#DIV/0!</v>
      </c>
      <c r="AF168" s="9" t="e">
        <f t="shared" si="67"/>
        <v>#DIV/0!</v>
      </c>
      <c r="AG168" s="9" t="e">
        <f t="shared" si="68"/>
        <v>#DIV/0!</v>
      </c>
      <c r="AH168" s="10" t="e">
        <f t="shared" si="69"/>
        <v>#DIV/0!</v>
      </c>
    </row>
    <row r="169" spans="1:34">
      <c r="A169" s="51" t="s">
        <v>2562</v>
      </c>
      <c r="B169" s="181"/>
      <c r="C169" s="45"/>
      <c r="D169" s="46"/>
      <c r="E169" s="9"/>
      <c r="F169" s="9"/>
      <c r="G169" s="9"/>
      <c r="H169" s="52">
        <f t="shared" si="50"/>
        <v>0</v>
      </c>
      <c r="I169" s="8">
        <f t="shared" si="51"/>
        <v>0</v>
      </c>
      <c r="J169" s="53"/>
      <c r="K169" s="9"/>
      <c r="L169" s="9"/>
      <c r="M169" s="10">
        <f t="shared" si="52"/>
        <v>0</v>
      </c>
      <c r="N169" s="56"/>
      <c r="O169" s="8" t="e">
        <f t="shared" si="53"/>
        <v>#DIV/0!</v>
      </c>
      <c r="P169" s="9" t="e">
        <f t="shared" si="54"/>
        <v>#DIV/0!</v>
      </c>
      <c r="Q169" s="10" t="e">
        <f t="shared" si="55"/>
        <v>#DIV/0!</v>
      </c>
      <c r="R169" s="56"/>
      <c r="S169" s="55" t="e">
        <f t="shared" si="56"/>
        <v>#DIV/0!</v>
      </c>
      <c r="U169" s="45" t="e">
        <f t="shared" si="57"/>
        <v>#DIV/0!</v>
      </c>
      <c r="V169" s="46" t="e">
        <f t="shared" si="58"/>
        <v>#DIV/0!</v>
      </c>
      <c r="W169" s="49" t="e">
        <f t="shared" si="59"/>
        <v>#DIV/0!</v>
      </c>
      <c r="X169" s="45" t="e">
        <f t="shared" si="60"/>
        <v>#DIV/0!</v>
      </c>
      <c r="Y169" s="65" t="e">
        <f t="shared" si="61"/>
        <v>#DIV/0!</v>
      </c>
      <c r="Z169" s="46" t="e">
        <f t="shared" si="62"/>
        <v>#DIV/0!</v>
      </c>
      <c r="AA169" s="46" t="e">
        <f t="shared" si="63"/>
        <v>#DIV/0!</v>
      </c>
      <c r="AB169" s="77" t="e">
        <f t="shared" si="64"/>
        <v>#DIV/0!</v>
      </c>
      <c r="AC169" s="78" t="e">
        <f t="shared" si="65"/>
        <v>#DIV/0!</v>
      </c>
      <c r="AE169" s="8" t="e">
        <f t="shared" si="66"/>
        <v>#DIV/0!</v>
      </c>
      <c r="AF169" s="9" t="e">
        <f t="shared" si="67"/>
        <v>#DIV/0!</v>
      </c>
      <c r="AG169" s="9" t="e">
        <f t="shared" si="68"/>
        <v>#DIV/0!</v>
      </c>
      <c r="AH169" s="10" t="e">
        <f t="shared" si="69"/>
        <v>#DIV/0!</v>
      </c>
    </row>
    <row r="170" spans="1:34">
      <c r="A170" s="51" t="s">
        <v>2563</v>
      </c>
      <c r="B170" s="181"/>
      <c r="C170" s="45"/>
      <c r="D170" s="46"/>
      <c r="E170" s="9"/>
      <c r="F170" s="9"/>
      <c r="G170" s="9"/>
      <c r="H170" s="52">
        <f t="shared" si="50"/>
        <v>0</v>
      </c>
      <c r="I170" s="8">
        <f t="shared" si="51"/>
        <v>0</v>
      </c>
      <c r="J170" s="53"/>
      <c r="K170" s="9"/>
      <c r="L170" s="9"/>
      <c r="M170" s="10">
        <f t="shared" si="52"/>
        <v>0</v>
      </c>
      <c r="N170" s="56"/>
      <c r="O170" s="8" t="e">
        <f t="shared" si="53"/>
        <v>#DIV/0!</v>
      </c>
      <c r="P170" s="9" t="e">
        <f t="shared" si="54"/>
        <v>#DIV/0!</v>
      </c>
      <c r="Q170" s="10" t="e">
        <f t="shared" si="55"/>
        <v>#DIV/0!</v>
      </c>
      <c r="R170" s="56"/>
      <c r="S170" s="55" t="e">
        <f t="shared" si="56"/>
        <v>#DIV/0!</v>
      </c>
      <c r="U170" s="45" t="e">
        <f t="shared" si="57"/>
        <v>#DIV/0!</v>
      </c>
      <c r="V170" s="46" t="e">
        <f t="shared" si="58"/>
        <v>#DIV/0!</v>
      </c>
      <c r="W170" s="49" t="e">
        <f t="shared" si="59"/>
        <v>#DIV/0!</v>
      </c>
      <c r="X170" s="45" t="e">
        <f t="shared" si="60"/>
        <v>#DIV/0!</v>
      </c>
      <c r="Y170" s="65" t="e">
        <f t="shared" si="61"/>
        <v>#DIV/0!</v>
      </c>
      <c r="Z170" s="46" t="e">
        <f t="shared" si="62"/>
        <v>#DIV/0!</v>
      </c>
      <c r="AA170" s="46" t="e">
        <f t="shared" si="63"/>
        <v>#DIV/0!</v>
      </c>
      <c r="AB170" s="77" t="e">
        <f t="shared" si="64"/>
        <v>#DIV/0!</v>
      </c>
      <c r="AC170" s="78" t="e">
        <f t="shared" si="65"/>
        <v>#DIV/0!</v>
      </c>
      <c r="AE170" s="8" t="e">
        <f t="shared" si="66"/>
        <v>#DIV/0!</v>
      </c>
      <c r="AF170" s="9" t="e">
        <f t="shared" si="67"/>
        <v>#DIV/0!</v>
      </c>
      <c r="AG170" s="9" t="e">
        <f t="shared" si="68"/>
        <v>#DIV/0!</v>
      </c>
      <c r="AH170" s="10" t="e">
        <f t="shared" si="69"/>
        <v>#DIV/0!</v>
      </c>
    </row>
    <row r="171" spans="1:34">
      <c r="A171" s="51" t="s">
        <v>2564</v>
      </c>
      <c r="B171" s="181"/>
      <c r="C171" s="45"/>
      <c r="D171" s="46"/>
      <c r="E171" s="9"/>
      <c r="F171" s="9"/>
      <c r="G171" s="9"/>
      <c r="H171" s="52">
        <f t="shared" si="50"/>
        <v>0</v>
      </c>
      <c r="I171" s="8">
        <f t="shared" si="51"/>
        <v>0</v>
      </c>
      <c r="J171" s="53"/>
      <c r="K171" s="9"/>
      <c r="L171" s="9"/>
      <c r="M171" s="10">
        <f t="shared" si="52"/>
        <v>0</v>
      </c>
      <c r="N171" s="56"/>
      <c r="O171" s="8" t="e">
        <f t="shared" si="53"/>
        <v>#DIV/0!</v>
      </c>
      <c r="P171" s="9" t="e">
        <f t="shared" si="54"/>
        <v>#DIV/0!</v>
      </c>
      <c r="Q171" s="10" t="e">
        <f t="shared" si="55"/>
        <v>#DIV/0!</v>
      </c>
      <c r="R171" s="56"/>
      <c r="S171" s="55" t="e">
        <f t="shared" si="56"/>
        <v>#DIV/0!</v>
      </c>
      <c r="U171" s="45" t="e">
        <f t="shared" si="57"/>
        <v>#DIV/0!</v>
      </c>
      <c r="V171" s="46" t="e">
        <f t="shared" si="58"/>
        <v>#DIV/0!</v>
      </c>
      <c r="W171" s="49" t="e">
        <f t="shared" si="59"/>
        <v>#DIV/0!</v>
      </c>
      <c r="X171" s="45" t="e">
        <f t="shared" si="60"/>
        <v>#DIV/0!</v>
      </c>
      <c r="Y171" s="65" t="e">
        <f t="shared" si="61"/>
        <v>#DIV/0!</v>
      </c>
      <c r="Z171" s="46" t="e">
        <f t="shared" si="62"/>
        <v>#DIV/0!</v>
      </c>
      <c r="AA171" s="46" t="e">
        <f t="shared" si="63"/>
        <v>#DIV/0!</v>
      </c>
      <c r="AB171" s="77" t="e">
        <f t="shared" si="64"/>
        <v>#DIV/0!</v>
      </c>
      <c r="AC171" s="78" t="e">
        <f t="shared" si="65"/>
        <v>#DIV/0!</v>
      </c>
      <c r="AE171" s="8" t="e">
        <f t="shared" si="66"/>
        <v>#DIV/0!</v>
      </c>
      <c r="AF171" s="9" t="e">
        <f t="shared" si="67"/>
        <v>#DIV/0!</v>
      </c>
      <c r="AG171" s="9" t="e">
        <f t="shared" si="68"/>
        <v>#DIV/0!</v>
      </c>
      <c r="AH171" s="10" t="e">
        <f t="shared" si="69"/>
        <v>#DIV/0!</v>
      </c>
    </row>
    <row r="172" spans="1:34">
      <c r="A172" s="51" t="s">
        <v>2565</v>
      </c>
      <c r="B172" s="181"/>
      <c r="C172" s="45"/>
      <c r="D172" s="46"/>
      <c r="E172" s="9"/>
      <c r="F172" s="9"/>
      <c r="G172" s="9"/>
      <c r="H172" s="52">
        <f t="shared" si="50"/>
        <v>0</v>
      </c>
      <c r="I172" s="8">
        <f t="shared" si="51"/>
        <v>0</v>
      </c>
      <c r="J172" s="53"/>
      <c r="K172" s="9"/>
      <c r="L172" s="9"/>
      <c r="M172" s="10">
        <f t="shared" si="52"/>
        <v>0</v>
      </c>
      <c r="N172" s="56"/>
      <c r="O172" s="8" t="e">
        <f t="shared" si="53"/>
        <v>#DIV/0!</v>
      </c>
      <c r="P172" s="9" t="e">
        <f t="shared" si="54"/>
        <v>#DIV/0!</v>
      </c>
      <c r="Q172" s="10" t="e">
        <f t="shared" si="55"/>
        <v>#DIV/0!</v>
      </c>
      <c r="R172" s="56"/>
      <c r="S172" s="55" t="e">
        <f t="shared" si="56"/>
        <v>#DIV/0!</v>
      </c>
      <c r="U172" s="45" t="e">
        <f t="shared" si="57"/>
        <v>#DIV/0!</v>
      </c>
      <c r="V172" s="46" t="e">
        <f t="shared" si="58"/>
        <v>#DIV/0!</v>
      </c>
      <c r="W172" s="49" t="e">
        <f t="shared" si="59"/>
        <v>#DIV/0!</v>
      </c>
      <c r="X172" s="45" t="e">
        <f t="shared" si="60"/>
        <v>#DIV/0!</v>
      </c>
      <c r="Y172" s="65" t="e">
        <f t="shared" si="61"/>
        <v>#DIV/0!</v>
      </c>
      <c r="Z172" s="46" t="e">
        <f t="shared" si="62"/>
        <v>#DIV/0!</v>
      </c>
      <c r="AA172" s="46" t="e">
        <f t="shared" si="63"/>
        <v>#DIV/0!</v>
      </c>
      <c r="AB172" s="77" t="e">
        <f t="shared" si="64"/>
        <v>#DIV/0!</v>
      </c>
      <c r="AC172" s="78" t="e">
        <f t="shared" si="65"/>
        <v>#DIV/0!</v>
      </c>
      <c r="AE172" s="8" t="e">
        <f t="shared" si="66"/>
        <v>#DIV/0!</v>
      </c>
      <c r="AF172" s="9" t="e">
        <f t="shared" si="67"/>
        <v>#DIV/0!</v>
      </c>
      <c r="AG172" s="9" t="e">
        <f t="shared" si="68"/>
        <v>#DIV/0!</v>
      </c>
      <c r="AH172" s="10" t="e">
        <f t="shared" si="69"/>
        <v>#DIV/0!</v>
      </c>
    </row>
    <row r="173" spans="1:34">
      <c r="A173" s="51" t="s">
        <v>2566</v>
      </c>
      <c r="B173" s="181"/>
      <c r="C173" s="45"/>
      <c r="D173" s="46"/>
      <c r="E173" s="9"/>
      <c r="F173" s="9"/>
      <c r="G173" s="9"/>
      <c r="H173" s="52">
        <f t="shared" si="50"/>
        <v>0</v>
      </c>
      <c r="I173" s="8">
        <f t="shared" si="51"/>
        <v>0</v>
      </c>
      <c r="J173" s="53"/>
      <c r="K173" s="9"/>
      <c r="L173" s="9"/>
      <c r="M173" s="10">
        <f t="shared" si="52"/>
        <v>0</v>
      </c>
      <c r="N173" s="56"/>
      <c r="O173" s="8" t="e">
        <f t="shared" si="53"/>
        <v>#DIV/0!</v>
      </c>
      <c r="P173" s="9" t="e">
        <f t="shared" si="54"/>
        <v>#DIV/0!</v>
      </c>
      <c r="Q173" s="10" t="e">
        <f t="shared" si="55"/>
        <v>#DIV/0!</v>
      </c>
      <c r="R173" s="56"/>
      <c r="S173" s="55" t="e">
        <f t="shared" si="56"/>
        <v>#DIV/0!</v>
      </c>
      <c r="U173" s="45" t="e">
        <f t="shared" si="57"/>
        <v>#DIV/0!</v>
      </c>
      <c r="V173" s="46" t="e">
        <f t="shared" si="58"/>
        <v>#DIV/0!</v>
      </c>
      <c r="W173" s="49" t="e">
        <f t="shared" si="59"/>
        <v>#DIV/0!</v>
      </c>
      <c r="X173" s="45" t="e">
        <f t="shared" si="60"/>
        <v>#DIV/0!</v>
      </c>
      <c r="Y173" s="65" t="e">
        <f t="shared" si="61"/>
        <v>#DIV/0!</v>
      </c>
      <c r="Z173" s="46" t="e">
        <f t="shared" si="62"/>
        <v>#DIV/0!</v>
      </c>
      <c r="AA173" s="46" t="e">
        <f t="shared" si="63"/>
        <v>#DIV/0!</v>
      </c>
      <c r="AB173" s="77" t="e">
        <f t="shared" si="64"/>
        <v>#DIV/0!</v>
      </c>
      <c r="AC173" s="78" t="e">
        <f t="shared" si="65"/>
        <v>#DIV/0!</v>
      </c>
      <c r="AE173" s="8" t="e">
        <f t="shared" si="66"/>
        <v>#DIV/0!</v>
      </c>
      <c r="AF173" s="9" t="e">
        <f t="shared" si="67"/>
        <v>#DIV/0!</v>
      </c>
      <c r="AG173" s="9" t="e">
        <f t="shared" si="68"/>
        <v>#DIV/0!</v>
      </c>
      <c r="AH173" s="10" t="e">
        <f t="shared" si="69"/>
        <v>#DIV/0!</v>
      </c>
    </row>
    <row r="174" spans="1:34">
      <c r="A174" s="51" t="s">
        <v>2567</v>
      </c>
      <c r="B174" s="181"/>
      <c r="C174" s="45"/>
      <c r="D174" s="46"/>
      <c r="E174" s="9"/>
      <c r="F174" s="9"/>
      <c r="G174" s="9"/>
      <c r="H174" s="52">
        <f t="shared" si="50"/>
        <v>0</v>
      </c>
      <c r="I174" s="8">
        <f t="shared" si="51"/>
        <v>0</v>
      </c>
      <c r="J174" s="53"/>
      <c r="K174" s="9"/>
      <c r="L174" s="9"/>
      <c r="M174" s="10">
        <f t="shared" si="52"/>
        <v>0</v>
      </c>
      <c r="N174" s="56"/>
      <c r="O174" s="8" t="e">
        <f t="shared" si="53"/>
        <v>#DIV/0!</v>
      </c>
      <c r="P174" s="9" t="e">
        <f t="shared" si="54"/>
        <v>#DIV/0!</v>
      </c>
      <c r="Q174" s="10" t="e">
        <f t="shared" si="55"/>
        <v>#DIV/0!</v>
      </c>
      <c r="R174" s="56"/>
      <c r="S174" s="55" t="e">
        <f t="shared" si="56"/>
        <v>#DIV/0!</v>
      </c>
      <c r="U174" s="45" t="e">
        <f t="shared" si="57"/>
        <v>#DIV/0!</v>
      </c>
      <c r="V174" s="46" t="e">
        <f t="shared" si="58"/>
        <v>#DIV/0!</v>
      </c>
      <c r="W174" s="49" t="e">
        <f t="shared" si="59"/>
        <v>#DIV/0!</v>
      </c>
      <c r="X174" s="45" t="e">
        <f t="shared" si="60"/>
        <v>#DIV/0!</v>
      </c>
      <c r="Y174" s="65" t="e">
        <f t="shared" si="61"/>
        <v>#DIV/0!</v>
      </c>
      <c r="Z174" s="46" t="e">
        <f t="shared" si="62"/>
        <v>#DIV/0!</v>
      </c>
      <c r="AA174" s="46" t="e">
        <f t="shared" si="63"/>
        <v>#DIV/0!</v>
      </c>
      <c r="AB174" s="77" t="e">
        <f t="shared" si="64"/>
        <v>#DIV/0!</v>
      </c>
      <c r="AC174" s="78" t="e">
        <f t="shared" si="65"/>
        <v>#DIV/0!</v>
      </c>
      <c r="AE174" s="8" t="e">
        <f t="shared" si="66"/>
        <v>#DIV/0!</v>
      </c>
      <c r="AF174" s="9" t="e">
        <f t="shared" si="67"/>
        <v>#DIV/0!</v>
      </c>
      <c r="AG174" s="9" t="e">
        <f t="shared" si="68"/>
        <v>#DIV/0!</v>
      </c>
      <c r="AH174" s="10" t="e">
        <f t="shared" si="69"/>
        <v>#DIV/0!</v>
      </c>
    </row>
    <row r="175" spans="1:34">
      <c r="A175" s="51" t="s">
        <v>2568</v>
      </c>
      <c r="B175" s="181"/>
      <c r="C175" s="45"/>
      <c r="D175" s="46"/>
      <c r="E175" s="9"/>
      <c r="F175" s="9"/>
      <c r="G175" s="9"/>
      <c r="H175" s="52">
        <f t="shared" si="50"/>
        <v>0</v>
      </c>
      <c r="I175" s="8">
        <f t="shared" si="51"/>
        <v>0</v>
      </c>
      <c r="J175" s="53"/>
      <c r="K175" s="9"/>
      <c r="L175" s="9"/>
      <c r="M175" s="10">
        <f t="shared" si="52"/>
        <v>0</v>
      </c>
      <c r="N175" s="56"/>
      <c r="O175" s="8" t="e">
        <f t="shared" si="53"/>
        <v>#DIV/0!</v>
      </c>
      <c r="P175" s="9" t="e">
        <f t="shared" si="54"/>
        <v>#DIV/0!</v>
      </c>
      <c r="Q175" s="10" t="e">
        <f t="shared" si="55"/>
        <v>#DIV/0!</v>
      </c>
      <c r="R175" s="56"/>
      <c r="S175" s="55" t="e">
        <f t="shared" si="56"/>
        <v>#DIV/0!</v>
      </c>
      <c r="U175" s="45" t="e">
        <f t="shared" si="57"/>
        <v>#DIV/0!</v>
      </c>
      <c r="V175" s="46" t="e">
        <f t="shared" si="58"/>
        <v>#DIV/0!</v>
      </c>
      <c r="W175" s="49" t="e">
        <f t="shared" si="59"/>
        <v>#DIV/0!</v>
      </c>
      <c r="X175" s="45" t="e">
        <f t="shared" si="60"/>
        <v>#DIV/0!</v>
      </c>
      <c r="Y175" s="65" t="e">
        <f t="shared" si="61"/>
        <v>#DIV/0!</v>
      </c>
      <c r="Z175" s="46" t="e">
        <f t="shared" si="62"/>
        <v>#DIV/0!</v>
      </c>
      <c r="AA175" s="46" t="e">
        <f t="shared" si="63"/>
        <v>#DIV/0!</v>
      </c>
      <c r="AB175" s="77" t="e">
        <f t="shared" si="64"/>
        <v>#DIV/0!</v>
      </c>
      <c r="AC175" s="78" t="e">
        <f t="shared" si="65"/>
        <v>#DIV/0!</v>
      </c>
      <c r="AE175" s="8" t="e">
        <f t="shared" si="66"/>
        <v>#DIV/0!</v>
      </c>
      <c r="AF175" s="9" t="e">
        <f t="shared" si="67"/>
        <v>#DIV/0!</v>
      </c>
      <c r="AG175" s="9" t="e">
        <f t="shared" si="68"/>
        <v>#DIV/0!</v>
      </c>
      <c r="AH175" s="10" t="e">
        <f t="shared" si="69"/>
        <v>#DIV/0!</v>
      </c>
    </row>
    <row r="176" spans="1:34">
      <c r="A176" s="51" t="s">
        <v>2569</v>
      </c>
      <c r="B176" s="181"/>
      <c r="C176" s="45"/>
      <c r="D176" s="46"/>
      <c r="E176" s="9"/>
      <c r="F176" s="9"/>
      <c r="G176" s="9"/>
      <c r="H176" s="52">
        <f t="shared" si="50"/>
        <v>0</v>
      </c>
      <c r="I176" s="8">
        <f t="shared" si="51"/>
        <v>0</v>
      </c>
      <c r="J176" s="53"/>
      <c r="K176" s="9"/>
      <c r="L176" s="9"/>
      <c r="M176" s="10">
        <f t="shared" si="52"/>
        <v>0</v>
      </c>
      <c r="N176" s="56"/>
      <c r="O176" s="8" t="e">
        <f t="shared" si="53"/>
        <v>#DIV/0!</v>
      </c>
      <c r="P176" s="9" t="e">
        <f t="shared" si="54"/>
        <v>#DIV/0!</v>
      </c>
      <c r="Q176" s="10" t="e">
        <f t="shared" si="55"/>
        <v>#DIV/0!</v>
      </c>
      <c r="R176" s="56"/>
      <c r="S176" s="55" t="e">
        <f t="shared" si="56"/>
        <v>#DIV/0!</v>
      </c>
      <c r="U176" s="45" t="e">
        <f t="shared" si="57"/>
        <v>#DIV/0!</v>
      </c>
      <c r="V176" s="46" t="e">
        <f t="shared" si="58"/>
        <v>#DIV/0!</v>
      </c>
      <c r="W176" s="49" t="e">
        <f t="shared" si="59"/>
        <v>#DIV/0!</v>
      </c>
      <c r="X176" s="45" t="e">
        <f t="shared" si="60"/>
        <v>#DIV/0!</v>
      </c>
      <c r="Y176" s="65" t="e">
        <f t="shared" si="61"/>
        <v>#DIV/0!</v>
      </c>
      <c r="Z176" s="46" t="e">
        <f t="shared" si="62"/>
        <v>#DIV/0!</v>
      </c>
      <c r="AA176" s="46" t="e">
        <f t="shared" si="63"/>
        <v>#DIV/0!</v>
      </c>
      <c r="AB176" s="77" t="e">
        <f t="shared" si="64"/>
        <v>#DIV/0!</v>
      </c>
      <c r="AC176" s="78" t="e">
        <f t="shared" si="65"/>
        <v>#DIV/0!</v>
      </c>
      <c r="AE176" s="8" t="e">
        <f t="shared" si="66"/>
        <v>#DIV/0!</v>
      </c>
      <c r="AF176" s="9" t="e">
        <f t="shared" si="67"/>
        <v>#DIV/0!</v>
      </c>
      <c r="AG176" s="9" t="e">
        <f t="shared" si="68"/>
        <v>#DIV/0!</v>
      </c>
      <c r="AH176" s="10" t="e">
        <f t="shared" si="69"/>
        <v>#DIV/0!</v>
      </c>
    </row>
    <row r="177" spans="1:34">
      <c r="A177" s="51" t="s">
        <v>2570</v>
      </c>
      <c r="B177" s="181"/>
      <c r="C177" s="45"/>
      <c r="D177" s="46"/>
      <c r="E177" s="9"/>
      <c r="F177" s="9"/>
      <c r="G177" s="9"/>
      <c r="H177" s="52">
        <f t="shared" si="50"/>
        <v>0</v>
      </c>
      <c r="I177" s="8">
        <f t="shared" si="51"/>
        <v>0</v>
      </c>
      <c r="J177" s="53"/>
      <c r="K177" s="9"/>
      <c r="L177" s="9"/>
      <c r="M177" s="10">
        <f t="shared" si="52"/>
        <v>0</v>
      </c>
      <c r="N177" s="56"/>
      <c r="O177" s="8" t="e">
        <f t="shared" si="53"/>
        <v>#DIV/0!</v>
      </c>
      <c r="P177" s="9" t="e">
        <f t="shared" si="54"/>
        <v>#DIV/0!</v>
      </c>
      <c r="Q177" s="10" t="e">
        <f t="shared" si="55"/>
        <v>#DIV/0!</v>
      </c>
      <c r="R177" s="56"/>
      <c r="S177" s="55" t="e">
        <f t="shared" si="56"/>
        <v>#DIV/0!</v>
      </c>
      <c r="U177" s="45" t="e">
        <f t="shared" si="57"/>
        <v>#DIV/0!</v>
      </c>
      <c r="V177" s="46" t="e">
        <f t="shared" si="58"/>
        <v>#DIV/0!</v>
      </c>
      <c r="W177" s="49" t="e">
        <f t="shared" si="59"/>
        <v>#DIV/0!</v>
      </c>
      <c r="X177" s="45" t="e">
        <f t="shared" si="60"/>
        <v>#DIV/0!</v>
      </c>
      <c r="Y177" s="65" t="e">
        <f t="shared" si="61"/>
        <v>#DIV/0!</v>
      </c>
      <c r="Z177" s="46" t="e">
        <f t="shared" si="62"/>
        <v>#DIV/0!</v>
      </c>
      <c r="AA177" s="46" t="e">
        <f t="shared" si="63"/>
        <v>#DIV/0!</v>
      </c>
      <c r="AB177" s="77" t="e">
        <f t="shared" si="64"/>
        <v>#DIV/0!</v>
      </c>
      <c r="AC177" s="78" t="e">
        <f t="shared" si="65"/>
        <v>#DIV/0!</v>
      </c>
      <c r="AE177" s="8" t="e">
        <f t="shared" si="66"/>
        <v>#DIV/0!</v>
      </c>
      <c r="AF177" s="9" t="e">
        <f t="shared" si="67"/>
        <v>#DIV/0!</v>
      </c>
      <c r="AG177" s="9" t="e">
        <f t="shared" si="68"/>
        <v>#DIV/0!</v>
      </c>
      <c r="AH177" s="10" t="e">
        <f t="shared" si="69"/>
        <v>#DIV/0!</v>
      </c>
    </row>
    <row r="178" spans="1:34">
      <c r="A178" s="51" t="s">
        <v>2571</v>
      </c>
      <c r="B178" s="181"/>
      <c r="C178" s="45"/>
      <c r="D178" s="46"/>
      <c r="E178" s="9"/>
      <c r="F178" s="9"/>
      <c r="G178" s="9"/>
      <c r="H178" s="52">
        <f t="shared" si="50"/>
        <v>0</v>
      </c>
      <c r="I178" s="8">
        <f t="shared" si="51"/>
        <v>0</v>
      </c>
      <c r="J178" s="53"/>
      <c r="K178" s="9"/>
      <c r="L178" s="9"/>
      <c r="M178" s="10">
        <f t="shared" si="52"/>
        <v>0</v>
      </c>
      <c r="N178" s="56"/>
      <c r="O178" s="8" t="e">
        <f t="shared" si="53"/>
        <v>#DIV/0!</v>
      </c>
      <c r="P178" s="9" t="e">
        <f t="shared" si="54"/>
        <v>#DIV/0!</v>
      </c>
      <c r="Q178" s="10" t="e">
        <f t="shared" si="55"/>
        <v>#DIV/0!</v>
      </c>
      <c r="R178" s="56"/>
      <c r="S178" s="55" t="e">
        <f t="shared" si="56"/>
        <v>#DIV/0!</v>
      </c>
      <c r="U178" s="45" t="e">
        <f t="shared" si="57"/>
        <v>#DIV/0!</v>
      </c>
      <c r="V178" s="46" t="e">
        <f t="shared" si="58"/>
        <v>#DIV/0!</v>
      </c>
      <c r="W178" s="49" t="e">
        <f t="shared" si="59"/>
        <v>#DIV/0!</v>
      </c>
      <c r="X178" s="45" t="e">
        <f t="shared" si="60"/>
        <v>#DIV/0!</v>
      </c>
      <c r="Y178" s="65" t="e">
        <f t="shared" si="61"/>
        <v>#DIV/0!</v>
      </c>
      <c r="Z178" s="46" t="e">
        <f t="shared" si="62"/>
        <v>#DIV/0!</v>
      </c>
      <c r="AA178" s="46" t="e">
        <f t="shared" si="63"/>
        <v>#DIV/0!</v>
      </c>
      <c r="AB178" s="77" t="e">
        <f t="shared" si="64"/>
        <v>#DIV/0!</v>
      </c>
      <c r="AC178" s="78" t="e">
        <f t="shared" si="65"/>
        <v>#DIV/0!</v>
      </c>
      <c r="AE178" s="8" t="e">
        <f t="shared" si="66"/>
        <v>#DIV/0!</v>
      </c>
      <c r="AF178" s="9" t="e">
        <f t="shared" si="67"/>
        <v>#DIV/0!</v>
      </c>
      <c r="AG178" s="9" t="e">
        <f t="shared" si="68"/>
        <v>#DIV/0!</v>
      </c>
      <c r="AH178" s="10" t="e">
        <f t="shared" si="69"/>
        <v>#DIV/0!</v>
      </c>
    </row>
    <row r="179" spans="1:34">
      <c r="A179" s="51" t="s">
        <v>2572</v>
      </c>
      <c r="B179" s="181"/>
      <c r="C179" s="45"/>
      <c r="D179" s="46"/>
      <c r="E179" s="9"/>
      <c r="F179" s="9"/>
      <c r="G179" s="9"/>
      <c r="H179" s="52">
        <f t="shared" si="50"/>
        <v>0</v>
      </c>
      <c r="I179" s="8">
        <f t="shared" si="51"/>
        <v>0</v>
      </c>
      <c r="J179" s="53"/>
      <c r="K179" s="9"/>
      <c r="L179" s="9"/>
      <c r="M179" s="10">
        <f t="shared" si="52"/>
        <v>0</v>
      </c>
      <c r="N179" s="56"/>
      <c r="O179" s="8" t="e">
        <f t="shared" si="53"/>
        <v>#DIV/0!</v>
      </c>
      <c r="P179" s="9" t="e">
        <f t="shared" si="54"/>
        <v>#DIV/0!</v>
      </c>
      <c r="Q179" s="10" t="e">
        <f t="shared" si="55"/>
        <v>#DIV/0!</v>
      </c>
      <c r="R179" s="56"/>
      <c r="S179" s="55" t="e">
        <f t="shared" si="56"/>
        <v>#DIV/0!</v>
      </c>
      <c r="U179" s="45" t="e">
        <f t="shared" si="57"/>
        <v>#DIV/0!</v>
      </c>
      <c r="V179" s="46" t="e">
        <f t="shared" si="58"/>
        <v>#DIV/0!</v>
      </c>
      <c r="W179" s="49" t="e">
        <f t="shared" si="59"/>
        <v>#DIV/0!</v>
      </c>
      <c r="X179" s="45" t="e">
        <f t="shared" si="60"/>
        <v>#DIV/0!</v>
      </c>
      <c r="Y179" s="65" t="e">
        <f t="shared" si="61"/>
        <v>#DIV/0!</v>
      </c>
      <c r="Z179" s="46" t="e">
        <f t="shared" si="62"/>
        <v>#DIV/0!</v>
      </c>
      <c r="AA179" s="46" t="e">
        <f t="shared" si="63"/>
        <v>#DIV/0!</v>
      </c>
      <c r="AB179" s="77" t="e">
        <f t="shared" si="64"/>
        <v>#DIV/0!</v>
      </c>
      <c r="AC179" s="78" t="e">
        <f t="shared" si="65"/>
        <v>#DIV/0!</v>
      </c>
      <c r="AE179" s="8" t="e">
        <f t="shared" si="66"/>
        <v>#DIV/0!</v>
      </c>
      <c r="AF179" s="9" t="e">
        <f t="shared" si="67"/>
        <v>#DIV/0!</v>
      </c>
      <c r="AG179" s="9" t="e">
        <f t="shared" si="68"/>
        <v>#DIV/0!</v>
      </c>
      <c r="AH179" s="10" t="e">
        <f t="shared" si="69"/>
        <v>#DIV/0!</v>
      </c>
    </row>
    <row r="180" spans="1:34">
      <c r="A180" s="51" t="s">
        <v>2573</v>
      </c>
      <c r="B180" s="181"/>
      <c r="C180" s="45"/>
      <c r="D180" s="46"/>
      <c r="E180" s="9"/>
      <c r="F180" s="9"/>
      <c r="G180" s="9"/>
      <c r="H180" s="52">
        <f t="shared" si="50"/>
        <v>0</v>
      </c>
      <c r="I180" s="8">
        <f t="shared" si="51"/>
        <v>0</v>
      </c>
      <c r="J180" s="53"/>
      <c r="K180" s="9"/>
      <c r="L180" s="9"/>
      <c r="M180" s="10">
        <f t="shared" si="52"/>
        <v>0</v>
      </c>
      <c r="N180" s="56"/>
      <c r="O180" s="8" t="e">
        <f t="shared" si="53"/>
        <v>#DIV/0!</v>
      </c>
      <c r="P180" s="9" t="e">
        <f t="shared" si="54"/>
        <v>#DIV/0!</v>
      </c>
      <c r="Q180" s="10" t="e">
        <f t="shared" si="55"/>
        <v>#DIV/0!</v>
      </c>
      <c r="R180" s="56"/>
      <c r="S180" s="55" t="e">
        <f t="shared" si="56"/>
        <v>#DIV/0!</v>
      </c>
      <c r="U180" s="45" t="e">
        <f t="shared" si="57"/>
        <v>#DIV/0!</v>
      </c>
      <c r="V180" s="46" t="e">
        <f t="shared" si="58"/>
        <v>#DIV/0!</v>
      </c>
      <c r="W180" s="49" t="e">
        <f t="shared" si="59"/>
        <v>#DIV/0!</v>
      </c>
      <c r="X180" s="45" t="e">
        <f t="shared" si="60"/>
        <v>#DIV/0!</v>
      </c>
      <c r="Y180" s="65" t="e">
        <f t="shared" si="61"/>
        <v>#DIV/0!</v>
      </c>
      <c r="Z180" s="46" t="e">
        <f t="shared" si="62"/>
        <v>#DIV/0!</v>
      </c>
      <c r="AA180" s="46" t="e">
        <f t="shared" si="63"/>
        <v>#DIV/0!</v>
      </c>
      <c r="AB180" s="77" t="e">
        <f t="shared" si="64"/>
        <v>#DIV/0!</v>
      </c>
      <c r="AC180" s="78" t="e">
        <f t="shared" si="65"/>
        <v>#DIV/0!</v>
      </c>
      <c r="AE180" s="8" t="e">
        <f t="shared" si="66"/>
        <v>#DIV/0!</v>
      </c>
      <c r="AF180" s="9" t="e">
        <f t="shared" si="67"/>
        <v>#DIV/0!</v>
      </c>
      <c r="AG180" s="9" t="e">
        <f t="shared" si="68"/>
        <v>#DIV/0!</v>
      </c>
      <c r="AH180" s="10" t="e">
        <f t="shared" si="69"/>
        <v>#DIV/0!</v>
      </c>
    </row>
    <row r="181" spans="1:34">
      <c r="A181" s="51" t="s">
        <v>2574</v>
      </c>
      <c r="B181" s="181"/>
      <c r="C181" s="45"/>
      <c r="D181" s="46"/>
      <c r="E181" s="9"/>
      <c r="F181" s="9"/>
      <c r="G181" s="9"/>
      <c r="H181" s="52">
        <f t="shared" si="50"/>
        <v>0</v>
      </c>
      <c r="I181" s="8">
        <f t="shared" si="51"/>
        <v>0</v>
      </c>
      <c r="J181" s="53"/>
      <c r="K181" s="9"/>
      <c r="L181" s="9"/>
      <c r="M181" s="10">
        <f t="shared" si="52"/>
        <v>0</v>
      </c>
      <c r="N181" s="56"/>
      <c r="O181" s="8" t="e">
        <f t="shared" si="53"/>
        <v>#DIV/0!</v>
      </c>
      <c r="P181" s="9" t="e">
        <f t="shared" si="54"/>
        <v>#DIV/0!</v>
      </c>
      <c r="Q181" s="10" t="e">
        <f t="shared" si="55"/>
        <v>#DIV/0!</v>
      </c>
      <c r="R181" s="56"/>
      <c r="S181" s="55" t="e">
        <f t="shared" si="56"/>
        <v>#DIV/0!</v>
      </c>
      <c r="U181" s="45" t="e">
        <f t="shared" si="57"/>
        <v>#DIV/0!</v>
      </c>
      <c r="V181" s="46" t="e">
        <f t="shared" si="58"/>
        <v>#DIV/0!</v>
      </c>
      <c r="W181" s="49" t="e">
        <f t="shared" si="59"/>
        <v>#DIV/0!</v>
      </c>
      <c r="X181" s="45" t="e">
        <f t="shared" si="60"/>
        <v>#DIV/0!</v>
      </c>
      <c r="Y181" s="65" t="e">
        <f t="shared" si="61"/>
        <v>#DIV/0!</v>
      </c>
      <c r="Z181" s="46" t="e">
        <f t="shared" si="62"/>
        <v>#DIV/0!</v>
      </c>
      <c r="AA181" s="46" t="e">
        <f t="shared" si="63"/>
        <v>#DIV/0!</v>
      </c>
      <c r="AB181" s="77" t="e">
        <f t="shared" si="64"/>
        <v>#DIV/0!</v>
      </c>
      <c r="AC181" s="78" t="e">
        <f t="shared" si="65"/>
        <v>#DIV/0!</v>
      </c>
      <c r="AE181" s="8" t="e">
        <f t="shared" si="66"/>
        <v>#DIV/0!</v>
      </c>
      <c r="AF181" s="9" t="e">
        <f t="shared" si="67"/>
        <v>#DIV/0!</v>
      </c>
      <c r="AG181" s="9" t="e">
        <f t="shared" si="68"/>
        <v>#DIV/0!</v>
      </c>
      <c r="AH181" s="10" t="e">
        <f t="shared" si="69"/>
        <v>#DIV/0!</v>
      </c>
    </row>
    <row r="182" spans="1:34">
      <c r="A182" s="51" t="s">
        <v>2575</v>
      </c>
      <c r="B182" s="181"/>
      <c r="C182" s="45"/>
      <c r="D182" s="46"/>
      <c r="E182" s="9"/>
      <c r="F182" s="9"/>
      <c r="G182" s="9"/>
      <c r="H182" s="52">
        <f t="shared" si="50"/>
        <v>0</v>
      </c>
      <c r="I182" s="8">
        <f t="shared" si="51"/>
        <v>0</v>
      </c>
      <c r="J182" s="53"/>
      <c r="K182" s="9"/>
      <c r="L182" s="9"/>
      <c r="M182" s="10">
        <f t="shared" si="52"/>
        <v>0</v>
      </c>
      <c r="N182" s="56"/>
      <c r="O182" s="8" t="e">
        <f t="shared" si="53"/>
        <v>#DIV/0!</v>
      </c>
      <c r="P182" s="9" t="e">
        <f t="shared" si="54"/>
        <v>#DIV/0!</v>
      </c>
      <c r="Q182" s="10" t="e">
        <f t="shared" si="55"/>
        <v>#DIV/0!</v>
      </c>
      <c r="R182" s="56"/>
      <c r="S182" s="55" t="e">
        <f t="shared" si="56"/>
        <v>#DIV/0!</v>
      </c>
      <c r="U182" s="45" t="e">
        <f t="shared" si="57"/>
        <v>#DIV/0!</v>
      </c>
      <c r="V182" s="46" t="e">
        <f t="shared" si="58"/>
        <v>#DIV/0!</v>
      </c>
      <c r="W182" s="49" t="e">
        <f t="shared" si="59"/>
        <v>#DIV/0!</v>
      </c>
      <c r="X182" s="45" t="e">
        <f t="shared" si="60"/>
        <v>#DIV/0!</v>
      </c>
      <c r="Y182" s="65" t="e">
        <f t="shared" si="61"/>
        <v>#DIV/0!</v>
      </c>
      <c r="Z182" s="46" t="e">
        <f t="shared" si="62"/>
        <v>#DIV/0!</v>
      </c>
      <c r="AA182" s="46" t="e">
        <f t="shared" si="63"/>
        <v>#DIV/0!</v>
      </c>
      <c r="AB182" s="77" t="e">
        <f t="shared" si="64"/>
        <v>#DIV/0!</v>
      </c>
      <c r="AC182" s="78" t="e">
        <f t="shared" si="65"/>
        <v>#DIV/0!</v>
      </c>
      <c r="AE182" s="8" t="e">
        <f t="shared" si="66"/>
        <v>#DIV/0!</v>
      </c>
      <c r="AF182" s="9" t="e">
        <f t="shared" si="67"/>
        <v>#DIV/0!</v>
      </c>
      <c r="AG182" s="9" t="e">
        <f t="shared" si="68"/>
        <v>#DIV/0!</v>
      </c>
      <c r="AH182" s="10" t="e">
        <f t="shared" si="69"/>
        <v>#DIV/0!</v>
      </c>
    </row>
    <row r="183" spans="1:34">
      <c r="A183" s="51" t="s">
        <v>2576</v>
      </c>
      <c r="B183" s="181"/>
      <c r="C183" s="45"/>
      <c r="D183" s="46"/>
      <c r="E183" s="9"/>
      <c r="F183" s="9"/>
      <c r="G183" s="9"/>
      <c r="H183" s="52">
        <f t="shared" si="50"/>
        <v>0</v>
      </c>
      <c r="I183" s="8">
        <f t="shared" si="51"/>
        <v>0</v>
      </c>
      <c r="J183" s="53"/>
      <c r="K183" s="9"/>
      <c r="L183" s="9"/>
      <c r="M183" s="10">
        <f t="shared" si="52"/>
        <v>0</v>
      </c>
      <c r="N183" s="56"/>
      <c r="O183" s="8" t="e">
        <f t="shared" si="53"/>
        <v>#DIV/0!</v>
      </c>
      <c r="P183" s="9" t="e">
        <f t="shared" si="54"/>
        <v>#DIV/0!</v>
      </c>
      <c r="Q183" s="10" t="e">
        <f t="shared" si="55"/>
        <v>#DIV/0!</v>
      </c>
      <c r="R183" s="56"/>
      <c r="S183" s="55" t="e">
        <f t="shared" si="56"/>
        <v>#DIV/0!</v>
      </c>
      <c r="U183" s="45" t="e">
        <f t="shared" si="57"/>
        <v>#DIV/0!</v>
      </c>
      <c r="V183" s="46" t="e">
        <f t="shared" si="58"/>
        <v>#DIV/0!</v>
      </c>
      <c r="W183" s="49" t="e">
        <f t="shared" si="59"/>
        <v>#DIV/0!</v>
      </c>
      <c r="X183" s="45" t="e">
        <f t="shared" si="60"/>
        <v>#DIV/0!</v>
      </c>
      <c r="Y183" s="65" t="e">
        <f t="shared" si="61"/>
        <v>#DIV/0!</v>
      </c>
      <c r="Z183" s="46" t="e">
        <f t="shared" si="62"/>
        <v>#DIV/0!</v>
      </c>
      <c r="AA183" s="46" t="e">
        <f t="shared" si="63"/>
        <v>#DIV/0!</v>
      </c>
      <c r="AB183" s="77" t="e">
        <f t="shared" si="64"/>
        <v>#DIV/0!</v>
      </c>
      <c r="AC183" s="78" t="e">
        <f t="shared" si="65"/>
        <v>#DIV/0!</v>
      </c>
      <c r="AE183" s="8" t="e">
        <f t="shared" si="66"/>
        <v>#DIV/0!</v>
      </c>
      <c r="AF183" s="9" t="e">
        <f t="shared" si="67"/>
        <v>#DIV/0!</v>
      </c>
      <c r="AG183" s="9" t="e">
        <f t="shared" si="68"/>
        <v>#DIV/0!</v>
      </c>
      <c r="AH183" s="10" t="e">
        <f t="shared" si="69"/>
        <v>#DIV/0!</v>
      </c>
    </row>
    <row r="184" spans="1:34">
      <c r="A184" s="51" t="s">
        <v>2577</v>
      </c>
      <c r="B184" s="181"/>
      <c r="C184" s="45"/>
      <c r="D184" s="46"/>
      <c r="E184" s="9"/>
      <c r="F184" s="9"/>
      <c r="G184" s="9"/>
      <c r="H184" s="52">
        <f t="shared" si="50"/>
        <v>0</v>
      </c>
      <c r="I184" s="8">
        <f t="shared" si="51"/>
        <v>0</v>
      </c>
      <c r="J184" s="53"/>
      <c r="K184" s="9"/>
      <c r="L184" s="9"/>
      <c r="M184" s="10">
        <f t="shared" si="52"/>
        <v>0</v>
      </c>
      <c r="N184" s="56"/>
      <c r="O184" s="8" t="e">
        <f t="shared" si="53"/>
        <v>#DIV/0!</v>
      </c>
      <c r="P184" s="9" t="e">
        <f t="shared" si="54"/>
        <v>#DIV/0!</v>
      </c>
      <c r="Q184" s="10" t="e">
        <f t="shared" si="55"/>
        <v>#DIV/0!</v>
      </c>
      <c r="R184" s="56"/>
      <c r="S184" s="55" t="e">
        <f t="shared" si="56"/>
        <v>#DIV/0!</v>
      </c>
      <c r="U184" s="45" t="e">
        <f t="shared" si="57"/>
        <v>#DIV/0!</v>
      </c>
      <c r="V184" s="46" t="e">
        <f t="shared" si="58"/>
        <v>#DIV/0!</v>
      </c>
      <c r="W184" s="49" t="e">
        <f t="shared" si="59"/>
        <v>#DIV/0!</v>
      </c>
      <c r="X184" s="45" t="e">
        <f t="shared" si="60"/>
        <v>#DIV/0!</v>
      </c>
      <c r="Y184" s="65" t="e">
        <f t="shared" si="61"/>
        <v>#DIV/0!</v>
      </c>
      <c r="Z184" s="46" t="e">
        <f t="shared" si="62"/>
        <v>#DIV/0!</v>
      </c>
      <c r="AA184" s="46" t="e">
        <f t="shared" si="63"/>
        <v>#DIV/0!</v>
      </c>
      <c r="AB184" s="77" t="e">
        <f t="shared" si="64"/>
        <v>#DIV/0!</v>
      </c>
      <c r="AC184" s="78" t="e">
        <f t="shared" si="65"/>
        <v>#DIV/0!</v>
      </c>
      <c r="AE184" s="8" t="e">
        <f t="shared" si="66"/>
        <v>#DIV/0!</v>
      </c>
      <c r="AF184" s="9" t="e">
        <f t="shared" si="67"/>
        <v>#DIV/0!</v>
      </c>
      <c r="AG184" s="9" t="e">
        <f t="shared" si="68"/>
        <v>#DIV/0!</v>
      </c>
      <c r="AH184" s="10" t="e">
        <f t="shared" si="69"/>
        <v>#DIV/0!</v>
      </c>
    </row>
    <row r="185" spans="1:34">
      <c r="A185" s="51" t="s">
        <v>2578</v>
      </c>
      <c r="B185" s="181"/>
      <c r="C185" s="45"/>
      <c r="D185" s="46"/>
      <c r="E185" s="9"/>
      <c r="F185" s="9"/>
      <c r="G185" s="9"/>
      <c r="H185" s="52">
        <f t="shared" si="50"/>
        <v>0</v>
      </c>
      <c r="I185" s="8">
        <f t="shared" si="51"/>
        <v>0</v>
      </c>
      <c r="J185" s="53"/>
      <c r="K185" s="9"/>
      <c r="L185" s="9"/>
      <c r="M185" s="10">
        <f t="shared" si="52"/>
        <v>0</v>
      </c>
      <c r="N185" s="56"/>
      <c r="O185" s="8" t="e">
        <f t="shared" si="53"/>
        <v>#DIV/0!</v>
      </c>
      <c r="P185" s="9" t="e">
        <f t="shared" si="54"/>
        <v>#DIV/0!</v>
      </c>
      <c r="Q185" s="10" t="e">
        <f t="shared" si="55"/>
        <v>#DIV/0!</v>
      </c>
      <c r="R185" s="56"/>
      <c r="S185" s="55" t="e">
        <f t="shared" si="56"/>
        <v>#DIV/0!</v>
      </c>
      <c r="U185" s="45" t="e">
        <f t="shared" si="57"/>
        <v>#DIV/0!</v>
      </c>
      <c r="V185" s="46" t="e">
        <f t="shared" si="58"/>
        <v>#DIV/0!</v>
      </c>
      <c r="W185" s="49" t="e">
        <f t="shared" si="59"/>
        <v>#DIV/0!</v>
      </c>
      <c r="X185" s="45" t="e">
        <f t="shared" si="60"/>
        <v>#DIV/0!</v>
      </c>
      <c r="Y185" s="65" t="e">
        <f t="shared" si="61"/>
        <v>#DIV/0!</v>
      </c>
      <c r="Z185" s="46" t="e">
        <f t="shared" si="62"/>
        <v>#DIV/0!</v>
      </c>
      <c r="AA185" s="46" t="e">
        <f t="shared" si="63"/>
        <v>#DIV/0!</v>
      </c>
      <c r="AB185" s="77" t="e">
        <f t="shared" si="64"/>
        <v>#DIV/0!</v>
      </c>
      <c r="AC185" s="78" t="e">
        <f t="shared" si="65"/>
        <v>#DIV/0!</v>
      </c>
      <c r="AE185" s="8" t="e">
        <f t="shared" si="66"/>
        <v>#DIV/0!</v>
      </c>
      <c r="AF185" s="9" t="e">
        <f t="shared" si="67"/>
        <v>#DIV/0!</v>
      </c>
      <c r="AG185" s="9" t="e">
        <f t="shared" si="68"/>
        <v>#DIV/0!</v>
      </c>
      <c r="AH185" s="10" t="e">
        <f t="shared" si="69"/>
        <v>#DIV/0!</v>
      </c>
    </row>
    <row r="186" spans="1:34">
      <c r="A186" s="51" t="s">
        <v>3964</v>
      </c>
      <c r="B186" s="181"/>
      <c r="C186" s="45"/>
      <c r="D186" s="46"/>
      <c r="E186" s="9"/>
      <c r="F186" s="9"/>
      <c r="G186" s="9"/>
      <c r="H186" s="52">
        <f t="shared" si="50"/>
        <v>0</v>
      </c>
      <c r="I186" s="8">
        <f t="shared" si="51"/>
        <v>0</v>
      </c>
      <c r="J186" s="53"/>
      <c r="K186" s="9"/>
      <c r="L186" s="9"/>
      <c r="M186" s="10">
        <f t="shared" si="52"/>
        <v>0</v>
      </c>
      <c r="N186" s="56"/>
      <c r="O186" s="8" t="e">
        <f t="shared" si="53"/>
        <v>#DIV/0!</v>
      </c>
      <c r="P186" s="9" t="e">
        <f t="shared" si="54"/>
        <v>#DIV/0!</v>
      </c>
      <c r="Q186" s="10" t="e">
        <f t="shared" si="55"/>
        <v>#DIV/0!</v>
      </c>
      <c r="R186" s="56"/>
      <c r="S186" s="55" t="e">
        <f t="shared" si="56"/>
        <v>#DIV/0!</v>
      </c>
      <c r="U186" s="45" t="e">
        <f t="shared" si="57"/>
        <v>#DIV/0!</v>
      </c>
      <c r="V186" s="46" t="e">
        <f t="shared" si="58"/>
        <v>#DIV/0!</v>
      </c>
      <c r="W186" s="49" t="e">
        <f t="shared" si="59"/>
        <v>#DIV/0!</v>
      </c>
      <c r="X186" s="45" t="e">
        <f t="shared" si="60"/>
        <v>#DIV/0!</v>
      </c>
      <c r="Y186" s="65" t="e">
        <f t="shared" si="61"/>
        <v>#DIV/0!</v>
      </c>
      <c r="Z186" s="46" t="e">
        <f t="shared" si="62"/>
        <v>#DIV/0!</v>
      </c>
      <c r="AA186" s="46" t="e">
        <f t="shared" si="63"/>
        <v>#DIV/0!</v>
      </c>
      <c r="AB186" s="77" t="e">
        <f t="shared" si="64"/>
        <v>#DIV/0!</v>
      </c>
      <c r="AC186" s="78" t="e">
        <f t="shared" si="65"/>
        <v>#DIV/0!</v>
      </c>
      <c r="AE186" s="8" t="e">
        <f t="shared" si="66"/>
        <v>#DIV/0!</v>
      </c>
      <c r="AF186" s="9" t="e">
        <f t="shared" si="67"/>
        <v>#DIV/0!</v>
      </c>
      <c r="AG186" s="9" t="e">
        <f t="shared" si="68"/>
        <v>#DIV/0!</v>
      </c>
      <c r="AH186" s="10" t="e">
        <f t="shared" si="69"/>
        <v>#DIV/0!</v>
      </c>
    </row>
    <row r="187" spans="1:34">
      <c r="A187" s="51" t="s">
        <v>2579</v>
      </c>
      <c r="B187" s="181"/>
      <c r="C187" s="45"/>
      <c r="D187" s="46"/>
      <c r="E187" s="9"/>
      <c r="F187" s="9"/>
      <c r="G187" s="9"/>
      <c r="H187" s="52">
        <f t="shared" si="50"/>
        <v>0</v>
      </c>
      <c r="I187" s="8">
        <f t="shared" si="51"/>
        <v>0</v>
      </c>
      <c r="J187" s="53"/>
      <c r="K187" s="9"/>
      <c r="L187" s="9"/>
      <c r="M187" s="10">
        <f t="shared" si="52"/>
        <v>0</v>
      </c>
      <c r="N187" s="56"/>
      <c r="O187" s="8" t="e">
        <f t="shared" si="53"/>
        <v>#DIV/0!</v>
      </c>
      <c r="P187" s="9" t="e">
        <f t="shared" si="54"/>
        <v>#DIV/0!</v>
      </c>
      <c r="Q187" s="10" t="e">
        <f t="shared" si="55"/>
        <v>#DIV/0!</v>
      </c>
      <c r="R187" s="56"/>
      <c r="S187" s="55" t="e">
        <f t="shared" si="56"/>
        <v>#DIV/0!</v>
      </c>
      <c r="U187" s="45" t="e">
        <f t="shared" si="57"/>
        <v>#DIV/0!</v>
      </c>
      <c r="V187" s="46" t="e">
        <f t="shared" si="58"/>
        <v>#DIV/0!</v>
      </c>
      <c r="W187" s="49" t="e">
        <f t="shared" si="59"/>
        <v>#DIV/0!</v>
      </c>
      <c r="X187" s="45" t="e">
        <f t="shared" si="60"/>
        <v>#DIV/0!</v>
      </c>
      <c r="Y187" s="65" t="e">
        <f t="shared" si="61"/>
        <v>#DIV/0!</v>
      </c>
      <c r="Z187" s="46" t="e">
        <f t="shared" si="62"/>
        <v>#DIV/0!</v>
      </c>
      <c r="AA187" s="46" t="e">
        <f t="shared" si="63"/>
        <v>#DIV/0!</v>
      </c>
      <c r="AB187" s="77" t="e">
        <f t="shared" si="64"/>
        <v>#DIV/0!</v>
      </c>
      <c r="AC187" s="78" t="e">
        <f t="shared" si="65"/>
        <v>#DIV/0!</v>
      </c>
      <c r="AE187" s="8" t="e">
        <f t="shared" si="66"/>
        <v>#DIV/0!</v>
      </c>
      <c r="AF187" s="9" t="e">
        <f t="shared" si="67"/>
        <v>#DIV/0!</v>
      </c>
      <c r="AG187" s="9" t="e">
        <f t="shared" si="68"/>
        <v>#DIV/0!</v>
      </c>
      <c r="AH187" s="10" t="e">
        <f t="shared" si="69"/>
        <v>#DIV/0!</v>
      </c>
    </row>
    <row r="188" spans="1:34">
      <c r="A188" s="51" t="s">
        <v>2580</v>
      </c>
      <c r="B188" s="181"/>
      <c r="C188" s="45"/>
      <c r="D188" s="46"/>
      <c r="E188" s="9"/>
      <c r="F188" s="9"/>
      <c r="G188" s="9"/>
      <c r="H188" s="52">
        <f t="shared" si="50"/>
        <v>0</v>
      </c>
      <c r="I188" s="8">
        <f t="shared" si="51"/>
        <v>0</v>
      </c>
      <c r="J188" s="53"/>
      <c r="K188" s="9"/>
      <c r="L188" s="9"/>
      <c r="M188" s="10">
        <f t="shared" si="52"/>
        <v>0</v>
      </c>
      <c r="N188" s="56"/>
      <c r="O188" s="8" t="e">
        <f t="shared" si="53"/>
        <v>#DIV/0!</v>
      </c>
      <c r="P188" s="9" t="e">
        <f t="shared" si="54"/>
        <v>#DIV/0!</v>
      </c>
      <c r="Q188" s="10" t="e">
        <f t="shared" si="55"/>
        <v>#DIV/0!</v>
      </c>
      <c r="R188" s="56"/>
      <c r="S188" s="55" t="e">
        <f t="shared" si="56"/>
        <v>#DIV/0!</v>
      </c>
      <c r="U188" s="45" t="e">
        <f t="shared" si="57"/>
        <v>#DIV/0!</v>
      </c>
      <c r="V188" s="46" t="e">
        <f t="shared" si="58"/>
        <v>#DIV/0!</v>
      </c>
      <c r="W188" s="49" t="e">
        <f t="shared" si="59"/>
        <v>#DIV/0!</v>
      </c>
      <c r="X188" s="45" t="e">
        <f t="shared" si="60"/>
        <v>#DIV/0!</v>
      </c>
      <c r="Y188" s="65" t="e">
        <f t="shared" si="61"/>
        <v>#DIV/0!</v>
      </c>
      <c r="Z188" s="46" t="e">
        <f t="shared" si="62"/>
        <v>#DIV/0!</v>
      </c>
      <c r="AA188" s="46" t="e">
        <f t="shared" si="63"/>
        <v>#DIV/0!</v>
      </c>
      <c r="AB188" s="77" t="e">
        <f t="shared" si="64"/>
        <v>#DIV/0!</v>
      </c>
      <c r="AC188" s="78" t="e">
        <f t="shared" si="65"/>
        <v>#DIV/0!</v>
      </c>
      <c r="AE188" s="8" t="e">
        <f t="shared" si="66"/>
        <v>#DIV/0!</v>
      </c>
      <c r="AF188" s="9" t="e">
        <f t="shared" si="67"/>
        <v>#DIV/0!</v>
      </c>
      <c r="AG188" s="9" t="e">
        <f t="shared" si="68"/>
        <v>#DIV/0!</v>
      </c>
      <c r="AH188" s="10" t="e">
        <f t="shared" si="69"/>
        <v>#DIV/0!</v>
      </c>
    </row>
    <row r="189" spans="1:34">
      <c r="A189" s="51" t="s">
        <v>2581</v>
      </c>
      <c r="B189" s="181"/>
      <c r="C189" s="45"/>
      <c r="D189" s="46"/>
      <c r="E189" s="9"/>
      <c r="F189" s="9"/>
      <c r="G189" s="9"/>
      <c r="H189" s="52">
        <f t="shared" si="50"/>
        <v>0</v>
      </c>
      <c r="I189" s="8">
        <f t="shared" si="51"/>
        <v>0</v>
      </c>
      <c r="J189" s="53"/>
      <c r="K189" s="9"/>
      <c r="L189" s="9"/>
      <c r="M189" s="10">
        <f t="shared" si="52"/>
        <v>0</v>
      </c>
      <c r="N189" s="56"/>
      <c r="O189" s="8" t="e">
        <f t="shared" si="53"/>
        <v>#DIV/0!</v>
      </c>
      <c r="P189" s="9" t="e">
        <f t="shared" si="54"/>
        <v>#DIV/0!</v>
      </c>
      <c r="Q189" s="10" t="e">
        <f t="shared" si="55"/>
        <v>#DIV/0!</v>
      </c>
      <c r="R189" s="56"/>
      <c r="S189" s="55" t="e">
        <f t="shared" si="56"/>
        <v>#DIV/0!</v>
      </c>
      <c r="U189" s="45" t="e">
        <f t="shared" si="57"/>
        <v>#DIV/0!</v>
      </c>
      <c r="V189" s="46" t="e">
        <f t="shared" si="58"/>
        <v>#DIV/0!</v>
      </c>
      <c r="W189" s="49" t="e">
        <f t="shared" si="59"/>
        <v>#DIV/0!</v>
      </c>
      <c r="X189" s="45" t="e">
        <f t="shared" si="60"/>
        <v>#DIV/0!</v>
      </c>
      <c r="Y189" s="65" t="e">
        <f t="shared" si="61"/>
        <v>#DIV/0!</v>
      </c>
      <c r="Z189" s="46" t="e">
        <f t="shared" si="62"/>
        <v>#DIV/0!</v>
      </c>
      <c r="AA189" s="46" t="e">
        <f t="shared" si="63"/>
        <v>#DIV/0!</v>
      </c>
      <c r="AB189" s="77" t="e">
        <f t="shared" si="64"/>
        <v>#DIV/0!</v>
      </c>
      <c r="AC189" s="78" t="e">
        <f t="shared" si="65"/>
        <v>#DIV/0!</v>
      </c>
      <c r="AE189" s="8" t="e">
        <f t="shared" si="66"/>
        <v>#DIV/0!</v>
      </c>
      <c r="AF189" s="9" t="e">
        <f t="shared" si="67"/>
        <v>#DIV/0!</v>
      </c>
      <c r="AG189" s="9" t="e">
        <f t="shared" si="68"/>
        <v>#DIV/0!</v>
      </c>
      <c r="AH189" s="10" t="e">
        <f t="shared" si="69"/>
        <v>#DIV/0!</v>
      </c>
    </row>
    <row r="190" spans="1:34">
      <c r="A190" s="51" t="s">
        <v>2582</v>
      </c>
      <c r="B190" s="181"/>
      <c r="C190" s="45"/>
      <c r="D190" s="46"/>
      <c r="E190" s="9"/>
      <c r="F190" s="9"/>
      <c r="G190" s="9"/>
      <c r="H190" s="52">
        <f t="shared" si="50"/>
        <v>0</v>
      </c>
      <c r="I190" s="8">
        <f t="shared" si="51"/>
        <v>0</v>
      </c>
      <c r="J190" s="53"/>
      <c r="K190" s="9"/>
      <c r="L190" s="9"/>
      <c r="M190" s="10">
        <f t="shared" si="52"/>
        <v>0</v>
      </c>
      <c r="N190" s="56"/>
      <c r="O190" s="8" t="e">
        <f t="shared" si="53"/>
        <v>#DIV/0!</v>
      </c>
      <c r="P190" s="9" t="e">
        <f t="shared" si="54"/>
        <v>#DIV/0!</v>
      </c>
      <c r="Q190" s="10" t="e">
        <f t="shared" si="55"/>
        <v>#DIV/0!</v>
      </c>
      <c r="R190" s="56"/>
      <c r="S190" s="55" t="e">
        <f t="shared" si="56"/>
        <v>#DIV/0!</v>
      </c>
      <c r="U190" s="45" t="e">
        <f t="shared" si="57"/>
        <v>#DIV/0!</v>
      </c>
      <c r="V190" s="46" t="e">
        <f t="shared" si="58"/>
        <v>#DIV/0!</v>
      </c>
      <c r="W190" s="49" t="e">
        <f t="shared" si="59"/>
        <v>#DIV/0!</v>
      </c>
      <c r="X190" s="45" t="e">
        <f t="shared" si="60"/>
        <v>#DIV/0!</v>
      </c>
      <c r="Y190" s="65" t="e">
        <f t="shared" si="61"/>
        <v>#DIV/0!</v>
      </c>
      <c r="Z190" s="46" t="e">
        <f t="shared" si="62"/>
        <v>#DIV/0!</v>
      </c>
      <c r="AA190" s="46" t="e">
        <f t="shared" si="63"/>
        <v>#DIV/0!</v>
      </c>
      <c r="AB190" s="77" t="e">
        <f t="shared" si="64"/>
        <v>#DIV/0!</v>
      </c>
      <c r="AC190" s="78" t="e">
        <f t="shared" si="65"/>
        <v>#DIV/0!</v>
      </c>
      <c r="AE190" s="8" t="e">
        <f t="shared" si="66"/>
        <v>#DIV/0!</v>
      </c>
      <c r="AF190" s="9" t="e">
        <f t="shared" si="67"/>
        <v>#DIV/0!</v>
      </c>
      <c r="AG190" s="9" t="e">
        <f t="shared" si="68"/>
        <v>#DIV/0!</v>
      </c>
      <c r="AH190" s="10" t="e">
        <f t="shared" si="69"/>
        <v>#DIV/0!</v>
      </c>
    </row>
    <row r="191" spans="1:34">
      <c r="A191" s="51" t="s">
        <v>2583</v>
      </c>
      <c r="B191" s="181"/>
      <c r="C191" s="45"/>
      <c r="D191" s="46"/>
      <c r="E191" s="9"/>
      <c r="F191" s="9"/>
      <c r="G191" s="9"/>
      <c r="H191" s="52">
        <f t="shared" si="50"/>
        <v>0</v>
      </c>
      <c r="I191" s="8">
        <f t="shared" si="51"/>
        <v>0</v>
      </c>
      <c r="J191" s="53"/>
      <c r="K191" s="9"/>
      <c r="L191" s="9"/>
      <c r="M191" s="10">
        <f t="shared" si="52"/>
        <v>0</v>
      </c>
      <c r="N191" s="56"/>
      <c r="O191" s="8" t="e">
        <f t="shared" si="53"/>
        <v>#DIV/0!</v>
      </c>
      <c r="P191" s="9" t="e">
        <f t="shared" si="54"/>
        <v>#DIV/0!</v>
      </c>
      <c r="Q191" s="10" t="e">
        <f t="shared" si="55"/>
        <v>#DIV/0!</v>
      </c>
      <c r="R191" s="56"/>
      <c r="S191" s="55" t="e">
        <f t="shared" si="56"/>
        <v>#DIV/0!</v>
      </c>
      <c r="U191" s="45" t="e">
        <f t="shared" si="57"/>
        <v>#DIV/0!</v>
      </c>
      <c r="V191" s="46" t="e">
        <f t="shared" si="58"/>
        <v>#DIV/0!</v>
      </c>
      <c r="W191" s="49" t="e">
        <f t="shared" si="59"/>
        <v>#DIV/0!</v>
      </c>
      <c r="X191" s="45" t="e">
        <f t="shared" si="60"/>
        <v>#DIV/0!</v>
      </c>
      <c r="Y191" s="65" t="e">
        <f t="shared" si="61"/>
        <v>#DIV/0!</v>
      </c>
      <c r="Z191" s="46" t="e">
        <f t="shared" si="62"/>
        <v>#DIV/0!</v>
      </c>
      <c r="AA191" s="46" t="e">
        <f t="shared" si="63"/>
        <v>#DIV/0!</v>
      </c>
      <c r="AB191" s="77" t="e">
        <f t="shared" si="64"/>
        <v>#DIV/0!</v>
      </c>
      <c r="AC191" s="78" t="e">
        <f t="shared" si="65"/>
        <v>#DIV/0!</v>
      </c>
      <c r="AE191" s="8" t="e">
        <f t="shared" si="66"/>
        <v>#DIV/0!</v>
      </c>
      <c r="AF191" s="9" t="e">
        <f t="shared" si="67"/>
        <v>#DIV/0!</v>
      </c>
      <c r="AG191" s="9" t="e">
        <f t="shared" si="68"/>
        <v>#DIV/0!</v>
      </c>
      <c r="AH191" s="10" t="e">
        <f t="shared" si="69"/>
        <v>#DIV/0!</v>
      </c>
    </row>
    <row r="192" spans="1:34">
      <c r="A192" s="51" t="s">
        <v>2584</v>
      </c>
      <c r="B192" s="181"/>
      <c r="C192" s="45"/>
      <c r="D192" s="46"/>
      <c r="E192" s="9"/>
      <c r="F192" s="9"/>
      <c r="G192" s="9"/>
      <c r="H192" s="52">
        <f t="shared" si="50"/>
        <v>0</v>
      </c>
      <c r="I192" s="8">
        <f t="shared" si="51"/>
        <v>0</v>
      </c>
      <c r="J192" s="53"/>
      <c r="K192" s="9"/>
      <c r="L192" s="9"/>
      <c r="M192" s="10">
        <f t="shared" si="52"/>
        <v>0</v>
      </c>
      <c r="N192" s="56"/>
      <c r="O192" s="8" t="e">
        <f t="shared" si="53"/>
        <v>#DIV/0!</v>
      </c>
      <c r="P192" s="9" t="e">
        <f t="shared" si="54"/>
        <v>#DIV/0!</v>
      </c>
      <c r="Q192" s="10" t="e">
        <f t="shared" si="55"/>
        <v>#DIV/0!</v>
      </c>
      <c r="R192" s="56"/>
      <c r="S192" s="55" t="e">
        <f t="shared" si="56"/>
        <v>#DIV/0!</v>
      </c>
      <c r="U192" s="45" t="e">
        <f t="shared" si="57"/>
        <v>#DIV/0!</v>
      </c>
      <c r="V192" s="46" t="e">
        <f t="shared" si="58"/>
        <v>#DIV/0!</v>
      </c>
      <c r="W192" s="49" t="e">
        <f t="shared" si="59"/>
        <v>#DIV/0!</v>
      </c>
      <c r="X192" s="45" t="e">
        <f t="shared" si="60"/>
        <v>#DIV/0!</v>
      </c>
      <c r="Y192" s="65" t="e">
        <f t="shared" si="61"/>
        <v>#DIV/0!</v>
      </c>
      <c r="Z192" s="46" t="e">
        <f t="shared" si="62"/>
        <v>#DIV/0!</v>
      </c>
      <c r="AA192" s="46" t="e">
        <f t="shared" si="63"/>
        <v>#DIV/0!</v>
      </c>
      <c r="AB192" s="77" t="e">
        <f t="shared" si="64"/>
        <v>#DIV/0!</v>
      </c>
      <c r="AC192" s="78" t="e">
        <f t="shared" si="65"/>
        <v>#DIV/0!</v>
      </c>
      <c r="AE192" s="8" t="e">
        <f t="shared" si="66"/>
        <v>#DIV/0!</v>
      </c>
      <c r="AF192" s="9" t="e">
        <f t="shared" si="67"/>
        <v>#DIV/0!</v>
      </c>
      <c r="AG192" s="9" t="e">
        <f t="shared" si="68"/>
        <v>#DIV/0!</v>
      </c>
      <c r="AH192" s="10" t="e">
        <f t="shared" si="69"/>
        <v>#DIV/0!</v>
      </c>
    </row>
    <row r="193" spans="1:34">
      <c r="A193" s="51" t="s">
        <v>2585</v>
      </c>
      <c r="B193" s="181"/>
      <c r="C193" s="45"/>
      <c r="D193" s="46"/>
      <c r="E193" s="9"/>
      <c r="F193" s="9"/>
      <c r="G193" s="9"/>
      <c r="H193" s="52">
        <f t="shared" si="50"/>
        <v>0</v>
      </c>
      <c r="I193" s="8">
        <f t="shared" si="51"/>
        <v>0</v>
      </c>
      <c r="J193" s="53"/>
      <c r="K193" s="9"/>
      <c r="L193" s="9"/>
      <c r="M193" s="10">
        <f t="shared" si="52"/>
        <v>0</v>
      </c>
      <c r="N193" s="56"/>
      <c r="O193" s="8" t="e">
        <f t="shared" si="53"/>
        <v>#DIV/0!</v>
      </c>
      <c r="P193" s="9" t="e">
        <f t="shared" si="54"/>
        <v>#DIV/0!</v>
      </c>
      <c r="Q193" s="10" t="e">
        <f t="shared" si="55"/>
        <v>#DIV/0!</v>
      </c>
      <c r="R193" s="56"/>
      <c r="S193" s="55" t="e">
        <f t="shared" si="56"/>
        <v>#DIV/0!</v>
      </c>
      <c r="U193" s="45" t="e">
        <f t="shared" si="57"/>
        <v>#DIV/0!</v>
      </c>
      <c r="V193" s="46" t="e">
        <f t="shared" si="58"/>
        <v>#DIV/0!</v>
      </c>
      <c r="W193" s="49" t="e">
        <f t="shared" si="59"/>
        <v>#DIV/0!</v>
      </c>
      <c r="X193" s="45" t="e">
        <f t="shared" si="60"/>
        <v>#DIV/0!</v>
      </c>
      <c r="Y193" s="65" t="e">
        <f t="shared" si="61"/>
        <v>#DIV/0!</v>
      </c>
      <c r="Z193" s="46" t="e">
        <f t="shared" si="62"/>
        <v>#DIV/0!</v>
      </c>
      <c r="AA193" s="46" t="e">
        <f t="shared" si="63"/>
        <v>#DIV/0!</v>
      </c>
      <c r="AB193" s="77" t="e">
        <f t="shared" si="64"/>
        <v>#DIV/0!</v>
      </c>
      <c r="AC193" s="78" t="e">
        <f t="shared" si="65"/>
        <v>#DIV/0!</v>
      </c>
      <c r="AE193" s="8" t="e">
        <f t="shared" si="66"/>
        <v>#DIV/0!</v>
      </c>
      <c r="AF193" s="9" t="e">
        <f t="shared" si="67"/>
        <v>#DIV/0!</v>
      </c>
      <c r="AG193" s="9" t="e">
        <f t="shared" si="68"/>
        <v>#DIV/0!</v>
      </c>
      <c r="AH193" s="10" t="e">
        <f t="shared" si="69"/>
        <v>#DIV/0!</v>
      </c>
    </row>
    <row r="194" spans="1:34">
      <c r="A194" s="51" t="s">
        <v>2586</v>
      </c>
      <c r="B194" s="181"/>
      <c r="C194" s="45"/>
      <c r="D194" s="46"/>
      <c r="E194" s="9"/>
      <c r="F194" s="9"/>
      <c r="G194" s="9"/>
      <c r="H194" s="52">
        <f t="shared" si="50"/>
        <v>0</v>
      </c>
      <c r="I194" s="8">
        <f t="shared" si="51"/>
        <v>0</v>
      </c>
      <c r="J194" s="53"/>
      <c r="K194" s="9"/>
      <c r="L194" s="9"/>
      <c r="M194" s="10">
        <f t="shared" si="52"/>
        <v>0</v>
      </c>
      <c r="N194" s="56"/>
      <c r="O194" s="8" t="e">
        <f t="shared" si="53"/>
        <v>#DIV/0!</v>
      </c>
      <c r="P194" s="9" t="e">
        <f t="shared" si="54"/>
        <v>#DIV/0!</v>
      </c>
      <c r="Q194" s="10" t="e">
        <f t="shared" si="55"/>
        <v>#DIV/0!</v>
      </c>
      <c r="R194" s="56"/>
      <c r="S194" s="55" t="e">
        <f t="shared" si="56"/>
        <v>#DIV/0!</v>
      </c>
      <c r="U194" s="45" t="e">
        <f t="shared" si="57"/>
        <v>#DIV/0!</v>
      </c>
      <c r="V194" s="46" t="e">
        <f t="shared" si="58"/>
        <v>#DIV/0!</v>
      </c>
      <c r="W194" s="49" t="e">
        <f t="shared" si="59"/>
        <v>#DIV/0!</v>
      </c>
      <c r="X194" s="45" t="e">
        <f t="shared" si="60"/>
        <v>#DIV/0!</v>
      </c>
      <c r="Y194" s="65" t="e">
        <f t="shared" si="61"/>
        <v>#DIV/0!</v>
      </c>
      <c r="Z194" s="46" t="e">
        <f t="shared" si="62"/>
        <v>#DIV/0!</v>
      </c>
      <c r="AA194" s="46" t="e">
        <f t="shared" si="63"/>
        <v>#DIV/0!</v>
      </c>
      <c r="AB194" s="77" t="e">
        <f t="shared" si="64"/>
        <v>#DIV/0!</v>
      </c>
      <c r="AC194" s="78" t="e">
        <f t="shared" si="65"/>
        <v>#DIV/0!</v>
      </c>
      <c r="AE194" s="8" t="e">
        <f t="shared" si="66"/>
        <v>#DIV/0!</v>
      </c>
      <c r="AF194" s="9" t="e">
        <f t="shared" si="67"/>
        <v>#DIV/0!</v>
      </c>
      <c r="AG194" s="9" t="e">
        <f t="shared" si="68"/>
        <v>#DIV/0!</v>
      </c>
      <c r="AH194" s="10" t="e">
        <f t="shared" si="69"/>
        <v>#DIV/0!</v>
      </c>
    </row>
    <row r="195" spans="1:34">
      <c r="A195" s="51" t="s">
        <v>2587</v>
      </c>
      <c r="B195" s="181"/>
      <c r="C195" s="45"/>
      <c r="D195" s="46"/>
      <c r="E195" s="9"/>
      <c r="F195" s="9"/>
      <c r="G195" s="9"/>
      <c r="H195" s="52">
        <f t="shared" si="50"/>
        <v>0</v>
      </c>
      <c r="I195" s="8">
        <f t="shared" si="51"/>
        <v>0</v>
      </c>
      <c r="J195" s="53"/>
      <c r="K195" s="9"/>
      <c r="L195" s="9"/>
      <c r="M195" s="10">
        <f t="shared" si="52"/>
        <v>0</v>
      </c>
      <c r="N195" s="56"/>
      <c r="O195" s="8" t="e">
        <f t="shared" si="53"/>
        <v>#DIV/0!</v>
      </c>
      <c r="P195" s="9" t="e">
        <f t="shared" si="54"/>
        <v>#DIV/0!</v>
      </c>
      <c r="Q195" s="10" t="e">
        <f t="shared" si="55"/>
        <v>#DIV/0!</v>
      </c>
      <c r="R195" s="56"/>
      <c r="S195" s="55" t="e">
        <f t="shared" si="56"/>
        <v>#DIV/0!</v>
      </c>
      <c r="U195" s="45" t="e">
        <f t="shared" si="57"/>
        <v>#DIV/0!</v>
      </c>
      <c r="V195" s="46" t="e">
        <f t="shared" si="58"/>
        <v>#DIV/0!</v>
      </c>
      <c r="W195" s="49" t="e">
        <f t="shared" si="59"/>
        <v>#DIV/0!</v>
      </c>
      <c r="X195" s="45" t="e">
        <f t="shared" si="60"/>
        <v>#DIV/0!</v>
      </c>
      <c r="Y195" s="65" t="e">
        <f t="shared" si="61"/>
        <v>#DIV/0!</v>
      </c>
      <c r="Z195" s="46" t="e">
        <f t="shared" si="62"/>
        <v>#DIV/0!</v>
      </c>
      <c r="AA195" s="46" t="e">
        <f t="shared" si="63"/>
        <v>#DIV/0!</v>
      </c>
      <c r="AB195" s="77" t="e">
        <f t="shared" si="64"/>
        <v>#DIV/0!</v>
      </c>
      <c r="AC195" s="78" t="e">
        <f t="shared" si="65"/>
        <v>#DIV/0!</v>
      </c>
      <c r="AE195" s="8" t="e">
        <f t="shared" si="66"/>
        <v>#DIV/0!</v>
      </c>
      <c r="AF195" s="9" t="e">
        <f t="shared" si="67"/>
        <v>#DIV/0!</v>
      </c>
      <c r="AG195" s="9" t="e">
        <f t="shared" si="68"/>
        <v>#DIV/0!</v>
      </c>
      <c r="AH195" s="10" t="e">
        <f t="shared" si="69"/>
        <v>#DIV/0!</v>
      </c>
    </row>
    <row r="196" spans="1:34">
      <c r="A196" s="51" t="s">
        <v>2588</v>
      </c>
      <c r="B196" s="181"/>
      <c r="C196" s="45"/>
      <c r="D196" s="46"/>
      <c r="E196" s="9"/>
      <c r="F196" s="9"/>
      <c r="G196" s="9"/>
      <c r="H196" s="52">
        <f t="shared" si="50"/>
        <v>0</v>
      </c>
      <c r="I196" s="8">
        <f t="shared" si="51"/>
        <v>0</v>
      </c>
      <c r="J196" s="53"/>
      <c r="K196" s="9"/>
      <c r="L196" s="9"/>
      <c r="M196" s="10">
        <f t="shared" si="52"/>
        <v>0</v>
      </c>
      <c r="N196" s="56"/>
      <c r="O196" s="8" t="e">
        <f t="shared" si="53"/>
        <v>#DIV/0!</v>
      </c>
      <c r="P196" s="9" t="e">
        <f t="shared" si="54"/>
        <v>#DIV/0!</v>
      </c>
      <c r="Q196" s="10" t="e">
        <f t="shared" si="55"/>
        <v>#DIV/0!</v>
      </c>
      <c r="R196" s="56"/>
      <c r="S196" s="55" t="e">
        <f t="shared" si="56"/>
        <v>#DIV/0!</v>
      </c>
      <c r="U196" s="45" t="e">
        <f t="shared" si="57"/>
        <v>#DIV/0!</v>
      </c>
      <c r="V196" s="46" t="e">
        <f t="shared" si="58"/>
        <v>#DIV/0!</v>
      </c>
      <c r="W196" s="49" t="e">
        <f t="shared" si="59"/>
        <v>#DIV/0!</v>
      </c>
      <c r="X196" s="45" t="e">
        <f t="shared" si="60"/>
        <v>#DIV/0!</v>
      </c>
      <c r="Y196" s="65" t="e">
        <f t="shared" si="61"/>
        <v>#DIV/0!</v>
      </c>
      <c r="Z196" s="46" t="e">
        <f t="shared" si="62"/>
        <v>#DIV/0!</v>
      </c>
      <c r="AA196" s="46" t="e">
        <f t="shared" si="63"/>
        <v>#DIV/0!</v>
      </c>
      <c r="AB196" s="77" t="e">
        <f t="shared" si="64"/>
        <v>#DIV/0!</v>
      </c>
      <c r="AC196" s="78" t="e">
        <f t="shared" si="65"/>
        <v>#DIV/0!</v>
      </c>
      <c r="AE196" s="8" t="e">
        <f t="shared" si="66"/>
        <v>#DIV/0!</v>
      </c>
      <c r="AF196" s="9" t="e">
        <f t="shared" si="67"/>
        <v>#DIV/0!</v>
      </c>
      <c r="AG196" s="9" t="e">
        <f t="shared" si="68"/>
        <v>#DIV/0!</v>
      </c>
      <c r="AH196" s="10" t="e">
        <f t="shared" si="69"/>
        <v>#DIV/0!</v>
      </c>
    </row>
    <row r="197" spans="1:34">
      <c r="A197" s="51" t="s">
        <v>2589</v>
      </c>
      <c r="B197" s="181"/>
      <c r="C197" s="45"/>
      <c r="D197" s="46"/>
      <c r="E197" s="9"/>
      <c r="F197" s="9"/>
      <c r="G197" s="9"/>
      <c r="H197" s="52">
        <f t="shared" si="50"/>
        <v>0</v>
      </c>
      <c r="I197" s="8">
        <f t="shared" si="51"/>
        <v>0</v>
      </c>
      <c r="J197" s="53"/>
      <c r="K197" s="9"/>
      <c r="L197" s="9"/>
      <c r="M197" s="10">
        <f t="shared" si="52"/>
        <v>0</v>
      </c>
      <c r="N197" s="56"/>
      <c r="O197" s="8" t="e">
        <f t="shared" si="53"/>
        <v>#DIV/0!</v>
      </c>
      <c r="P197" s="9" t="e">
        <f t="shared" si="54"/>
        <v>#DIV/0!</v>
      </c>
      <c r="Q197" s="10" t="e">
        <f t="shared" si="55"/>
        <v>#DIV/0!</v>
      </c>
      <c r="R197" s="56"/>
      <c r="S197" s="55" t="e">
        <f t="shared" si="56"/>
        <v>#DIV/0!</v>
      </c>
      <c r="U197" s="45" t="e">
        <f t="shared" si="57"/>
        <v>#DIV/0!</v>
      </c>
      <c r="V197" s="46" t="e">
        <f t="shared" si="58"/>
        <v>#DIV/0!</v>
      </c>
      <c r="W197" s="49" t="e">
        <f t="shared" si="59"/>
        <v>#DIV/0!</v>
      </c>
      <c r="X197" s="45" t="e">
        <f t="shared" si="60"/>
        <v>#DIV/0!</v>
      </c>
      <c r="Y197" s="65" t="e">
        <f t="shared" si="61"/>
        <v>#DIV/0!</v>
      </c>
      <c r="Z197" s="46" t="e">
        <f t="shared" si="62"/>
        <v>#DIV/0!</v>
      </c>
      <c r="AA197" s="46" t="e">
        <f t="shared" si="63"/>
        <v>#DIV/0!</v>
      </c>
      <c r="AB197" s="77" t="e">
        <f t="shared" si="64"/>
        <v>#DIV/0!</v>
      </c>
      <c r="AC197" s="78" t="e">
        <f t="shared" si="65"/>
        <v>#DIV/0!</v>
      </c>
      <c r="AE197" s="8" t="e">
        <f t="shared" si="66"/>
        <v>#DIV/0!</v>
      </c>
      <c r="AF197" s="9" t="e">
        <f t="shared" si="67"/>
        <v>#DIV/0!</v>
      </c>
      <c r="AG197" s="9" t="e">
        <f t="shared" si="68"/>
        <v>#DIV/0!</v>
      </c>
      <c r="AH197" s="10" t="e">
        <f t="shared" si="69"/>
        <v>#DIV/0!</v>
      </c>
    </row>
    <row r="198" spans="1:34">
      <c r="A198" s="51" t="s">
        <v>2590</v>
      </c>
      <c r="B198" s="181"/>
      <c r="C198" s="45"/>
      <c r="D198" s="46"/>
      <c r="E198" s="9"/>
      <c r="F198" s="9"/>
      <c r="G198" s="9"/>
      <c r="H198" s="52">
        <f t="shared" ref="H198:H261" si="70">SUM(C198:G198)</f>
        <v>0</v>
      </c>
      <c r="I198" s="8">
        <f t="shared" si="51"/>
        <v>0</v>
      </c>
      <c r="J198" s="53"/>
      <c r="K198" s="9"/>
      <c r="L198" s="9"/>
      <c r="M198" s="10">
        <f t="shared" si="52"/>
        <v>0</v>
      </c>
      <c r="N198" s="56"/>
      <c r="O198" s="8" t="e">
        <f t="shared" si="53"/>
        <v>#DIV/0!</v>
      </c>
      <c r="P198" s="9" t="e">
        <f t="shared" si="54"/>
        <v>#DIV/0!</v>
      </c>
      <c r="Q198" s="10" t="e">
        <f t="shared" si="55"/>
        <v>#DIV/0!</v>
      </c>
      <c r="R198" s="56"/>
      <c r="S198" s="55" t="e">
        <f t="shared" si="56"/>
        <v>#DIV/0!</v>
      </c>
      <c r="U198" s="45" t="e">
        <f t="shared" si="57"/>
        <v>#DIV/0!</v>
      </c>
      <c r="V198" s="46" t="e">
        <f t="shared" si="58"/>
        <v>#DIV/0!</v>
      </c>
      <c r="W198" s="49" t="e">
        <f t="shared" si="59"/>
        <v>#DIV/0!</v>
      </c>
      <c r="X198" s="45" t="e">
        <f t="shared" si="60"/>
        <v>#DIV/0!</v>
      </c>
      <c r="Y198" s="65" t="e">
        <f t="shared" si="61"/>
        <v>#DIV/0!</v>
      </c>
      <c r="Z198" s="46" t="e">
        <f t="shared" si="62"/>
        <v>#DIV/0!</v>
      </c>
      <c r="AA198" s="46" t="e">
        <f t="shared" si="63"/>
        <v>#DIV/0!</v>
      </c>
      <c r="AB198" s="77" t="e">
        <f t="shared" si="64"/>
        <v>#DIV/0!</v>
      </c>
      <c r="AC198" s="78" t="e">
        <f t="shared" si="65"/>
        <v>#DIV/0!</v>
      </c>
      <c r="AE198" s="8" t="e">
        <f t="shared" si="66"/>
        <v>#DIV/0!</v>
      </c>
      <c r="AF198" s="9" t="e">
        <f t="shared" si="67"/>
        <v>#DIV/0!</v>
      </c>
      <c r="AG198" s="9" t="e">
        <f t="shared" si="68"/>
        <v>#DIV/0!</v>
      </c>
      <c r="AH198" s="10" t="e">
        <f t="shared" si="69"/>
        <v>#DIV/0!</v>
      </c>
    </row>
    <row r="199" spans="1:34">
      <c r="A199" s="51" t="s">
        <v>2591</v>
      </c>
      <c r="B199" s="181"/>
      <c r="C199" s="45"/>
      <c r="D199" s="46"/>
      <c r="E199" s="9"/>
      <c r="F199" s="9"/>
      <c r="G199" s="9"/>
      <c r="H199" s="52">
        <f t="shared" si="70"/>
        <v>0</v>
      </c>
      <c r="I199" s="8">
        <f t="shared" ref="I199:I262" si="71">M199-L199-K199-J199</f>
        <v>0</v>
      </c>
      <c r="J199" s="53"/>
      <c r="K199" s="9"/>
      <c r="L199" s="9"/>
      <c r="M199" s="10">
        <f t="shared" ref="M199:M262" si="72">H199</f>
        <v>0</v>
      </c>
      <c r="N199" s="56"/>
      <c r="O199" s="8" t="e">
        <f t="shared" si="53"/>
        <v>#DIV/0!</v>
      </c>
      <c r="P199" s="9" t="e">
        <f t="shared" si="54"/>
        <v>#DIV/0!</v>
      </c>
      <c r="Q199" s="10" t="e">
        <f t="shared" si="55"/>
        <v>#DIV/0!</v>
      </c>
      <c r="R199" s="56"/>
      <c r="S199" s="55" t="e">
        <f t="shared" si="56"/>
        <v>#DIV/0!</v>
      </c>
      <c r="U199" s="45" t="e">
        <f t="shared" si="57"/>
        <v>#DIV/0!</v>
      </c>
      <c r="V199" s="46" t="e">
        <f t="shared" si="58"/>
        <v>#DIV/0!</v>
      </c>
      <c r="W199" s="49" t="e">
        <f t="shared" si="59"/>
        <v>#DIV/0!</v>
      </c>
      <c r="X199" s="45" t="e">
        <f t="shared" si="60"/>
        <v>#DIV/0!</v>
      </c>
      <c r="Y199" s="65" t="e">
        <f t="shared" si="61"/>
        <v>#DIV/0!</v>
      </c>
      <c r="Z199" s="46" t="e">
        <f t="shared" si="62"/>
        <v>#DIV/0!</v>
      </c>
      <c r="AA199" s="46" t="e">
        <f t="shared" si="63"/>
        <v>#DIV/0!</v>
      </c>
      <c r="AB199" s="77" t="e">
        <f t="shared" si="64"/>
        <v>#DIV/0!</v>
      </c>
      <c r="AC199" s="78" t="e">
        <f t="shared" si="65"/>
        <v>#DIV/0!</v>
      </c>
      <c r="AE199" s="8" t="e">
        <f t="shared" si="66"/>
        <v>#DIV/0!</v>
      </c>
      <c r="AF199" s="9" t="e">
        <f t="shared" si="67"/>
        <v>#DIV/0!</v>
      </c>
      <c r="AG199" s="9" t="e">
        <f t="shared" si="68"/>
        <v>#DIV/0!</v>
      </c>
      <c r="AH199" s="10" t="e">
        <f t="shared" si="69"/>
        <v>#DIV/0!</v>
      </c>
    </row>
    <row r="200" spans="1:34">
      <c r="A200" s="51" t="s">
        <v>2592</v>
      </c>
      <c r="B200" s="181"/>
      <c r="C200" s="45"/>
      <c r="D200" s="46"/>
      <c r="E200" s="9"/>
      <c r="F200" s="9"/>
      <c r="G200" s="9"/>
      <c r="H200" s="52">
        <f t="shared" si="70"/>
        <v>0</v>
      </c>
      <c r="I200" s="8">
        <f t="shared" si="71"/>
        <v>0</v>
      </c>
      <c r="J200" s="53"/>
      <c r="K200" s="9"/>
      <c r="L200" s="9"/>
      <c r="M200" s="10">
        <f t="shared" si="72"/>
        <v>0</v>
      </c>
      <c r="N200" s="56"/>
      <c r="O200" s="8" t="e">
        <f t="shared" si="53"/>
        <v>#DIV/0!</v>
      </c>
      <c r="P200" s="9" t="e">
        <f t="shared" si="54"/>
        <v>#DIV/0!</v>
      </c>
      <c r="Q200" s="10" t="e">
        <f t="shared" si="55"/>
        <v>#DIV/0!</v>
      </c>
      <c r="R200" s="56"/>
      <c r="S200" s="55" t="e">
        <f t="shared" si="56"/>
        <v>#DIV/0!</v>
      </c>
      <c r="U200" s="45" t="e">
        <f t="shared" si="57"/>
        <v>#DIV/0!</v>
      </c>
      <c r="V200" s="46" t="e">
        <f t="shared" si="58"/>
        <v>#DIV/0!</v>
      </c>
      <c r="W200" s="49" t="e">
        <f t="shared" si="59"/>
        <v>#DIV/0!</v>
      </c>
      <c r="X200" s="45" t="e">
        <f t="shared" si="60"/>
        <v>#DIV/0!</v>
      </c>
      <c r="Y200" s="65" t="e">
        <f t="shared" si="61"/>
        <v>#DIV/0!</v>
      </c>
      <c r="Z200" s="46" t="e">
        <f t="shared" si="62"/>
        <v>#DIV/0!</v>
      </c>
      <c r="AA200" s="46" t="e">
        <f t="shared" si="63"/>
        <v>#DIV/0!</v>
      </c>
      <c r="AB200" s="77" t="e">
        <f t="shared" si="64"/>
        <v>#DIV/0!</v>
      </c>
      <c r="AC200" s="78" t="e">
        <f t="shared" si="65"/>
        <v>#DIV/0!</v>
      </c>
      <c r="AE200" s="8" t="e">
        <f t="shared" si="66"/>
        <v>#DIV/0!</v>
      </c>
      <c r="AF200" s="9" t="e">
        <f t="shared" si="67"/>
        <v>#DIV/0!</v>
      </c>
      <c r="AG200" s="9" t="e">
        <f t="shared" si="68"/>
        <v>#DIV/0!</v>
      </c>
      <c r="AH200" s="10" t="e">
        <f t="shared" si="69"/>
        <v>#DIV/0!</v>
      </c>
    </row>
    <row r="201" spans="1:34">
      <c r="A201" s="51" t="s">
        <v>2593</v>
      </c>
      <c r="B201" s="181"/>
      <c r="C201" s="45"/>
      <c r="D201" s="46"/>
      <c r="E201" s="9"/>
      <c r="F201" s="9"/>
      <c r="G201" s="9"/>
      <c r="H201" s="52">
        <f t="shared" si="70"/>
        <v>0</v>
      </c>
      <c r="I201" s="8">
        <f t="shared" si="71"/>
        <v>0</v>
      </c>
      <c r="J201" s="53"/>
      <c r="K201" s="9"/>
      <c r="L201" s="9"/>
      <c r="M201" s="10">
        <f t="shared" si="72"/>
        <v>0</v>
      </c>
      <c r="N201" s="56"/>
      <c r="O201" s="8" t="e">
        <f t="shared" ref="O201:O264" si="73">ROUND(I201/$I$502*$Q$504,2)</f>
        <v>#DIV/0!</v>
      </c>
      <c r="P201" s="9" t="e">
        <f t="shared" ref="P201:P264" si="74">ROUND(I201/$I$502*$Q$505,2)</f>
        <v>#DIV/0!</v>
      </c>
      <c r="Q201" s="10" t="e">
        <f t="shared" ref="Q201:Q264" si="75">SUM(O201:P201)</f>
        <v>#DIV/0!</v>
      </c>
      <c r="R201" s="56"/>
      <c r="S201" s="55" t="e">
        <f t="shared" ref="S201:S264" si="76">ROUND(M201/$M$502*$Q$506,2)</f>
        <v>#DIV/0!</v>
      </c>
      <c r="U201" s="45" t="e">
        <f t="shared" ref="U201:U264" si="77">I201+O201</f>
        <v>#DIV/0!</v>
      </c>
      <c r="V201" s="46" t="e">
        <f t="shared" ref="V201:V264" si="78">J201+P201</f>
        <v>#DIV/0!</v>
      </c>
      <c r="W201" s="49" t="e">
        <f t="shared" ref="W201:W264" si="79">K201+L201+S201</f>
        <v>#DIV/0!</v>
      </c>
      <c r="X201" s="45" t="e">
        <f t="shared" ref="X201:X264" si="80">SUM(U201:W201)</f>
        <v>#DIV/0!</v>
      </c>
      <c r="Y201" s="65" t="e">
        <f t="shared" ref="Y201:Y264" si="81">ROUND(U201*$A$505,2)</f>
        <v>#DIV/0!</v>
      </c>
      <c r="Z201" s="46" t="e">
        <f t="shared" ref="Z201:Z264" si="82">U201-Y201</f>
        <v>#DIV/0!</v>
      </c>
      <c r="AA201" s="46" t="e">
        <f t="shared" ref="AA201:AA264" si="83">Z201+W201+V201</f>
        <v>#DIV/0!</v>
      </c>
      <c r="AB201" s="77" t="e">
        <f t="shared" ref="AB201:AB264" si="84">ROUND(Y201/X201,4)</f>
        <v>#DIV/0!</v>
      </c>
      <c r="AC201" s="78" t="e">
        <f t="shared" ref="AC201:AC264" si="85">ROUND(AA201/X201,4)</f>
        <v>#DIV/0!</v>
      </c>
      <c r="AE201" s="8" t="e">
        <f t="shared" ref="AE201:AE264" si="86">Y201</f>
        <v>#DIV/0!</v>
      </c>
      <c r="AF201" s="9" t="e">
        <f t="shared" ref="AF201:AF264" si="87">Z201</f>
        <v>#DIV/0!</v>
      </c>
      <c r="AG201" s="9" t="e">
        <f t="shared" ref="AG201:AG264" si="88">V201</f>
        <v>#DIV/0!</v>
      </c>
      <c r="AH201" s="10" t="e">
        <f t="shared" ref="AH201:AH264" si="89">W201</f>
        <v>#DIV/0!</v>
      </c>
    </row>
    <row r="202" spans="1:34">
      <c r="A202" s="51" t="s">
        <v>2594</v>
      </c>
      <c r="B202" s="181"/>
      <c r="C202" s="45"/>
      <c r="D202" s="46"/>
      <c r="E202" s="9"/>
      <c r="F202" s="9"/>
      <c r="G202" s="9"/>
      <c r="H202" s="52">
        <f t="shared" si="70"/>
        <v>0</v>
      </c>
      <c r="I202" s="8">
        <f t="shared" si="71"/>
        <v>0</v>
      </c>
      <c r="J202" s="53"/>
      <c r="K202" s="9"/>
      <c r="L202" s="9"/>
      <c r="M202" s="10">
        <f t="shared" si="72"/>
        <v>0</v>
      </c>
      <c r="N202" s="56"/>
      <c r="O202" s="8" t="e">
        <f t="shared" si="73"/>
        <v>#DIV/0!</v>
      </c>
      <c r="P202" s="9" t="e">
        <f t="shared" si="74"/>
        <v>#DIV/0!</v>
      </c>
      <c r="Q202" s="10" t="e">
        <f t="shared" si="75"/>
        <v>#DIV/0!</v>
      </c>
      <c r="R202" s="56"/>
      <c r="S202" s="55" t="e">
        <f t="shared" si="76"/>
        <v>#DIV/0!</v>
      </c>
      <c r="U202" s="45" t="e">
        <f t="shared" si="77"/>
        <v>#DIV/0!</v>
      </c>
      <c r="V202" s="46" t="e">
        <f t="shared" si="78"/>
        <v>#DIV/0!</v>
      </c>
      <c r="W202" s="49" t="e">
        <f t="shared" si="79"/>
        <v>#DIV/0!</v>
      </c>
      <c r="X202" s="45" t="e">
        <f t="shared" si="80"/>
        <v>#DIV/0!</v>
      </c>
      <c r="Y202" s="65" t="e">
        <f t="shared" si="81"/>
        <v>#DIV/0!</v>
      </c>
      <c r="Z202" s="46" t="e">
        <f t="shared" si="82"/>
        <v>#DIV/0!</v>
      </c>
      <c r="AA202" s="46" t="e">
        <f t="shared" si="83"/>
        <v>#DIV/0!</v>
      </c>
      <c r="AB202" s="77" t="e">
        <f t="shared" si="84"/>
        <v>#DIV/0!</v>
      </c>
      <c r="AC202" s="78" t="e">
        <f t="shared" si="85"/>
        <v>#DIV/0!</v>
      </c>
      <c r="AE202" s="8" t="e">
        <f t="shared" si="86"/>
        <v>#DIV/0!</v>
      </c>
      <c r="AF202" s="9" t="e">
        <f t="shared" si="87"/>
        <v>#DIV/0!</v>
      </c>
      <c r="AG202" s="9" t="e">
        <f t="shared" si="88"/>
        <v>#DIV/0!</v>
      </c>
      <c r="AH202" s="10" t="e">
        <f t="shared" si="89"/>
        <v>#DIV/0!</v>
      </c>
    </row>
    <row r="203" spans="1:34">
      <c r="A203" s="51" t="s">
        <v>2595</v>
      </c>
      <c r="B203" s="181"/>
      <c r="C203" s="45"/>
      <c r="D203" s="46"/>
      <c r="E203" s="9"/>
      <c r="F203" s="9"/>
      <c r="G203" s="9"/>
      <c r="H203" s="52">
        <f t="shared" si="70"/>
        <v>0</v>
      </c>
      <c r="I203" s="8">
        <f t="shared" si="71"/>
        <v>0</v>
      </c>
      <c r="J203" s="53"/>
      <c r="K203" s="9"/>
      <c r="L203" s="9"/>
      <c r="M203" s="10">
        <f t="shared" si="72"/>
        <v>0</v>
      </c>
      <c r="N203" s="56"/>
      <c r="O203" s="8" t="e">
        <f t="shared" si="73"/>
        <v>#DIV/0!</v>
      </c>
      <c r="P203" s="9" t="e">
        <f t="shared" si="74"/>
        <v>#DIV/0!</v>
      </c>
      <c r="Q203" s="10" t="e">
        <f t="shared" si="75"/>
        <v>#DIV/0!</v>
      </c>
      <c r="R203" s="56"/>
      <c r="S203" s="55" t="e">
        <f t="shared" si="76"/>
        <v>#DIV/0!</v>
      </c>
      <c r="U203" s="45" t="e">
        <f t="shared" si="77"/>
        <v>#DIV/0!</v>
      </c>
      <c r="V203" s="46" t="e">
        <f t="shared" si="78"/>
        <v>#DIV/0!</v>
      </c>
      <c r="W203" s="49" t="e">
        <f t="shared" si="79"/>
        <v>#DIV/0!</v>
      </c>
      <c r="X203" s="45" t="e">
        <f t="shared" si="80"/>
        <v>#DIV/0!</v>
      </c>
      <c r="Y203" s="65" t="e">
        <f t="shared" si="81"/>
        <v>#DIV/0!</v>
      </c>
      <c r="Z203" s="46" t="e">
        <f t="shared" si="82"/>
        <v>#DIV/0!</v>
      </c>
      <c r="AA203" s="46" t="e">
        <f t="shared" si="83"/>
        <v>#DIV/0!</v>
      </c>
      <c r="AB203" s="77" t="e">
        <f t="shared" si="84"/>
        <v>#DIV/0!</v>
      </c>
      <c r="AC203" s="78" t="e">
        <f t="shared" si="85"/>
        <v>#DIV/0!</v>
      </c>
      <c r="AE203" s="8" t="e">
        <f t="shared" si="86"/>
        <v>#DIV/0!</v>
      </c>
      <c r="AF203" s="9" t="e">
        <f t="shared" si="87"/>
        <v>#DIV/0!</v>
      </c>
      <c r="AG203" s="9" t="e">
        <f t="shared" si="88"/>
        <v>#DIV/0!</v>
      </c>
      <c r="AH203" s="10" t="e">
        <f t="shared" si="89"/>
        <v>#DIV/0!</v>
      </c>
    </row>
    <row r="204" spans="1:34">
      <c r="A204" s="51" t="s">
        <v>2596</v>
      </c>
      <c r="B204" s="181"/>
      <c r="C204" s="45"/>
      <c r="D204" s="46"/>
      <c r="E204" s="9"/>
      <c r="F204" s="9"/>
      <c r="G204" s="9"/>
      <c r="H204" s="52">
        <f t="shared" si="70"/>
        <v>0</v>
      </c>
      <c r="I204" s="8">
        <f t="shared" si="71"/>
        <v>0</v>
      </c>
      <c r="J204" s="53"/>
      <c r="K204" s="9"/>
      <c r="L204" s="9"/>
      <c r="M204" s="10">
        <f t="shared" si="72"/>
        <v>0</v>
      </c>
      <c r="N204" s="56"/>
      <c r="O204" s="8" t="e">
        <f t="shared" si="73"/>
        <v>#DIV/0!</v>
      </c>
      <c r="P204" s="9" t="e">
        <f t="shared" si="74"/>
        <v>#DIV/0!</v>
      </c>
      <c r="Q204" s="10" t="e">
        <f t="shared" si="75"/>
        <v>#DIV/0!</v>
      </c>
      <c r="R204" s="56"/>
      <c r="S204" s="55" t="e">
        <f t="shared" si="76"/>
        <v>#DIV/0!</v>
      </c>
      <c r="U204" s="45" t="e">
        <f t="shared" si="77"/>
        <v>#DIV/0!</v>
      </c>
      <c r="V204" s="46" t="e">
        <f t="shared" si="78"/>
        <v>#DIV/0!</v>
      </c>
      <c r="W204" s="49" t="e">
        <f t="shared" si="79"/>
        <v>#DIV/0!</v>
      </c>
      <c r="X204" s="45" t="e">
        <f t="shared" si="80"/>
        <v>#DIV/0!</v>
      </c>
      <c r="Y204" s="65" t="e">
        <f t="shared" si="81"/>
        <v>#DIV/0!</v>
      </c>
      <c r="Z204" s="46" t="e">
        <f t="shared" si="82"/>
        <v>#DIV/0!</v>
      </c>
      <c r="AA204" s="46" t="e">
        <f t="shared" si="83"/>
        <v>#DIV/0!</v>
      </c>
      <c r="AB204" s="77" t="e">
        <f t="shared" si="84"/>
        <v>#DIV/0!</v>
      </c>
      <c r="AC204" s="78" t="e">
        <f t="shared" si="85"/>
        <v>#DIV/0!</v>
      </c>
      <c r="AE204" s="8" t="e">
        <f t="shared" si="86"/>
        <v>#DIV/0!</v>
      </c>
      <c r="AF204" s="9" t="e">
        <f t="shared" si="87"/>
        <v>#DIV/0!</v>
      </c>
      <c r="AG204" s="9" t="e">
        <f t="shared" si="88"/>
        <v>#DIV/0!</v>
      </c>
      <c r="AH204" s="10" t="e">
        <f t="shared" si="89"/>
        <v>#DIV/0!</v>
      </c>
    </row>
    <row r="205" spans="1:34">
      <c r="A205" s="51" t="s">
        <v>2597</v>
      </c>
      <c r="B205" s="181"/>
      <c r="C205" s="45"/>
      <c r="D205" s="46"/>
      <c r="E205" s="9"/>
      <c r="F205" s="9"/>
      <c r="G205" s="9"/>
      <c r="H205" s="52">
        <f t="shared" si="70"/>
        <v>0</v>
      </c>
      <c r="I205" s="8">
        <f t="shared" si="71"/>
        <v>0</v>
      </c>
      <c r="J205" s="53"/>
      <c r="K205" s="9"/>
      <c r="L205" s="9"/>
      <c r="M205" s="10">
        <f t="shared" si="72"/>
        <v>0</v>
      </c>
      <c r="N205" s="56"/>
      <c r="O205" s="8" t="e">
        <f t="shared" si="73"/>
        <v>#DIV/0!</v>
      </c>
      <c r="P205" s="9" t="e">
        <f t="shared" si="74"/>
        <v>#DIV/0!</v>
      </c>
      <c r="Q205" s="10" t="e">
        <f t="shared" si="75"/>
        <v>#DIV/0!</v>
      </c>
      <c r="R205" s="56"/>
      <c r="S205" s="55" t="e">
        <f t="shared" si="76"/>
        <v>#DIV/0!</v>
      </c>
      <c r="U205" s="45" t="e">
        <f t="shared" si="77"/>
        <v>#DIV/0!</v>
      </c>
      <c r="V205" s="46" t="e">
        <f t="shared" si="78"/>
        <v>#DIV/0!</v>
      </c>
      <c r="W205" s="49" t="e">
        <f t="shared" si="79"/>
        <v>#DIV/0!</v>
      </c>
      <c r="X205" s="45" t="e">
        <f t="shared" si="80"/>
        <v>#DIV/0!</v>
      </c>
      <c r="Y205" s="65" t="e">
        <f t="shared" si="81"/>
        <v>#DIV/0!</v>
      </c>
      <c r="Z205" s="46" t="e">
        <f t="shared" si="82"/>
        <v>#DIV/0!</v>
      </c>
      <c r="AA205" s="46" t="e">
        <f t="shared" si="83"/>
        <v>#DIV/0!</v>
      </c>
      <c r="AB205" s="77" t="e">
        <f t="shared" si="84"/>
        <v>#DIV/0!</v>
      </c>
      <c r="AC205" s="78" t="e">
        <f t="shared" si="85"/>
        <v>#DIV/0!</v>
      </c>
      <c r="AE205" s="8" t="e">
        <f t="shared" si="86"/>
        <v>#DIV/0!</v>
      </c>
      <c r="AF205" s="9" t="e">
        <f t="shared" si="87"/>
        <v>#DIV/0!</v>
      </c>
      <c r="AG205" s="9" t="e">
        <f t="shared" si="88"/>
        <v>#DIV/0!</v>
      </c>
      <c r="AH205" s="10" t="e">
        <f t="shared" si="89"/>
        <v>#DIV/0!</v>
      </c>
    </row>
    <row r="206" spans="1:34">
      <c r="A206" s="51" t="s">
        <v>2598</v>
      </c>
      <c r="B206" s="181"/>
      <c r="C206" s="45"/>
      <c r="D206" s="46"/>
      <c r="E206" s="9"/>
      <c r="F206" s="9"/>
      <c r="G206" s="9"/>
      <c r="H206" s="52">
        <f t="shared" si="70"/>
        <v>0</v>
      </c>
      <c r="I206" s="8">
        <f t="shared" si="71"/>
        <v>0</v>
      </c>
      <c r="J206" s="53"/>
      <c r="K206" s="9"/>
      <c r="L206" s="9"/>
      <c r="M206" s="10">
        <f t="shared" si="72"/>
        <v>0</v>
      </c>
      <c r="N206" s="56"/>
      <c r="O206" s="8" t="e">
        <f t="shared" si="73"/>
        <v>#DIV/0!</v>
      </c>
      <c r="P206" s="9" t="e">
        <f t="shared" si="74"/>
        <v>#DIV/0!</v>
      </c>
      <c r="Q206" s="10" t="e">
        <f t="shared" si="75"/>
        <v>#DIV/0!</v>
      </c>
      <c r="R206" s="56"/>
      <c r="S206" s="55" t="e">
        <f t="shared" si="76"/>
        <v>#DIV/0!</v>
      </c>
      <c r="U206" s="45" t="e">
        <f t="shared" si="77"/>
        <v>#DIV/0!</v>
      </c>
      <c r="V206" s="46" t="e">
        <f t="shared" si="78"/>
        <v>#DIV/0!</v>
      </c>
      <c r="W206" s="49" t="e">
        <f t="shared" si="79"/>
        <v>#DIV/0!</v>
      </c>
      <c r="X206" s="45" t="e">
        <f t="shared" si="80"/>
        <v>#DIV/0!</v>
      </c>
      <c r="Y206" s="65" t="e">
        <f t="shared" si="81"/>
        <v>#DIV/0!</v>
      </c>
      <c r="Z206" s="46" t="e">
        <f t="shared" si="82"/>
        <v>#DIV/0!</v>
      </c>
      <c r="AA206" s="46" t="e">
        <f t="shared" si="83"/>
        <v>#DIV/0!</v>
      </c>
      <c r="AB206" s="77" t="e">
        <f t="shared" si="84"/>
        <v>#DIV/0!</v>
      </c>
      <c r="AC206" s="78" t="e">
        <f t="shared" si="85"/>
        <v>#DIV/0!</v>
      </c>
      <c r="AE206" s="8" t="e">
        <f t="shared" si="86"/>
        <v>#DIV/0!</v>
      </c>
      <c r="AF206" s="9" t="e">
        <f t="shared" si="87"/>
        <v>#DIV/0!</v>
      </c>
      <c r="AG206" s="9" t="e">
        <f t="shared" si="88"/>
        <v>#DIV/0!</v>
      </c>
      <c r="AH206" s="10" t="e">
        <f t="shared" si="89"/>
        <v>#DIV/0!</v>
      </c>
    </row>
    <row r="207" spans="1:34">
      <c r="A207" s="51" t="s">
        <v>2599</v>
      </c>
      <c r="B207" s="181"/>
      <c r="C207" s="45"/>
      <c r="D207" s="46"/>
      <c r="E207" s="9"/>
      <c r="F207" s="9"/>
      <c r="G207" s="9"/>
      <c r="H207" s="52">
        <f t="shared" si="70"/>
        <v>0</v>
      </c>
      <c r="I207" s="8">
        <f t="shared" si="71"/>
        <v>0</v>
      </c>
      <c r="J207" s="53"/>
      <c r="K207" s="9"/>
      <c r="L207" s="9"/>
      <c r="M207" s="10">
        <f t="shared" si="72"/>
        <v>0</v>
      </c>
      <c r="N207" s="56"/>
      <c r="O207" s="8" t="e">
        <f t="shared" si="73"/>
        <v>#DIV/0!</v>
      </c>
      <c r="P207" s="9" t="e">
        <f t="shared" si="74"/>
        <v>#DIV/0!</v>
      </c>
      <c r="Q207" s="10" t="e">
        <f t="shared" si="75"/>
        <v>#DIV/0!</v>
      </c>
      <c r="R207" s="56"/>
      <c r="S207" s="55" t="e">
        <f t="shared" si="76"/>
        <v>#DIV/0!</v>
      </c>
      <c r="U207" s="45" t="e">
        <f t="shared" si="77"/>
        <v>#DIV/0!</v>
      </c>
      <c r="V207" s="46" t="e">
        <f t="shared" si="78"/>
        <v>#DIV/0!</v>
      </c>
      <c r="W207" s="49" t="e">
        <f t="shared" si="79"/>
        <v>#DIV/0!</v>
      </c>
      <c r="X207" s="45" t="e">
        <f t="shared" si="80"/>
        <v>#DIV/0!</v>
      </c>
      <c r="Y207" s="65" t="e">
        <f t="shared" si="81"/>
        <v>#DIV/0!</v>
      </c>
      <c r="Z207" s="46" t="e">
        <f t="shared" si="82"/>
        <v>#DIV/0!</v>
      </c>
      <c r="AA207" s="46" t="e">
        <f t="shared" si="83"/>
        <v>#DIV/0!</v>
      </c>
      <c r="AB207" s="77" t="e">
        <f t="shared" si="84"/>
        <v>#DIV/0!</v>
      </c>
      <c r="AC207" s="78" t="e">
        <f t="shared" si="85"/>
        <v>#DIV/0!</v>
      </c>
      <c r="AE207" s="8" t="e">
        <f t="shared" si="86"/>
        <v>#DIV/0!</v>
      </c>
      <c r="AF207" s="9" t="e">
        <f t="shared" si="87"/>
        <v>#DIV/0!</v>
      </c>
      <c r="AG207" s="9" t="e">
        <f t="shared" si="88"/>
        <v>#DIV/0!</v>
      </c>
      <c r="AH207" s="10" t="e">
        <f t="shared" si="89"/>
        <v>#DIV/0!</v>
      </c>
    </row>
    <row r="208" spans="1:34">
      <c r="A208" s="51" t="s">
        <v>2600</v>
      </c>
      <c r="B208" s="181"/>
      <c r="C208" s="45"/>
      <c r="D208" s="46"/>
      <c r="E208" s="9"/>
      <c r="F208" s="9"/>
      <c r="G208" s="9"/>
      <c r="H208" s="52">
        <f t="shared" si="70"/>
        <v>0</v>
      </c>
      <c r="I208" s="8">
        <f t="shared" si="71"/>
        <v>0</v>
      </c>
      <c r="J208" s="53"/>
      <c r="K208" s="9"/>
      <c r="L208" s="9"/>
      <c r="M208" s="10">
        <f t="shared" si="72"/>
        <v>0</v>
      </c>
      <c r="N208" s="56"/>
      <c r="O208" s="8" t="e">
        <f t="shared" si="73"/>
        <v>#DIV/0!</v>
      </c>
      <c r="P208" s="9" t="e">
        <f t="shared" si="74"/>
        <v>#DIV/0!</v>
      </c>
      <c r="Q208" s="10" t="e">
        <f t="shared" si="75"/>
        <v>#DIV/0!</v>
      </c>
      <c r="R208" s="56"/>
      <c r="S208" s="55" t="e">
        <f t="shared" si="76"/>
        <v>#DIV/0!</v>
      </c>
      <c r="U208" s="45" t="e">
        <f t="shared" si="77"/>
        <v>#DIV/0!</v>
      </c>
      <c r="V208" s="46" t="e">
        <f t="shared" si="78"/>
        <v>#DIV/0!</v>
      </c>
      <c r="W208" s="49" t="e">
        <f t="shared" si="79"/>
        <v>#DIV/0!</v>
      </c>
      <c r="X208" s="45" t="e">
        <f t="shared" si="80"/>
        <v>#DIV/0!</v>
      </c>
      <c r="Y208" s="65" t="e">
        <f t="shared" si="81"/>
        <v>#DIV/0!</v>
      </c>
      <c r="Z208" s="46" t="e">
        <f t="shared" si="82"/>
        <v>#DIV/0!</v>
      </c>
      <c r="AA208" s="46" t="e">
        <f t="shared" si="83"/>
        <v>#DIV/0!</v>
      </c>
      <c r="AB208" s="77" t="e">
        <f t="shared" si="84"/>
        <v>#DIV/0!</v>
      </c>
      <c r="AC208" s="78" t="e">
        <f t="shared" si="85"/>
        <v>#DIV/0!</v>
      </c>
      <c r="AE208" s="8" t="e">
        <f t="shared" si="86"/>
        <v>#DIV/0!</v>
      </c>
      <c r="AF208" s="9" t="e">
        <f t="shared" si="87"/>
        <v>#DIV/0!</v>
      </c>
      <c r="AG208" s="9" t="e">
        <f t="shared" si="88"/>
        <v>#DIV/0!</v>
      </c>
      <c r="AH208" s="10" t="e">
        <f t="shared" si="89"/>
        <v>#DIV/0!</v>
      </c>
    </row>
    <row r="209" spans="1:34">
      <c r="A209" s="51" t="s">
        <v>2601</v>
      </c>
      <c r="B209" s="181"/>
      <c r="C209" s="45"/>
      <c r="D209" s="46"/>
      <c r="E209" s="9"/>
      <c r="F209" s="9"/>
      <c r="G209" s="9"/>
      <c r="H209" s="52">
        <f t="shared" si="70"/>
        <v>0</v>
      </c>
      <c r="I209" s="8">
        <f t="shared" si="71"/>
        <v>0</v>
      </c>
      <c r="J209" s="53"/>
      <c r="K209" s="9"/>
      <c r="L209" s="9"/>
      <c r="M209" s="10">
        <f t="shared" si="72"/>
        <v>0</v>
      </c>
      <c r="N209" s="56"/>
      <c r="O209" s="8" t="e">
        <f t="shared" si="73"/>
        <v>#DIV/0!</v>
      </c>
      <c r="P209" s="9" t="e">
        <f t="shared" si="74"/>
        <v>#DIV/0!</v>
      </c>
      <c r="Q209" s="10" t="e">
        <f t="shared" si="75"/>
        <v>#DIV/0!</v>
      </c>
      <c r="R209" s="56"/>
      <c r="S209" s="55" t="e">
        <f t="shared" si="76"/>
        <v>#DIV/0!</v>
      </c>
      <c r="U209" s="45" t="e">
        <f t="shared" si="77"/>
        <v>#DIV/0!</v>
      </c>
      <c r="V209" s="46" t="e">
        <f t="shared" si="78"/>
        <v>#DIV/0!</v>
      </c>
      <c r="W209" s="49" t="e">
        <f t="shared" si="79"/>
        <v>#DIV/0!</v>
      </c>
      <c r="X209" s="45" t="e">
        <f t="shared" si="80"/>
        <v>#DIV/0!</v>
      </c>
      <c r="Y209" s="65" t="e">
        <f t="shared" si="81"/>
        <v>#DIV/0!</v>
      </c>
      <c r="Z209" s="46" t="e">
        <f t="shared" si="82"/>
        <v>#DIV/0!</v>
      </c>
      <c r="AA209" s="46" t="e">
        <f t="shared" si="83"/>
        <v>#DIV/0!</v>
      </c>
      <c r="AB209" s="77" t="e">
        <f t="shared" si="84"/>
        <v>#DIV/0!</v>
      </c>
      <c r="AC209" s="78" t="e">
        <f t="shared" si="85"/>
        <v>#DIV/0!</v>
      </c>
      <c r="AE209" s="8" t="e">
        <f t="shared" si="86"/>
        <v>#DIV/0!</v>
      </c>
      <c r="AF209" s="9" t="e">
        <f t="shared" si="87"/>
        <v>#DIV/0!</v>
      </c>
      <c r="AG209" s="9" t="e">
        <f t="shared" si="88"/>
        <v>#DIV/0!</v>
      </c>
      <c r="AH209" s="10" t="e">
        <f t="shared" si="89"/>
        <v>#DIV/0!</v>
      </c>
    </row>
    <row r="210" spans="1:34">
      <c r="A210" s="51" t="s">
        <v>2602</v>
      </c>
      <c r="B210" s="181"/>
      <c r="C210" s="45"/>
      <c r="D210" s="46"/>
      <c r="E210" s="9"/>
      <c r="F210" s="9"/>
      <c r="G210" s="9"/>
      <c r="H210" s="52">
        <f t="shared" si="70"/>
        <v>0</v>
      </c>
      <c r="I210" s="8">
        <f t="shared" si="71"/>
        <v>0</v>
      </c>
      <c r="J210" s="53"/>
      <c r="K210" s="9"/>
      <c r="L210" s="9"/>
      <c r="M210" s="10">
        <f t="shared" si="72"/>
        <v>0</v>
      </c>
      <c r="N210" s="56"/>
      <c r="O210" s="8" t="e">
        <f t="shared" si="73"/>
        <v>#DIV/0!</v>
      </c>
      <c r="P210" s="9" t="e">
        <f t="shared" si="74"/>
        <v>#DIV/0!</v>
      </c>
      <c r="Q210" s="10" t="e">
        <f t="shared" si="75"/>
        <v>#DIV/0!</v>
      </c>
      <c r="R210" s="56"/>
      <c r="S210" s="55" t="e">
        <f t="shared" si="76"/>
        <v>#DIV/0!</v>
      </c>
      <c r="U210" s="45" t="e">
        <f t="shared" si="77"/>
        <v>#DIV/0!</v>
      </c>
      <c r="V210" s="46" t="e">
        <f t="shared" si="78"/>
        <v>#DIV/0!</v>
      </c>
      <c r="W210" s="49" t="e">
        <f t="shared" si="79"/>
        <v>#DIV/0!</v>
      </c>
      <c r="X210" s="45" t="e">
        <f t="shared" si="80"/>
        <v>#DIV/0!</v>
      </c>
      <c r="Y210" s="65" t="e">
        <f t="shared" si="81"/>
        <v>#DIV/0!</v>
      </c>
      <c r="Z210" s="46" t="e">
        <f t="shared" si="82"/>
        <v>#DIV/0!</v>
      </c>
      <c r="AA210" s="46" t="e">
        <f t="shared" si="83"/>
        <v>#DIV/0!</v>
      </c>
      <c r="AB210" s="77" t="e">
        <f t="shared" si="84"/>
        <v>#DIV/0!</v>
      </c>
      <c r="AC210" s="78" t="e">
        <f t="shared" si="85"/>
        <v>#DIV/0!</v>
      </c>
      <c r="AE210" s="8" t="e">
        <f t="shared" si="86"/>
        <v>#DIV/0!</v>
      </c>
      <c r="AF210" s="9" t="e">
        <f t="shared" si="87"/>
        <v>#DIV/0!</v>
      </c>
      <c r="AG210" s="9" t="e">
        <f t="shared" si="88"/>
        <v>#DIV/0!</v>
      </c>
      <c r="AH210" s="10" t="e">
        <f t="shared" si="89"/>
        <v>#DIV/0!</v>
      </c>
    </row>
    <row r="211" spans="1:34">
      <c r="A211" s="51" t="s">
        <v>2603</v>
      </c>
      <c r="B211" s="181"/>
      <c r="C211" s="45"/>
      <c r="D211" s="46"/>
      <c r="E211" s="9"/>
      <c r="F211" s="9"/>
      <c r="G211" s="9"/>
      <c r="H211" s="52">
        <f t="shared" si="70"/>
        <v>0</v>
      </c>
      <c r="I211" s="8">
        <f t="shared" si="71"/>
        <v>0</v>
      </c>
      <c r="J211" s="53"/>
      <c r="K211" s="9"/>
      <c r="L211" s="9"/>
      <c r="M211" s="10">
        <f t="shared" si="72"/>
        <v>0</v>
      </c>
      <c r="N211" s="56"/>
      <c r="O211" s="8" t="e">
        <f t="shared" si="73"/>
        <v>#DIV/0!</v>
      </c>
      <c r="P211" s="9" t="e">
        <f t="shared" si="74"/>
        <v>#DIV/0!</v>
      </c>
      <c r="Q211" s="10" t="e">
        <f t="shared" si="75"/>
        <v>#DIV/0!</v>
      </c>
      <c r="R211" s="56"/>
      <c r="S211" s="55" t="e">
        <f t="shared" si="76"/>
        <v>#DIV/0!</v>
      </c>
      <c r="U211" s="45" t="e">
        <f t="shared" si="77"/>
        <v>#DIV/0!</v>
      </c>
      <c r="V211" s="46" t="e">
        <f t="shared" si="78"/>
        <v>#DIV/0!</v>
      </c>
      <c r="W211" s="49" t="e">
        <f t="shared" si="79"/>
        <v>#DIV/0!</v>
      </c>
      <c r="X211" s="45" t="e">
        <f t="shared" si="80"/>
        <v>#DIV/0!</v>
      </c>
      <c r="Y211" s="65" t="e">
        <f t="shared" si="81"/>
        <v>#DIV/0!</v>
      </c>
      <c r="Z211" s="46" t="e">
        <f t="shared" si="82"/>
        <v>#DIV/0!</v>
      </c>
      <c r="AA211" s="46" t="e">
        <f t="shared" si="83"/>
        <v>#DIV/0!</v>
      </c>
      <c r="AB211" s="77" t="e">
        <f t="shared" si="84"/>
        <v>#DIV/0!</v>
      </c>
      <c r="AC211" s="78" t="e">
        <f t="shared" si="85"/>
        <v>#DIV/0!</v>
      </c>
      <c r="AE211" s="8" t="e">
        <f t="shared" si="86"/>
        <v>#DIV/0!</v>
      </c>
      <c r="AF211" s="9" t="e">
        <f t="shared" si="87"/>
        <v>#DIV/0!</v>
      </c>
      <c r="AG211" s="9" t="e">
        <f t="shared" si="88"/>
        <v>#DIV/0!</v>
      </c>
      <c r="AH211" s="10" t="e">
        <f t="shared" si="89"/>
        <v>#DIV/0!</v>
      </c>
    </row>
    <row r="212" spans="1:34">
      <c r="A212" s="51" t="s">
        <v>2604</v>
      </c>
      <c r="B212" s="181"/>
      <c r="C212" s="45"/>
      <c r="D212" s="46"/>
      <c r="E212" s="9"/>
      <c r="F212" s="9"/>
      <c r="G212" s="9"/>
      <c r="H212" s="52">
        <f t="shared" si="70"/>
        <v>0</v>
      </c>
      <c r="I212" s="8">
        <f t="shared" si="71"/>
        <v>0</v>
      </c>
      <c r="J212" s="53"/>
      <c r="K212" s="9"/>
      <c r="L212" s="9"/>
      <c r="M212" s="10">
        <f t="shared" si="72"/>
        <v>0</v>
      </c>
      <c r="N212" s="56"/>
      <c r="O212" s="8" t="e">
        <f t="shared" si="73"/>
        <v>#DIV/0!</v>
      </c>
      <c r="P212" s="9" t="e">
        <f t="shared" si="74"/>
        <v>#DIV/0!</v>
      </c>
      <c r="Q212" s="10" t="e">
        <f t="shared" si="75"/>
        <v>#DIV/0!</v>
      </c>
      <c r="R212" s="56"/>
      <c r="S212" s="55" t="e">
        <f t="shared" si="76"/>
        <v>#DIV/0!</v>
      </c>
      <c r="U212" s="45" t="e">
        <f t="shared" si="77"/>
        <v>#DIV/0!</v>
      </c>
      <c r="V212" s="46" t="e">
        <f t="shared" si="78"/>
        <v>#DIV/0!</v>
      </c>
      <c r="W212" s="49" t="e">
        <f t="shared" si="79"/>
        <v>#DIV/0!</v>
      </c>
      <c r="X212" s="45" t="e">
        <f t="shared" si="80"/>
        <v>#DIV/0!</v>
      </c>
      <c r="Y212" s="65" t="e">
        <f t="shared" si="81"/>
        <v>#DIV/0!</v>
      </c>
      <c r="Z212" s="46" t="e">
        <f t="shared" si="82"/>
        <v>#DIV/0!</v>
      </c>
      <c r="AA212" s="46" t="e">
        <f t="shared" si="83"/>
        <v>#DIV/0!</v>
      </c>
      <c r="AB212" s="77" t="e">
        <f t="shared" si="84"/>
        <v>#DIV/0!</v>
      </c>
      <c r="AC212" s="78" t="e">
        <f t="shared" si="85"/>
        <v>#DIV/0!</v>
      </c>
      <c r="AE212" s="8" t="e">
        <f t="shared" si="86"/>
        <v>#DIV/0!</v>
      </c>
      <c r="AF212" s="9" t="e">
        <f t="shared" si="87"/>
        <v>#DIV/0!</v>
      </c>
      <c r="AG212" s="9" t="e">
        <f t="shared" si="88"/>
        <v>#DIV/0!</v>
      </c>
      <c r="AH212" s="10" t="e">
        <f t="shared" si="89"/>
        <v>#DIV/0!</v>
      </c>
    </row>
    <row r="213" spans="1:34">
      <c r="A213" s="51" t="s">
        <v>2605</v>
      </c>
      <c r="B213" s="181"/>
      <c r="C213" s="45"/>
      <c r="D213" s="46"/>
      <c r="E213" s="9"/>
      <c r="F213" s="9"/>
      <c r="G213" s="9"/>
      <c r="H213" s="52">
        <f t="shared" si="70"/>
        <v>0</v>
      </c>
      <c r="I213" s="8">
        <f t="shared" si="71"/>
        <v>0</v>
      </c>
      <c r="J213" s="53"/>
      <c r="K213" s="9"/>
      <c r="L213" s="9"/>
      <c r="M213" s="10">
        <f t="shared" si="72"/>
        <v>0</v>
      </c>
      <c r="N213" s="56"/>
      <c r="O213" s="8" t="e">
        <f t="shared" si="73"/>
        <v>#DIV/0!</v>
      </c>
      <c r="P213" s="9" t="e">
        <f t="shared" si="74"/>
        <v>#DIV/0!</v>
      </c>
      <c r="Q213" s="10" t="e">
        <f t="shared" si="75"/>
        <v>#DIV/0!</v>
      </c>
      <c r="R213" s="56"/>
      <c r="S213" s="55" t="e">
        <f t="shared" si="76"/>
        <v>#DIV/0!</v>
      </c>
      <c r="U213" s="45" t="e">
        <f t="shared" si="77"/>
        <v>#DIV/0!</v>
      </c>
      <c r="V213" s="46" t="e">
        <f t="shared" si="78"/>
        <v>#DIV/0!</v>
      </c>
      <c r="W213" s="49" t="e">
        <f t="shared" si="79"/>
        <v>#DIV/0!</v>
      </c>
      <c r="X213" s="45" t="e">
        <f t="shared" si="80"/>
        <v>#DIV/0!</v>
      </c>
      <c r="Y213" s="65" t="e">
        <f t="shared" si="81"/>
        <v>#DIV/0!</v>
      </c>
      <c r="Z213" s="46" t="e">
        <f t="shared" si="82"/>
        <v>#DIV/0!</v>
      </c>
      <c r="AA213" s="46" t="e">
        <f t="shared" si="83"/>
        <v>#DIV/0!</v>
      </c>
      <c r="AB213" s="77" t="e">
        <f t="shared" si="84"/>
        <v>#DIV/0!</v>
      </c>
      <c r="AC213" s="78" t="e">
        <f t="shared" si="85"/>
        <v>#DIV/0!</v>
      </c>
      <c r="AE213" s="8" t="e">
        <f t="shared" si="86"/>
        <v>#DIV/0!</v>
      </c>
      <c r="AF213" s="9" t="e">
        <f t="shared" si="87"/>
        <v>#DIV/0!</v>
      </c>
      <c r="AG213" s="9" t="e">
        <f t="shared" si="88"/>
        <v>#DIV/0!</v>
      </c>
      <c r="AH213" s="10" t="e">
        <f t="shared" si="89"/>
        <v>#DIV/0!</v>
      </c>
    </row>
    <row r="214" spans="1:34">
      <c r="A214" s="51" t="s">
        <v>2606</v>
      </c>
      <c r="B214" s="181"/>
      <c r="C214" s="45"/>
      <c r="D214" s="46"/>
      <c r="E214" s="9"/>
      <c r="F214" s="9"/>
      <c r="G214" s="9"/>
      <c r="H214" s="52">
        <f t="shared" si="70"/>
        <v>0</v>
      </c>
      <c r="I214" s="8">
        <f t="shared" si="71"/>
        <v>0</v>
      </c>
      <c r="J214" s="53"/>
      <c r="K214" s="9"/>
      <c r="L214" s="9"/>
      <c r="M214" s="10">
        <f t="shared" si="72"/>
        <v>0</v>
      </c>
      <c r="N214" s="56"/>
      <c r="O214" s="8" t="e">
        <f t="shared" si="73"/>
        <v>#DIV/0!</v>
      </c>
      <c r="P214" s="9" t="e">
        <f t="shared" si="74"/>
        <v>#DIV/0!</v>
      </c>
      <c r="Q214" s="10" t="e">
        <f t="shared" si="75"/>
        <v>#DIV/0!</v>
      </c>
      <c r="R214" s="56"/>
      <c r="S214" s="55" t="e">
        <f t="shared" si="76"/>
        <v>#DIV/0!</v>
      </c>
      <c r="U214" s="45" t="e">
        <f t="shared" si="77"/>
        <v>#DIV/0!</v>
      </c>
      <c r="V214" s="46" t="e">
        <f t="shared" si="78"/>
        <v>#DIV/0!</v>
      </c>
      <c r="W214" s="49" t="e">
        <f t="shared" si="79"/>
        <v>#DIV/0!</v>
      </c>
      <c r="X214" s="45" t="e">
        <f t="shared" si="80"/>
        <v>#DIV/0!</v>
      </c>
      <c r="Y214" s="65" t="e">
        <f t="shared" si="81"/>
        <v>#DIV/0!</v>
      </c>
      <c r="Z214" s="46" t="e">
        <f t="shared" si="82"/>
        <v>#DIV/0!</v>
      </c>
      <c r="AA214" s="46" t="e">
        <f t="shared" si="83"/>
        <v>#DIV/0!</v>
      </c>
      <c r="AB214" s="77" t="e">
        <f t="shared" si="84"/>
        <v>#DIV/0!</v>
      </c>
      <c r="AC214" s="78" t="e">
        <f t="shared" si="85"/>
        <v>#DIV/0!</v>
      </c>
      <c r="AE214" s="8" t="e">
        <f t="shared" si="86"/>
        <v>#DIV/0!</v>
      </c>
      <c r="AF214" s="9" t="e">
        <f t="shared" si="87"/>
        <v>#DIV/0!</v>
      </c>
      <c r="AG214" s="9" t="e">
        <f t="shared" si="88"/>
        <v>#DIV/0!</v>
      </c>
      <c r="AH214" s="10" t="e">
        <f t="shared" si="89"/>
        <v>#DIV/0!</v>
      </c>
    </row>
    <row r="215" spans="1:34">
      <c r="A215" s="51" t="s">
        <v>2607</v>
      </c>
      <c r="B215" s="181"/>
      <c r="C215" s="45"/>
      <c r="D215" s="46"/>
      <c r="E215" s="9"/>
      <c r="F215" s="9"/>
      <c r="G215" s="9"/>
      <c r="H215" s="52">
        <f t="shared" si="70"/>
        <v>0</v>
      </c>
      <c r="I215" s="8">
        <f t="shared" si="71"/>
        <v>0</v>
      </c>
      <c r="J215" s="53"/>
      <c r="K215" s="9"/>
      <c r="L215" s="9"/>
      <c r="M215" s="10">
        <f t="shared" si="72"/>
        <v>0</v>
      </c>
      <c r="N215" s="56"/>
      <c r="O215" s="8" t="e">
        <f t="shared" si="73"/>
        <v>#DIV/0!</v>
      </c>
      <c r="P215" s="9" t="e">
        <f t="shared" si="74"/>
        <v>#DIV/0!</v>
      </c>
      <c r="Q215" s="10" t="e">
        <f t="shared" si="75"/>
        <v>#DIV/0!</v>
      </c>
      <c r="R215" s="56"/>
      <c r="S215" s="55" t="e">
        <f t="shared" si="76"/>
        <v>#DIV/0!</v>
      </c>
      <c r="U215" s="45" t="e">
        <f t="shared" si="77"/>
        <v>#DIV/0!</v>
      </c>
      <c r="V215" s="46" t="e">
        <f t="shared" si="78"/>
        <v>#DIV/0!</v>
      </c>
      <c r="W215" s="49" t="e">
        <f t="shared" si="79"/>
        <v>#DIV/0!</v>
      </c>
      <c r="X215" s="45" t="e">
        <f t="shared" si="80"/>
        <v>#DIV/0!</v>
      </c>
      <c r="Y215" s="65" t="e">
        <f t="shared" si="81"/>
        <v>#DIV/0!</v>
      </c>
      <c r="Z215" s="46" t="e">
        <f t="shared" si="82"/>
        <v>#DIV/0!</v>
      </c>
      <c r="AA215" s="46" t="e">
        <f t="shared" si="83"/>
        <v>#DIV/0!</v>
      </c>
      <c r="AB215" s="77" t="e">
        <f t="shared" si="84"/>
        <v>#DIV/0!</v>
      </c>
      <c r="AC215" s="78" t="e">
        <f t="shared" si="85"/>
        <v>#DIV/0!</v>
      </c>
      <c r="AE215" s="8" t="e">
        <f t="shared" si="86"/>
        <v>#DIV/0!</v>
      </c>
      <c r="AF215" s="9" t="e">
        <f t="shared" si="87"/>
        <v>#DIV/0!</v>
      </c>
      <c r="AG215" s="9" t="e">
        <f t="shared" si="88"/>
        <v>#DIV/0!</v>
      </c>
      <c r="AH215" s="10" t="e">
        <f t="shared" si="89"/>
        <v>#DIV/0!</v>
      </c>
    </row>
    <row r="216" spans="1:34">
      <c r="A216" s="51" t="s">
        <v>2608</v>
      </c>
      <c r="B216" s="181"/>
      <c r="C216" s="45"/>
      <c r="D216" s="46"/>
      <c r="E216" s="9"/>
      <c r="F216" s="9"/>
      <c r="G216" s="9"/>
      <c r="H216" s="52">
        <f t="shared" si="70"/>
        <v>0</v>
      </c>
      <c r="I216" s="8">
        <f t="shared" si="71"/>
        <v>0</v>
      </c>
      <c r="J216" s="53"/>
      <c r="K216" s="9"/>
      <c r="L216" s="9"/>
      <c r="M216" s="10">
        <f t="shared" si="72"/>
        <v>0</v>
      </c>
      <c r="N216" s="56"/>
      <c r="O216" s="8" t="e">
        <f t="shared" si="73"/>
        <v>#DIV/0!</v>
      </c>
      <c r="P216" s="9" t="e">
        <f t="shared" si="74"/>
        <v>#DIV/0!</v>
      </c>
      <c r="Q216" s="10" t="e">
        <f t="shared" si="75"/>
        <v>#DIV/0!</v>
      </c>
      <c r="R216" s="56"/>
      <c r="S216" s="55" t="e">
        <f t="shared" si="76"/>
        <v>#DIV/0!</v>
      </c>
      <c r="U216" s="45" t="e">
        <f t="shared" si="77"/>
        <v>#DIV/0!</v>
      </c>
      <c r="V216" s="46" t="e">
        <f t="shared" si="78"/>
        <v>#DIV/0!</v>
      </c>
      <c r="W216" s="49" t="e">
        <f t="shared" si="79"/>
        <v>#DIV/0!</v>
      </c>
      <c r="X216" s="45" t="e">
        <f t="shared" si="80"/>
        <v>#DIV/0!</v>
      </c>
      <c r="Y216" s="65" t="e">
        <f t="shared" si="81"/>
        <v>#DIV/0!</v>
      </c>
      <c r="Z216" s="46" t="e">
        <f t="shared" si="82"/>
        <v>#DIV/0!</v>
      </c>
      <c r="AA216" s="46" t="e">
        <f t="shared" si="83"/>
        <v>#DIV/0!</v>
      </c>
      <c r="AB216" s="77" t="e">
        <f t="shared" si="84"/>
        <v>#DIV/0!</v>
      </c>
      <c r="AC216" s="78" t="e">
        <f t="shared" si="85"/>
        <v>#DIV/0!</v>
      </c>
      <c r="AE216" s="8" t="e">
        <f t="shared" si="86"/>
        <v>#DIV/0!</v>
      </c>
      <c r="AF216" s="9" t="e">
        <f t="shared" si="87"/>
        <v>#DIV/0!</v>
      </c>
      <c r="AG216" s="9" t="e">
        <f t="shared" si="88"/>
        <v>#DIV/0!</v>
      </c>
      <c r="AH216" s="10" t="e">
        <f t="shared" si="89"/>
        <v>#DIV/0!</v>
      </c>
    </row>
    <row r="217" spans="1:34">
      <c r="A217" s="51" t="s">
        <v>2609</v>
      </c>
      <c r="B217" s="181"/>
      <c r="C217" s="45"/>
      <c r="D217" s="46"/>
      <c r="E217" s="9"/>
      <c r="F217" s="9"/>
      <c r="G217" s="9"/>
      <c r="H217" s="52">
        <f t="shared" si="70"/>
        <v>0</v>
      </c>
      <c r="I217" s="8">
        <f t="shared" si="71"/>
        <v>0</v>
      </c>
      <c r="J217" s="53"/>
      <c r="K217" s="9"/>
      <c r="L217" s="9"/>
      <c r="M217" s="10">
        <f t="shared" si="72"/>
        <v>0</v>
      </c>
      <c r="N217" s="56"/>
      <c r="O217" s="8" t="e">
        <f t="shared" si="73"/>
        <v>#DIV/0!</v>
      </c>
      <c r="P217" s="9" t="e">
        <f t="shared" si="74"/>
        <v>#DIV/0!</v>
      </c>
      <c r="Q217" s="10" t="e">
        <f t="shared" si="75"/>
        <v>#DIV/0!</v>
      </c>
      <c r="R217" s="56"/>
      <c r="S217" s="55" t="e">
        <f t="shared" si="76"/>
        <v>#DIV/0!</v>
      </c>
      <c r="U217" s="45" t="e">
        <f t="shared" si="77"/>
        <v>#DIV/0!</v>
      </c>
      <c r="V217" s="46" t="e">
        <f t="shared" si="78"/>
        <v>#DIV/0!</v>
      </c>
      <c r="W217" s="49" t="e">
        <f t="shared" si="79"/>
        <v>#DIV/0!</v>
      </c>
      <c r="X217" s="45" t="e">
        <f t="shared" si="80"/>
        <v>#DIV/0!</v>
      </c>
      <c r="Y217" s="65" t="e">
        <f t="shared" si="81"/>
        <v>#DIV/0!</v>
      </c>
      <c r="Z217" s="46" t="e">
        <f t="shared" si="82"/>
        <v>#DIV/0!</v>
      </c>
      <c r="AA217" s="46" t="e">
        <f t="shared" si="83"/>
        <v>#DIV/0!</v>
      </c>
      <c r="AB217" s="77" t="e">
        <f t="shared" si="84"/>
        <v>#DIV/0!</v>
      </c>
      <c r="AC217" s="78" t="e">
        <f t="shared" si="85"/>
        <v>#DIV/0!</v>
      </c>
      <c r="AE217" s="8" t="e">
        <f t="shared" si="86"/>
        <v>#DIV/0!</v>
      </c>
      <c r="AF217" s="9" t="e">
        <f t="shared" si="87"/>
        <v>#DIV/0!</v>
      </c>
      <c r="AG217" s="9" t="e">
        <f t="shared" si="88"/>
        <v>#DIV/0!</v>
      </c>
      <c r="AH217" s="10" t="e">
        <f t="shared" si="89"/>
        <v>#DIV/0!</v>
      </c>
    </row>
    <row r="218" spans="1:34">
      <c r="A218" s="51" t="s">
        <v>2610</v>
      </c>
      <c r="B218" s="181"/>
      <c r="C218" s="45"/>
      <c r="D218" s="46"/>
      <c r="E218" s="9"/>
      <c r="F218" s="9"/>
      <c r="G218" s="9"/>
      <c r="H218" s="52">
        <f t="shared" si="70"/>
        <v>0</v>
      </c>
      <c r="I218" s="8">
        <f t="shared" si="71"/>
        <v>0</v>
      </c>
      <c r="J218" s="53"/>
      <c r="K218" s="9"/>
      <c r="L218" s="9"/>
      <c r="M218" s="10">
        <f t="shared" si="72"/>
        <v>0</v>
      </c>
      <c r="N218" s="56"/>
      <c r="O218" s="8" t="e">
        <f t="shared" si="73"/>
        <v>#DIV/0!</v>
      </c>
      <c r="P218" s="9" t="e">
        <f t="shared" si="74"/>
        <v>#DIV/0!</v>
      </c>
      <c r="Q218" s="10" t="e">
        <f t="shared" si="75"/>
        <v>#DIV/0!</v>
      </c>
      <c r="R218" s="56"/>
      <c r="S218" s="55" t="e">
        <f t="shared" si="76"/>
        <v>#DIV/0!</v>
      </c>
      <c r="U218" s="45" t="e">
        <f t="shared" si="77"/>
        <v>#DIV/0!</v>
      </c>
      <c r="V218" s="46" t="e">
        <f t="shared" si="78"/>
        <v>#DIV/0!</v>
      </c>
      <c r="W218" s="49" t="e">
        <f t="shared" si="79"/>
        <v>#DIV/0!</v>
      </c>
      <c r="X218" s="45" t="e">
        <f t="shared" si="80"/>
        <v>#DIV/0!</v>
      </c>
      <c r="Y218" s="65" t="e">
        <f t="shared" si="81"/>
        <v>#DIV/0!</v>
      </c>
      <c r="Z218" s="46" t="e">
        <f t="shared" si="82"/>
        <v>#DIV/0!</v>
      </c>
      <c r="AA218" s="46" t="e">
        <f t="shared" si="83"/>
        <v>#DIV/0!</v>
      </c>
      <c r="AB218" s="77" t="e">
        <f t="shared" si="84"/>
        <v>#DIV/0!</v>
      </c>
      <c r="AC218" s="78" t="e">
        <f t="shared" si="85"/>
        <v>#DIV/0!</v>
      </c>
      <c r="AE218" s="8" t="e">
        <f t="shared" si="86"/>
        <v>#DIV/0!</v>
      </c>
      <c r="AF218" s="9" t="e">
        <f t="shared" si="87"/>
        <v>#DIV/0!</v>
      </c>
      <c r="AG218" s="9" t="e">
        <f t="shared" si="88"/>
        <v>#DIV/0!</v>
      </c>
      <c r="AH218" s="10" t="e">
        <f t="shared" si="89"/>
        <v>#DIV/0!</v>
      </c>
    </row>
    <row r="219" spans="1:34">
      <c r="A219" s="51" t="s">
        <v>3965</v>
      </c>
      <c r="B219" s="181"/>
      <c r="C219" s="45"/>
      <c r="D219" s="46"/>
      <c r="E219" s="9"/>
      <c r="F219" s="9"/>
      <c r="G219" s="9"/>
      <c r="H219" s="52">
        <f t="shared" si="70"/>
        <v>0</v>
      </c>
      <c r="I219" s="8">
        <f t="shared" si="71"/>
        <v>0</v>
      </c>
      <c r="J219" s="53"/>
      <c r="K219" s="9"/>
      <c r="L219" s="9"/>
      <c r="M219" s="10">
        <f t="shared" si="72"/>
        <v>0</v>
      </c>
      <c r="N219" s="56"/>
      <c r="O219" s="8" t="e">
        <f t="shared" si="73"/>
        <v>#DIV/0!</v>
      </c>
      <c r="P219" s="9" t="e">
        <f t="shared" si="74"/>
        <v>#DIV/0!</v>
      </c>
      <c r="Q219" s="10" t="e">
        <f t="shared" si="75"/>
        <v>#DIV/0!</v>
      </c>
      <c r="R219" s="56"/>
      <c r="S219" s="55" t="e">
        <f t="shared" si="76"/>
        <v>#DIV/0!</v>
      </c>
      <c r="U219" s="45" t="e">
        <f t="shared" si="77"/>
        <v>#DIV/0!</v>
      </c>
      <c r="V219" s="46" t="e">
        <f t="shared" si="78"/>
        <v>#DIV/0!</v>
      </c>
      <c r="W219" s="49" t="e">
        <f t="shared" si="79"/>
        <v>#DIV/0!</v>
      </c>
      <c r="X219" s="45" t="e">
        <f t="shared" si="80"/>
        <v>#DIV/0!</v>
      </c>
      <c r="Y219" s="65" t="e">
        <f t="shared" si="81"/>
        <v>#DIV/0!</v>
      </c>
      <c r="Z219" s="46" t="e">
        <f t="shared" si="82"/>
        <v>#DIV/0!</v>
      </c>
      <c r="AA219" s="46" t="e">
        <f t="shared" si="83"/>
        <v>#DIV/0!</v>
      </c>
      <c r="AB219" s="77" t="e">
        <f t="shared" si="84"/>
        <v>#DIV/0!</v>
      </c>
      <c r="AC219" s="78" t="e">
        <f t="shared" si="85"/>
        <v>#DIV/0!</v>
      </c>
      <c r="AE219" s="8" t="e">
        <f t="shared" si="86"/>
        <v>#DIV/0!</v>
      </c>
      <c r="AF219" s="9" t="e">
        <f t="shared" si="87"/>
        <v>#DIV/0!</v>
      </c>
      <c r="AG219" s="9" t="e">
        <f t="shared" si="88"/>
        <v>#DIV/0!</v>
      </c>
      <c r="AH219" s="10" t="e">
        <f t="shared" si="89"/>
        <v>#DIV/0!</v>
      </c>
    </row>
    <row r="220" spans="1:34">
      <c r="A220" s="51" t="s">
        <v>2611</v>
      </c>
      <c r="B220" s="181"/>
      <c r="C220" s="45"/>
      <c r="D220" s="46"/>
      <c r="E220" s="9"/>
      <c r="F220" s="9"/>
      <c r="G220" s="9"/>
      <c r="H220" s="52">
        <f t="shared" si="70"/>
        <v>0</v>
      </c>
      <c r="I220" s="8">
        <f t="shared" si="71"/>
        <v>0</v>
      </c>
      <c r="J220" s="53"/>
      <c r="K220" s="9"/>
      <c r="L220" s="9"/>
      <c r="M220" s="10">
        <f t="shared" si="72"/>
        <v>0</v>
      </c>
      <c r="N220" s="56"/>
      <c r="O220" s="8" t="e">
        <f t="shared" si="73"/>
        <v>#DIV/0!</v>
      </c>
      <c r="P220" s="9" t="e">
        <f t="shared" si="74"/>
        <v>#DIV/0!</v>
      </c>
      <c r="Q220" s="10" t="e">
        <f t="shared" si="75"/>
        <v>#DIV/0!</v>
      </c>
      <c r="R220" s="56"/>
      <c r="S220" s="55" t="e">
        <f t="shared" si="76"/>
        <v>#DIV/0!</v>
      </c>
      <c r="U220" s="45" t="e">
        <f t="shared" si="77"/>
        <v>#DIV/0!</v>
      </c>
      <c r="V220" s="46" t="e">
        <f t="shared" si="78"/>
        <v>#DIV/0!</v>
      </c>
      <c r="W220" s="49" t="e">
        <f t="shared" si="79"/>
        <v>#DIV/0!</v>
      </c>
      <c r="X220" s="45" t="e">
        <f t="shared" si="80"/>
        <v>#DIV/0!</v>
      </c>
      <c r="Y220" s="65" t="e">
        <f t="shared" si="81"/>
        <v>#DIV/0!</v>
      </c>
      <c r="Z220" s="46" t="e">
        <f t="shared" si="82"/>
        <v>#DIV/0!</v>
      </c>
      <c r="AA220" s="46" t="e">
        <f t="shared" si="83"/>
        <v>#DIV/0!</v>
      </c>
      <c r="AB220" s="77" t="e">
        <f t="shared" si="84"/>
        <v>#DIV/0!</v>
      </c>
      <c r="AC220" s="78" t="e">
        <f t="shared" si="85"/>
        <v>#DIV/0!</v>
      </c>
      <c r="AE220" s="8" t="e">
        <f t="shared" si="86"/>
        <v>#DIV/0!</v>
      </c>
      <c r="AF220" s="9" t="e">
        <f t="shared" si="87"/>
        <v>#DIV/0!</v>
      </c>
      <c r="AG220" s="9" t="e">
        <f t="shared" si="88"/>
        <v>#DIV/0!</v>
      </c>
      <c r="AH220" s="10" t="e">
        <f t="shared" si="89"/>
        <v>#DIV/0!</v>
      </c>
    </row>
    <row r="221" spans="1:34">
      <c r="A221" s="51" t="s">
        <v>2612</v>
      </c>
      <c r="B221" s="181"/>
      <c r="C221" s="45"/>
      <c r="D221" s="46"/>
      <c r="E221" s="9"/>
      <c r="F221" s="9"/>
      <c r="G221" s="9"/>
      <c r="H221" s="52">
        <f t="shared" si="70"/>
        <v>0</v>
      </c>
      <c r="I221" s="8">
        <f t="shared" si="71"/>
        <v>0</v>
      </c>
      <c r="J221" s="53"/>
      <c r="K221" s="9"/>
      <c r="L221" s="9"/>
      <c r="M221" s="10">
        <f t="shared" si="72"/>
        <v>0</v>
      </c>
      <c r="N221" s="56"/>
      <c r="O221" s="8" t="e">
        <f t="shared" si="73"/>
        <v>#DIV/0!</v>
      </c>
      <c r="P221" s="9" t="e">
        <f t="shared" si="74"/>
        <v>#DIV/0!</v>
      </c>
      <c r="Q221" s="10" t="e">
        <f t="shared" si="75"/>
        <v>#DIV/0!</v>
      </c>
      <c r="R221" s="56"/>
      <c r="S221" s="55" t="e">
        <f t="shared" si="76"/>
        <v>#DIV/0!</v>
      </c>
      <c r="U221" s="45" t="e">
        <f t="shared" si="77"/>
        <v>#DIV/0!</v>
      </c>
      <c r="V221" s="46" t="e">
        <f t="shared" si="78"/>
        <v>#DIV/0!</v>
      </c>
      <c r="W221" s="49" t="e">
        <f t="shared" si="79"/>
        <v>#DIV/0!</v>
      </c>
      <c r="X221" s="45" t="e">
        <f t="shared" si="80"/>
        <v>#DIV/0!</v>
      </c>
      <c r="Y221" s="65" t="e">
        <f t="shared" si="81"/>
        <v>#DIV/0!</v>
      </c>
      <c r="Z221" s="46" t="e">
        <f t="shared" si="82"/>
        <v>#DIV/0!</v>
      </c>
      <c r="AA221" s="46" t="e">
        <f t="shared" si="83"/>
        <v>#DIV/0!</v>
      </c>
      <c r="AB221" s="77" t="e">
        <f t="shared" si="84"/>
        <v>#DIV/0!</v>
      </c>
      <c r="AC221" s="78" t="e">
        <f t="shared" si="85"/>
        <v>#DIV/0!</v>
      </c>
      <c r="AE221" s="8" t="e">
        <f t="shared" si="86"/>
        <v>#DIV/0!</v>
      </c>
      <c r="AF221" s="9" t="e">
        <f t="shared" si="87"/>
        <v>#DIV/0!</v>
      </c>
      <c r="AG221" s="9" t="e">
        <f t="shared" si="88"/>
        <v>#DIV/0!</v>
      </c>
      <c r="AH221" s="10" t="e">
        <f t="shared" si="89"/>
        <v>#DIV/0!</v>
      </c>
    </row>
    <row r="222" spans="1:34">
      <c r="A222" s="51" t="s">
        <v>2613</v>
      </c>
      <c r="B222" s="181"/>
      <c r="C222" s="45"/>
      <c r="D222" s="46"/>
      <c r="E222" s="9"/>
      <c r="F222" s="9"/>
      <c r="G222" s="9"/>
      <c r="H222" s="52">
        <f t="shared" si="70"/>
        <v>0</v>
      </c>
      <c r="I222" s="8">
        <f t="shared" si="71"/>
        <v>0</v>
      </c>
      <c r="J222" s="53"/>
      <c r="K222" s="9"/>
      <c r="L222" s="9"/>
      <c r="M222" s="10">
        <f t="shared" si="72"/>
        <v>0</v>
      </c>
      <c r="N222" s="56"/>
      <c r="O222" s="8" t="e">
        <f t="shared" si="73"/>
        <v>#DIV/0!</v>
      </c>
      <c r="P222" s="9" t="e">
        <f t="shared" si="74"/>
        <v>#DIV/0!</v>
      </c>
      <c r="Q222" s="10" t="e">
        <f t="shared" si="75"/>
        <v>#DIV/0!</v>
      </c>
      <c r="R222" s="56"/>
      <c r="S222" s="55" t="e">
        <f t="shared" si="76"/>
        <v>#DIV/0!</v>
      </c>
      <c r="U222" s="45" t="e">
        <f t="shared" si="77"/>
        <v>#DIV/0!</v>
      </c>
      <c r="V222" s="46" t="e">
        <f t="shared" si="78"/>
        <v>#DIV/0!</v>
      </c>
      <c r="W222" s="49" t="e">
        <f t="shared" si="79"/>
        <v>#DIV/0!</v>
      </c>
      <c r="X222" s="45" t="e">
        <f t="shared" si="80"/>
        <v>#DIV/0!</v>
      </c>
      <c r="Y222" s="65" t="e">
        <f t="shared" si="81"/>
        <v>#DIV/0!</v>
      </c>
      <c r="Z222" s="46" t="e">
        <f t="shared" si="82"/>
        <v>#DIV/0!</v>
      </c>
      <c r="AA222" s="46" t="e">
        <f t="shared" si="83"/>
        <v>#DIV/0!</v>
      </c>
      <c r="AB222" s="77" t="e">
        <f t="shared" si="84"/>
        <v>#DIV/0!</v>
      </c>
      <c r="AC222" s="78" t="e">
        <f t="shared" si="85"/>
        <v>#DIV/0!</v>
      </c>
      <c r="AE222" s="8" t="e">
        <f t="shared" si="86"/>
        <v>#DIV/0!</v>
      </c>
      <c r="AF222" s="9" t="e">
        <f t="shared" si="87"/>
        <v>#DIV/0!</v>
      </c>
      <c r="AG222" s="9" t="e">
        <f t="shared" si="88"/>
        <v>#DIV/0!</v>
      </c>
      <c r="AH222" s="10" t="e">
        <f t="shared" si="89"/>
        <v>#DIV/0!</v>
      </c>
    </row>
    <row r="223" spans="1:34">
      <c r="A223" s="51" t="s">
        <v>2614</v>
      </c>
      <c r="B223" s="181"/>
      <c r="C223" s="45"/>
      <c r="D223" s="46"/>
      <c r="E223" s="9"/>
      <c r="F223" s="9"/>
      <c r="G223" s="9"/>
      <c r="H223" s="52">
        <f t="shared" si="70"/>
        <v>0</v>
      </c>
      <c r="I223" s="8">
        <f t="shared" si="71"/>
        <v>0</v>
      </c>
      <c r="J223" s="53"/>
      <c r="K223" s="9"/>
      <c r="L223" s="9"/>
      <c r="M223" s="10">
        <f t="shared" si="72"/>
        <v>0</v>
      </c>
      <c r="N223" s="56"/>
      <c r="O223" s="8" t="e">
        <f t="shared" si="73"/>
        <v>#DIV/0!</v>
      </c>
      <c r="P223" s="9" t="e">
        <f t="shared" si="74"/>
        <v>#DIV/0!</v>
      </c>
      <c r="Q223" s="10" t="e">
        <f t="shared" si="75"/>
        <v>#DIV/0!</v>
      </c>
      <c r="R223" s="56"/>
      <c r="S223" s="55" t="e">
        <f t="shared" si="76"/>
        <v>#DIV/0!</v>
      </c>
      <c r="U223" s="45" t="e">
        <f t="shared" si="77"/>
        <v>#DIV/0!</v>
      </c>
      <c r="V223" s="46" t="e">
        <f t="shared" si="78"/>
        <v>#DIV/0!</v>
      </c>
      <c r="W223" s="49" t="e">
        <f t="shared" si="79"/>
        <v>#DIV/0!</v>
      </c>
      <c r="X223" s="45" t="e">
        <f t="shared" si="80"/>
        <v>#DIV/0!</v>
      </c>
      <c r="Y223" s="65" t="e">
        <f t="shared" si="81"/>
        <v>#DIV/0!</v>
      </c>
      <c r="Z223" s="46" t="e">
        <f t="shared" si="82"/>
        <v>#DIV/0!</v>
      </c>
      <c r="AA223" s="46" t="e">
        <f t="shared" si="83"/>
        <v>#DIV/0!</v>
      </c>
      <c r="AB223" s="77" t="e">
        <f t="shared" si="84"/>
        <v>#DIV/0!</v>
      </c>
      <c r="AC223" s="78" t="e">
        <f t="shared" si="85"/>
        <v>#DIV/0!</v>
      </c>
      <c r="AE223" s="8" t="e">
        <f t="shared" si="86"/>
        <v>#DIV/0!</v>
      </c>
      <c r="AF223" s="9" t="e">
        <f t="shared" si="87"/>
        <v>#DIV/0!</v>
      </c>
      <c r="AG223" s="9" t="e">
        <f t="shared" si="88"/>
        <v>#DIV/0!</v>
      </c>
      <c r="AH223" s="10" t="e">
        <f t="shared" si="89"/>
        <v>#DIV/0!</v>
      </c>
    </row>
    <row r="224" spans="1:34">
      <c r="A224" s="51" t="s">
        <v>2615</v>
      </c>
      <c r="B224" s="181"/>
      <c r="C224" s="45"/>
      <c r="D224" s="46"/>
      <c r="E224" s="9"/>
      <c r="F224" s="9"/>
      <c r="G224" s="9"/>
      <c r="H224" s="52">
        <f t="shared" si="70"/>
        <v>0</v>
      </c>
      <c r="I224" s="8">
        <f t="shared" si="71"/>
        <v>0</v>
      </c>
      <c r="J224" s="53"/>
      <c r="K224" s="9"/>
      <c r="L224" s="9"/>
      <c r="M224" s="10">
        <f t="shared" si="72"/>
        <v>0</v>
      </c>
      <c r="N224" s="56"/>
      <c r="O224" s="8" t="e">
        <f t="shared" si="73"/>
        <v>#DIV/0!</v>
      </c>
      <c r="P224" s="9" t="e">
        <f t="shared" si="74"/>
        <v>#DIV/0!</v>
      </c>
      <c r="Q224" s="10" t="e">
        <f t="shared" si="75"/>
        <v>#DIV/0!</v>
      </c>
      <c r="R224" s="56"/>
      <c r="S224" s="55" t="e">
        <f t="shared" si="76"/>
        <v>#DIV/0!</v>
      </c>
      <c r="U224" s="45" t="e">
        <f t="shared" si="77"/>
        <v>#DIV/0!</v>
      </c>
      <c r="V224" s="46" t="e">
        <f t="shared" si="78"/>
        <v>#DIV/0!</v>
      </c>
      <c r="W224" s="49" t="e">
        <f t="shared" si="79"/>
        <v>#DIV/0!</v>
      </c>
      <c r="X224" s="45" t="e">
        <f t="shared" si="80"/>
        <v>#DIV/0!</v>
      </c>
      <c r="Y224" s="65" t="e">
        <f t="shared" si="81"/>
        <v>#DIV/0!</v>
      </c>
      <c r="Z224" s="46" t="e">
        <f t="shared" si="82"/>
        <v>#DIV/0!</v>
      </c>
      <c r="AA224" s="46" t="e">
        <f t="shared" si="83"/>
        <v>#DIV/0!</v>
      </c>
      <c r="AB224" s="77" t="e">
        <f t="shared" si="84"/>
        <v>#DIV/0!</v>
      </c>
      <c r="AC224" s="78" t="e">
        <f t="shared" si="85"/>
        <v>#DIV/0!</v>
      </c>
      <c r="AE224" s="8" t="e">
        <f t="shared" si="86"/>
        <v>#DIV/0!</v>
      </c>
      <c r="AF224" s="9" t="e">
        <f t="shared" si="87"/>
        <v>#DIV/0!</v>
      </c>
      <c r="AG224" s="9" t="e">
        <f t="shared" si="88"/>
        <v>#DIV/0!</v>
      </c>
      <c r="AH224" s="10" t="e">
        <f t="shared" si="89"/>
        <v>#DIV/0!</v>
      </c>
    </row>
    <row r="225" spans="1:34">
      <c r="A225" s="51" t="s">
        <v>2616</v>
      </c>
      <c r="B225" s="181"/>
      <c r="C225" s="45"/>
      <c r="D225" s="46"/>
      <c r="E225" s="9"/>
      <c r="F225" s="9"/>
      <c r="G225" s="9"/>
      <c r="H225" s="52">
        <f t="shared" si="70"/>
        <v>0</v>
      </c>
      <c r="I225" s="8">
        <f t="shared" si="71"/>
        <v>0</v>
      </c>
      <c r="J225" s="53"/>
      <c r="K225" s="9"/>
      <c r="L225" s="9"/>
      <c r="M225" s="10">
        <f t="shared" si="72"/>
        <v>0</v>
      </c>
      <c r="N225" s="56"/>
      <c r="O225" s="8" t="e">
        <f t="shared" si="73"/>
        <v>#DIV/0!</v>
      </c>
      <c r="P225" s="9" t="e">
        <f t="shared" si="74"/>
        <v>#DIV/0!</v>
      </c>
      <c r="Q225" s="10" t="e">
        <f t="shared" si="75"/>
        <v>#DIV/0!</v>
      </c>
      <c r="R225" s="56"/>
      <c r="S225" s="55" t="e">
        <f t="shared" si="76"/>
        <v>#DIV/0!</v>
      </c>
      <c r="U225" s="45" t="e">
        <f t="shared" si="77"/>
        <v>#DIV/0!</v>
      </c>
      <c r="V225" s="46" t="e">
        <f t="shared" si="78"/>
        <v>#DIV/0!</v>
      </c>
      <c r="W225" s="49" t="e">
        <f t="shared" si="79"/>
        <v>#DIV/0!</v>
      </c>
      <c r="X225" s="45" t="e">
        <f t="shared" si="80"/>
        <v>#DIV/0!</v>
      </c>
      <c r="Y225" s="65" t="e">
        <f t="shared" si="81"/>
        <v>#DIV/0!</v>
      </c>
      <c r="Z225" s="46" t="e">
        <f t="shared" si="82"/>
        <v>#DIV/0!</v>
      </c>
      <c r="AA225" s="46" t="e">
        <f t="shared" si="83"/>
        <v>#DIV/0!</v>
      </c>
      <c r="AB225" s="77" t="e">
        <f t="shared" si="84"/>
        <v>#DIV/0!</v>
      </c>
      <c r="AC225" s="78" t="e">
        <f t="shared" si="85"/>
        <v>#DIV/0!</v>
      </c>
      <c r="AE225" s="8" t="e">
        <f t="shared" si="86"/>
        <v>#DIV/0!</v>
      </c>
      <c r="AF225" s="9" t="e">
        <f t="shared" si="87"/>
        <v>#DIV/0!</v>
      </c>
      <c r="AG225" s="9" t="e">
        <f t="shared" si="88"/>
        <v>#DIV/0!</v>
      </c>
      <c r="AH225" s="10" t="e">
        <f t="shared" si="89"/>
        <v>#DIV/0!</v>
      </c>
    </row>
    <row r="226" spans="1:34">
      <c r="A226" s="51" t="s">
        <v>2617</v>
      </c>
      <c r="B226" s="181"/>
      <c r="C226" s="45"/>
      <c r="D226" s="46"/>
      <c r="E226" s="9"/>
      <c r="F226" s="9"/>
      <c r="G226" s="9"/>
      <c r="H226" s="52">
        <f t="shared" si="70"/>
        <v>0</v>
      </c>
      <c r="I226" s="8">
        <f t="shared" si="71"/>
        <v>0</v>
      </c>
      <c r="J226" s="53"/>
      <c r="K226" s="9"/>
      <c r="L226" s="9"/>
      <c r="M226" s="10">
        <f t="shared" si="72"/>
        <v>0</v>
      </c>
      <c r="N226" s="56"/>
      <c r="O226" s="8" t="e">
        <f t="shared" si="73"/>
        <v>#DIV/0!</v>
      </c>
      <c r="P226" s="9" t="e">
        <f t="shared" si="74"/>
        <v>#DIV/0!</v>
      </c>
      <c r="Q226" s="10" t="e">
        <f t="shared" si="75"/>
        <v>#DIV/0!</v>
      </c>
      <c r="R226" s="56"/>
      <c r="S226" s="55" t="e">
        <f t="shared" si="76"/>
        <v>#DIV/0!</v>
      </c>
      <c r="U226" s="45" t="e">
        <f t="shared" si="77"/>
        <v>#DIV/0!</v>
      </c>
      <c r="V226" s="46" t="e">
        <f t="shared" si="78"/>
        <v>#DIV/0!</v>
      </c>
      <c r="W226" s="49" t="e">
        <f t="shared" si="79"/>
        <v>#DIV/0!</v>
      </c>
      <c r="X226" s="45" t="e">
        <f t="shared" si="80"/>
        <v>#DIV/0!</v>
      </c>
      <c r="Y226" s="65" t="e">
        <f t="shared" si="81"/>
        <v>#DIV/0!</v>
      </c>
      <c r="Z226" s="46" t="e">
        <f t="shared" si="82"/>
        <v>#DIV/0!</v>
      </c>
      <c r="AA226" s="46" t="e">
        <f t="shared" si="83"/>
        <v>#DIV/0!</v>
      </c>
      <c r="AB226" s="77" t="e">
        <f t="shared" si="84"/>
        <v>#DIV/0!</v>
      </c>
      <c r="AC226" s="78" t="e">
        <f t="shared" si="85"/>
        <v>#DIV/0!</v>
      </c>
      <c r="AE226" s="8" t="e">
        <f t="shared" si="86"/>
        <v>#DIV/0!</v>
      </c>
      <c r="AF226" s="9" t="e">
        <f t="shared" si="87"/>
        <v>#DIV/0!</v>
      </c>
      <c r="AG226" s="9" t="e">
        <f t="shared" si="88"/>
        <v>#DIV/0!</v>
      </c>
      <c r="AH226" s="10" t="e">
        <f t="shared" si="89"/>
        <v>#DIV/0!</v>
      </c>
    </row>
    <row r="227" spans="1:34">
      <c r="A227" s="51" t="s">
        <v>2618</v>
      </c>
      <c r="B227" s="181"/>
      <c r="C227" s="45"/>
      <c r="D227" s="46"/>
      <c r="E227" s="9"/>
      <c r="F227" s="9"/>
      <c r="G227" s="9"/>
      <c r="H227" s="52">
        <f t="shared" si="70"/>
        <v>0</v>
      </c>
      <c r="I227" s="8">
        <f t="shared" si="71"/>
        <v>0</v>
      </c>
      <c r="J227" s="53"/>
      <c r="K227" s="9"/>
      <c r="L227" s="9"/>
      <c r="M227" s="10">
        <f t="shared" si="72"/>
        <v>0</v>
      </c>
      <c r="N227" s="56"/>
      <c r="O227" s="8" t="e">
        <f t="shared" si="73"/>
        <v>#DIV/0!</v>
      </c>
      <c r="P227" s="9" t="e">
        <f t="shared" si="74"/>
        <v>#DIV/0!</v>
      </c>
      <c r="Q227" s="10" t="e">
        <f t="shared" si="75"/>
        <v>#DIV/0!</v>
      </c>
      <c r="R227" s="56"/>
      <c r="S227" s="55" t="e">
        <f t="shared" si="76"/>
        <v>#DIV/0!</v>
      </c>
      <c r="U227" s="45" t="e">
        <f t="shared" si="77"/>
        <v>#DIV/0!</v>
      </c>
      <c r="V227" s="46" t="e">
        <f t="shared" si="78"/>
        <v>#DIV/0!</v>
      </c>
      <c r="W227" s="49" t="e">
        <f t="shared" si="79"/>
        <v>#DIV/0!</v>
      </c>
      <c r="X227" s="45" t="e">
        <f t="shared" si="80"/>
        <v>#DIV/0!</v>
      </c>
      <c r="Y227" s="65" t="e">
        <f t="shared" si="81"/>
        <v>#DIV/0!</v>
      </c>
      <c r="Z227" s="46" t="e">
        <f t="shared" si="82"/>
        <v>#DIV/0!</v>
      </c>
      <c r="AA227" s="46" t="e">
        <f t="shared" si="83"/>
        <v>#DIV/0!</v>
      </c>
      <c r="AB227" s="77" t="e">
        <f t="shared" si="84"/>
        <v>#DIV/0!</v>
      </c>
      <c r="AC227" s="78" t="e">
        <f t="shared" si="85"/>
        <v>#DIV/0!</v>
      </c>
      <c r="AE227" s="8" t="e">
        <f t="shared" si="86"/>
        <v>#DIV/0!</v>
      </c>
      <c r="AF227" s="9" t="e">
        <f t="shared" si="87"/>
        <v>#DIV/0!</v>
      </c>
      <c r="AG227" s="9" t="e">
        <f t="shared" si="88"/>
        <v>#DIV/0!</v>
      </c>
      <c r="AH227" s="10" t="e">
        <f t="shared" si="89"/>
        <v>#DIV/0!</v>
      </c>
    </row>
    <row r="228" spans="1:34">
      <c r="A228" s="51" t="s">
        <v>2619</v>
      </c>
      <c r="B228" s="181"/>
      <c r="C228" s="45"/>
      <c r="D228" s="46"/>
      <c r="E228" s="9"/>
      <c r="F228" s="9"/>
      <c r="G228" s="9"/>
      <c r="H228" s="52">
        <f t="shared" si="70"/>
        <v>0</v>
      </c>
      <c r="I228" s="8">
        <f t="shared" si="71"/>
        <v>0</v>
      </c>
      <c r="J228" s="53"/>
      <c r="K228" s="9"/>
      <c r="L228" s="9"/>
      <c r="M228" s="10">
        <f t="shared" si="72"/>
        <v>0</v>
      </c>
      <c r="N228" s="56"/>
      <c r="O228" s="8" t="e">
        <f t="shared" si="73"/>
        <v>#DIV/0!</v>
      </c>
      <c r="P228" s="9" t="e">
        <f t="shared" si="74"/>
        <v>#DIV/0!</v>
      </c>
      <c r="Q228" s="10" t="e">
        <f t="shared" si="75"/>
        <v>#DIV/0!</v>
      </c>
      <c r="R228" s="56"/>
      <c r="S228" s="55" t="e">
        <f t="shared" si="76"/>
        <v>#DIV/0!</v>
      </c>
      <c r="U228" s="45" t="e">
        <f t="shared" si="77"/>
        <v>#DIV/0!</v>
      </c>
      <c r="V228" s="46" t="e">
        <f t="shared" si="78"/>
        <v>#DIV/0!</v>
      </c>
      <c r="W228" s="49" t="e">
        <f t="shared" si="79"/>
        <v>#DIV/0!</v>
      </c>
      <c r="X228" s="45" t="e">
        <f t="shared" si="80"/>
        <v>#DIV/0!</v>
      </c>
      <c r="Y228" s="65" t="e">
        <f t="shared" si="81"/>
        <v>#DIV/0!</v>
      </c>
      <c r="Z228" s="46" t="e">
        <f t="shared" si="82"/>
        <v>#DIV/0!</v>
      </c>
      <c r="AA228" s="46" t="e">
        <f t="shared" si="83"/>
        <v>#DIV/0!</v>
      </c>
      <c r="AB228" s="77" t="e">
        <f t="shared" si="84"/>
        <v>#DIV/0!</v>
      </c>
      <c r="AC228" s="78" t="e">
        <f t="shared" si="85"/>
        <v>#DIV/0!</v>
      </c>
      <c r="AE228" s="8" t="e">
        <f t="shared" si="86"/>
        <v>#DIV/0!</v>
      </c>
      <c r="AF228" s="9" t="e">
        <f t="shared" si="87"/>
        <v>#DIV/0!</v>
      </c>
      <c r="AG228" s="9" t="e">
        <f t="shared" si="88"/>
        <v>#DIV/0!</v>
      </c>
      <c r="AH228" s="10" t="e">
        <f t="shared" si="89"/>
        <v>#DIV/0!</v>
      </c>
    </row>
    <row r="229" spans="1:34">
      <c r="A229" s="51" t="s">
        <v>2620</v>
      </c>
      <c r="B229" s="181"/>
      <c r="C229" s="45"/>
      <c r="D229" s="46"/>
      <c r="E229" s="9"/>
      <c r="F229" s="9"/>
      <c r="G229" s="9"/>
      <c r="H229" s="52">
        <f t="shared" si="70"/>
        <v>0</v>
      </c>
      <c r="I229" s="8">
        <f t="shared" si="71"/>
        <v>0</v>
      </c>
      <c r="J229" s="53"/>
      <c r="K229" s="9"/>
      <c r="L229" s="9"/>
      <c r="M229" s="10">
        <f t="shared" si="72"/>
        <v>0</v>
      </c>
      <c r="N229" s="56"/>
      <c r="O229" s="8" t="e">
        <f t="shared" si="73"/>
        <v>#DIV/0!</v>
      </c>
      <c r="P229" s="9" t="e">
        <f t="shared" si="74"/>
        <v>#DIV/0!</v>
      </c>
      <c r="Q229" s="10" t="e">
        <f t="shared" si="75"/>
        <v>#DIV/0!</v>
      </c>
      <c r="R229" s="56"/>
      <c r="S229" s="55" t="e">
        <f t="shared" si="76"/>
        <v>#DIV/0!</v>
      </c>
      <c r="U229" s="45" t="e">
        <f t="shared" si="77"/>
        <v>#DIV/0!</v>
      </c>
      <c r="V229" s="46" t="e">
        <f t="shared" si="78"/>
        <v>#DIV/0!</v>
      </c>
      <c r="W229" s="49" t="e">
        <f t="shared" si="79"/>
        <v>#DIV/0!</v>
      </c>
      <c r="X229" s="45" t="e">
        <f t="shared" si="80"/>
        <v>#DIV/0!</v>
      </c>
      <c r="Y229" s="65" t="e">
        <f t="shared" si="81"/>
        <v>#DIV/0!</v>
      </c>
      <c r="Z229" s="46" t="e">
        <f t="shared" si="82"/>
        <v>#DIV/0!</v>
      </c>
      <c r="AA229" s="46" t="e">
        <f t="shared" si="83"/>
        <v>#DIV/0!</v>
      </c>
      <c r="AB229" s="77" t="e">
        <f t="shared" si="84"/>
        <v>#DIV/0!</v>
      </c>
      <c r="AC229" s="78" t="e">
        <f t="shared" si="85"/>
        <v>#DIV/0!</v>
      </c>
      <c r="AE229" s="8" t="e">
        <f t="shared" si="86"/>
        <v>#DIV/0!</v>
      </c>
      <c r="AF229" s="9" t="e">
        <f t="shared" si="87"/>
        <v>#DIV/0!</v>
      </c>
      <c r="AG229" s="9" t="e">
        <f t="shared" si="88"/>
        <v>#DIV/0!</v>
      </c>
      <c r="AH229" s="10" t="e">
        <f t="shared" si="89"/>
        <v>#DIV/0!</v>
      </c>
    </row>
    <row r="230" spans="1:34">
      <c r="A230" s="51" t="s">
        <v>2621</v>
      </c>
      <c r="B230" s="181"/>
      <c r="C230" s="45"/>
      <c r="D230" s="46"/>
      <c r="E230" s="9"/>
      <c r="F230" s="9"/>
      <c r="G230" s="9"/>
      <c r="H230" s="52">
        <f t="shared" si="70"/>
        <v>0</v>
      </c>
      <c r="I230" s="8">
        <f t="shared" si="71"/>
        <v>0</v>
      </c>
      <c r="J230" s="53"/>
      <c r="K230" s="9"/>
      <c r="L230" s="9"/>
      <c r="M230" s="10">
        <f t="shared" si="72"/>
        <v>0</v>
      </c>
      <c r="N230" s="56"/>
      <c r="O230" s="8" t="e">
        <f t="shared" si="73"/>
        <v>#DIV/0!</v>
      </c>
      <c r="P230" s="9" t="e">
        <f t="shared" si="74"/>
        <v>#DIV/0!</v>
      </c>
      <c r="Q230" s="10" t="e">
        <f t="shared" si="75"/>
        <v>#DIV/0!</v>
      </c>
      <c r="R230" s="56"/>
      <c r="S230" s="55" t="e">
        <f t="shared" si="76"/>
        <v>#DIV/0!</v>
      </c>
      <c r="U230" s="45" t="e">
        <f t="shared" si="77"/>
        <v>#DIV/0!</v>
      </c>
      <c r="V230" s="46" t="e">
        <f t="shared" si="78"/>
        <v>#DIV/0!</v>
      </c>
      <c r="W230" s="49" t="e">
        <f t="shared" si="79"/>
        <v>#DIV/0!</v>
      </c>
      <c r="X230" s="45" t="e">
        <f t="shared" si="80"/>
        <v>#DIV/0!</v>
      </c>
      <c r="Y230" s="65" t="e">
        <f t="shared" si="81"/>
        <v>#DIV/0!</v>
      </c>
      <c r="Z230" s="46" t="e">
        <f t="shared" si="82"/>
        <v>#DIV/0!</v>
      </c>
      <c r="AA230" s="46" t="e">
        <f t="shared" si="83"/>
        <v>#DIV/0!</v>
      </c>
      <c r="AB230" s="77" t="e">
        <f t="shared" si="84"/>
        <v>#DIV/0!</v>
      </c>
      <c r="AC230" s="78" t="e">
        <f t="shared" si="85"/>
        <v>#DIV/0!</v>
      </c>
      <c r="AE230" s="8" t="e">
        <f t="shared" si="86"/>
        <v>#DIV/0!</v>
      </c>
      <c r="AF230" s="9" t="e">
        <f t="shared" si="87"/>
        <v>#DIV/0!</v>
      </c>
      <c r="AG230" s="9" t="e">
        <f t="shared" si="88"/>
        <v>#DIV/0!</v>
      </c>
      <c r="AH230" s="10" t="e">
        <f t="shared" si="89"/>
        <v>#DIV/0!</v>
      </c>
    </row>
    <row r="231" spans="1:34">
      <c r="A231" s="51" t="s">
        <v>2622</v>
      </c>
      <c r="B231" s="181"/>
      <c r="C231" s="45"/>
      <c r="D231" s="46"/>
      <c r="E231" s="9"/>
      <c r="F231" s="9"/>
      <c r="G231" s="9"/>
      <c r="H231" s="52">
        <f t="shared" si="70"/>
        <v>0</v>
      </c>
      <c r="I231" s="8">
        <f t="shared" si="71"/>
        <v>0</v>
      </c>
      <c r="J231" s="53"/>
      <c r="K231" s="9"/>
      <c r="L231" s="9"/>
      <c r="M231" s="10">
        <f t="shared" si="72"/>
        <v>0</v>
      </c>
      <c r="N231" s="56"/>
      <c r="O231" s="8" t="e">
        <f t="shared" si="73"/>
        <v>#DIV/0!</v>
      </c>
      <c r="P231" s="9" t="e">
        <f t="shared" si="74"/>
        <v>#DIV/0!</v>
      </c>
      <c r="Q231" s="10" t="e">
        <f t="shared" si="75"/>
        <v>#DIV/0!</v>
      </c>
      <c r="R231" s="56"/>
      <c r="S231" s="55" t="e">
        <f t="shared" si="76"/>
        <v>#DIV/0!</v>
      </c>
      <c r="U231" s="45" t="e">
        <f t="shared" si="77"/>
        <v>#DIV/0!</v>
      </c>
      <c r="V231" s="46" t="e">
        <f t="shared" si="78"/>
        <v>#DIV/0!</v>
      </c>
      <c r="W231" s="49" t="e">
        <f t="shared" si="79"/>
        <v>#DIV/0!</v>
      </c>
      <c r="X231" s="45" t="e">
        <f t="shared" si="80"/>
        <v>#DIV/0!</v>
      </c>
      <c r="Y231" s="65" t="e">
        <f t="shared" si="81"/>
        <v>#DIV/0!</v>
      </c>
      <c r="Z231" s="46" t="e">
        <f t="shared" si="82"/>
        <v>#DIV/0!</v>
      </c>
      <c r="AA231" s="46" t="e">
        <f t="shared" si="83"/>
        <v>#DIV/0!</v>
      </c>
      <c r="AB231" s="77" t="e">
        <f t="shared" si="84"/>
        <v>#DIV/0!</v>
      </c>
      <c r="AC231" s="78" t="e">
        <f t="shared" si="85"/>
        <v>#DIV/0!</v>
      </c>
      <c r="AE231" s="8" t="e">
        <f t="shared" si="86"/>
        <v>#DIV/0!</v>
      </c>
      <c r="AF231" s="9" t="e">
        <f t="shared" si="87"/>
        <v>#DIV/0!</v>
      </c>
      <c r="AG231" s="9" t="e">
        <f t="shared" si="88"/>
        <v>#DIV/0!</v>
      </c>
      <c r="AH231" s="10" t="e">
        <f t="shared" si="89"/>
        <v>#DIV/0!</v>
      </c>
    </row>
    <row r="232" spans="1:34">
      <c r="A232" s="51" t="s">
        <v>2623</v>
      </c>
      <c r="B232" s="181"/>
      <c r="C232" s="45"/>
      <c r="D232" s="46"/>
      <c r="E232" s="9"/>
      <c r="F232" s="9"/>
      <c r="G232" s="9"/>
      <c r="H232" s="52">
        <f t="shared" si="70"/>
        <v>0</v>
      </c>
      <c r="I232" s="8">
        <f t="shared" si="71"/>
        <v>0</v>
      </c>
      <c r="J232" s="53"/>
      <c r="K232" s="9"/>
      <c r="L232" s="9"/>
      <c r="M232" s="10">
        <f t="shared" si="72"/>
        <v>0</v>
      </c>
      <c r="N232" s="56"/>
      <c r="O232" s="8" t="e">
        <f t="shared" si="73"/>
        <v>#DIV/0!</v>
      </c>
      <c r="P232" s="9" t="e">
        <f t="shared" si="74"/>
        <v>#DIV/0!</v>
      </c>
      <c r="Q232" s="10" t="e">
        <f t="shared" si="75"/>
        <v>#DIV/0!</v>
      </c>
      <c r="R232" s="56"/>
      <c r="S232" s="55" t="e">
        <f t="shared" si="76"/>
        <v>#DIV/0!</v>
      </c>
      <c r="U232" s="45" t="e">
        <f t="shared" si="77"/>
        <v>#DIV/0!</v>
      </c>
      <c r="V232" s="46" t="e">
        <f t="shared" si="78"/>
        <v>#DIV/0!</v>
      </c>
      <c r="W232" s="49" t="e">
        <f t="shared" si="79"/>
        <v>#DIV/0!</v>
      </c>
      <c r="X232" s="45" t="e">
        <f t="shared" si="80"/>
        <v>#DIV/0!</v>
      </c>
      <c r="Y232" s="65" t="e">
        <f t="shared" si="81"/>
        <v>#DIV/0!</v>
      </c>
      <c r="Z232" s="46" t="e">
        <f t="shared" si="82"/>
        <v>#DIV/0!</v>
      </c>
      <c r="AA232" s="46" t="e">
        <f t="shared" si="83"/>
        <v>#DIV/0!</v>
      </c>
      <c r="AB232" s="77" t="e">
        <f t="shared" si="84"/>
        <v>#DIV/0!</v>
      </c>
      <c r="AC232" s="78" t="e">
        <f t="shared" si="85"/>
        <v>#DIV/0!</v>
      </c>
      <c r="AE232" s="8" t="e">
        <f t="shared" si="86"/>
        <v>#DIV/0!</v>
      </c>
      <c r="AF232" s="9" t="e">
        <f t="shared" si="87"/>
        <v>#DIV/0!</v>
      </c>
      <c r="AG232" s="9" t="e">
        <f t="shared" si="88"/>
        <v>#DIV/0!</v>
      </c>
      <c r="AH232" s="10" t="e">
        <f t="shared" si="89"/>
        <v>#DIV/0!</v>
      </c>
    </row>
    <row r="233" spans="1:34">
      <c r="A233" s="51" t="s">
        <v>2624</v>
      </c>
      <c r="B233" s="181"/>
      <c r="C233" s="45"/>
      <c r="D233" s="46"/>
      <c r="E233" s="9"/>
      <c r="F233" s="9"/>
      <c r="G233" s="9"/>
      <c r="H233" s="52">
        <f t="shared" si="70"/>
        <v>0</v>
      </c>
      <c r="I233" s="8">
        <f t="shared" si="71"/>
        <v>0</v>
      </c>
      <c r="J233" s="53"/>
      <c r="K233" s="9"/>
      <c r="L233" s="9"/>
      <c r="M233" s="10">
        <f t="shared" si="72"/>
        <v>0</v>
      </c>
      <c r="N233" s="56"/>
      <c r="O233" s="8" t="e">
        <f t="shared" si="73"/>
        <v>#DIV/0!</v>
      </c>
      <c r="P233" s="9" t="e">
        <f t="shared" si="74"/>
        <v>#DIV/0!</v>
      </c>
      <c r="Q233" s="10" t="e">
        <f t="shared" si="75"/>
        <v>#DIV/0!</v>
      </c>
      <c r="R233" s="56"/>
      <c r="S233" s="55" t="e">
        <f t="shared" si="76"/>
        <v>#DIV/0!</v>
      </c>
      <c r="U233" s="45" t="e">
        <f t="shared" si="77"/>
        <v>#DIV/0!</v>
      </c>
      <c r="V233" s="46" t="e">
        <f t="shared" si="78"/>
        <v>#DIV/0!</v>
      </c>
      <c r="W233" s="49" t="e">
        <f t="shared" si="79"/>
        <v>#DIV/0!</v>
      </c>
      <c r="X233" s="45" t="e">
        <f t="shared" si="80"/>
        <v>#DIV/0!</v>
      </c>
      <c r="Y233" s="65" t="e">
        <f t="shared" si="81"/>
        <v>#DIV/0!</v>
      </c>
      <c r="Z233" s="46" t="e">
        <f t="shared" si="82"/>
        <v>#DIV/0!</v>
      </c>
      <c r="AA233" s="46" t="e">
        <f t="shared" si="83"/>
        <v>#DIV/0!</v>
      </c>
      <c r="AB233" s="77" t="e">
        <f t="shared" si="84"/>
        <v>#DIV/0!</v>
      </c>
      <c r="AC233" s="78" t="e">
        <f t="shared" si="85"/>
        <v>#DIV/0!</v>
      </c>
      <c r="AE233" s="8" t="e">
        <f t="shared" si="86"/>
        <v>#DIV/0!</v>
      </c>
      <c r="AF233" s="9" t="e">
        <f t="shared" si="87"/>
        <v>#DIV/0!</v>
      </c>
      <c r="AG233" s="9" t="e">
        <f t="shared" si="88"/>
        <v>#DIV/0!</v>
      </c>
      <c r="AH233" s="10" t="e">
        <f t="shared" si="89"/>
        <v>#DIV/0!</v>
      </c>
    </row>
    <row r="234" spans="1:34">
      <c r="A234" s="51" t="s">
        <v>3966</v>
      </c>
      <c r="B234" s="181"/>
      <c r="C234" s="45"/>
      <c r="D234" s="46"/>
      <c r="E234" s="9"/>
      <c r="F234" s="9"/>
      <c r="G234" s="9"/>
      <c r="H234" s="52">
        <f t="shared" si="70"/>
        <v>0</v>
      </c>
      <c r="I234" s="8">
        <f t="shared" si="71"/>
        <v>0</v>
      </c>
      <c r="J234" s="53"/>
      <c r="K234" s="9"/>
      <c r="L234" s="9"/>
      <c r="M234" s="10">
        <f t="shared" si="72"/>
        <v>0</v>
      </c>
      <c r="N234" s="56"/>
      <c r="O234" s="8" t="e">
        <f t="shared" si="73"/>
        <v>#DIV/0!</v>
      </c>
      <c r="P234" s="9" t="e">
        <f t="shared" si="74"/>
        <v>#DIV/0!</v>
      </c>
      <c r="Q234" s="10" t="e">
        <f t="shared" si="75"/>
        <v>#DIV/0!</v>
      </c>
      <c r="R234" s="56"/>
      <c r="S234" s="55" t="e">
        <f t="shared" si="76"/>
        <v>#DIV/0!</v>
      </c>
      <c r="U234" s="45" t="e">
        <f t="shared" si="77"/>
        <v>#DIV/0!</v>
      </c>
      <c r="V234" s="46" t="e">
        <f t="shared" si="78"/>
        <v>#DIV/0!</v>
      </c>
      <c r="W234" s="49" t="e">
        <f t="shared" si="79"/>
        <v>#DIV/0!</v>
      </c>
      <c r="X234" s="45" t="e">
        <f t="shared" si="80"/>
        <v>#DIV/0!</v>
      </c>
      <c r="Y234" s="65" t="e">
        <f t="shared" si="81"/>
        <v>#DIV/0!</v>
      </c>
      <c r="Z234" s="46" t="e">
        <f t="shared" si="82"/>
        <v>#DIV/0!</v>
      </c>
      <c r="AA234" s="46" t="e">
        <f t="shared" si="83"/>
        <v>#DIV/0!</v>
      </c>
      <c r="AB234" s="77" t="e">
        <f t="shared" si="84"/>
        <v>#DIV/0!</v>
      </c>
      <c r="AC234" s="78" t="e">
        <f t="shared" si="85"/>
        <v>#DIV/0!</v>
      </c>
      <c r="AE234" s="8" t="e">
        <f t="shared" si="86"/>
        <v>#DIV/0!</v>
      </c>
      <c r="AF234" s="9" t="e">
        <f t="shared" si="87"/>
        <v>#DIV/0!</v>
      </c>
      <c r="AG234" s="9" t="e">
        <f t="shared" si="88"/>
        <v>#DIV/0!</v>
      </c>
      <c r="AH234" s="10" t="e">
        <f t="shared" si="89"/>
        <v>#DIV/0!</v>
      </c>
    </row>
    <row r="235" spans="1:34">
      <c r="A235" s="51" t="s">
        <v>2625</v>
      </c>
      <c r="B235" s="181"/>
      <c r="C235" s="45"/>
      <c r="D235" s="46"/>
      <c r="E235" s="9"/>
      <c r="F235" s="9"/>
      <c r="G235" s="9"/>
      <c r="H235" s="52">
        <f t="shared" si="70"/>
        <v>0</v>
      </c>
      <c r="I235" s="8">
        <f t="shared" si="71"/>
        <v>0</v>
      </c>
      <c r="J235" s="53"/>
      <c r="K235" s="9"/>
      <c r="L235" s="9"/>
      <c r="M235" s="10">
        <f t="shared" si="72"/>
        <v>0</v>
      </c>
      <c r="N235" s="56"/>
      <c r="O235" s="8" t="e">
        <f t="shared" si="73"/>
        <v>#DIV/0!</v>
      </c>
      <c r="P235" s="9" t="e">
        <f t="shared" si="74"/>
        <v>#DIV/0!</v>
      </c>
      <c r="Q235" s="10" t="e">
        <f t="shared" si="75"/>
        <v>#DIV/0!</v>
      </c>
      <c r="R235" s="56"/>
      <c r="S235" s="55" t="e">
        <f t="shared" si="76"/>
        <v>#DIV/0!</v>
      </c>
      <c r="U235" s="45" t="e">
        <f t="shared" si="77"/>
        <v>#DIV/0!</v>
      </c>
      <c r="V235" s="46" t="e">
        <f t="shared" si="78"/>
        <v>#DIV/0!</v>
      </c>
      <c r="W235" s="49" t="e">
        <f t="shared" si="79"/>
        <v>#DIV/0!</v>
      </c>
      <c r="X235" s="45" t="e">
        <f t="shared" si="80"/>
        <v>#DIV/0!</v>
      </c>
      <c r="Y235" s="65" t="e">
        <f t="shared" si="81"/>
        <v>#DIV/0!</v>
      </c>
      <c r="Z235" s="46" t="e">
        <f t="shared" si="82"/>
        <v>#DIV/0!</v>
      </c>
      <c r="AA235" s="46" t="e">
        <f t="shared" si="83"/>
        <v>#DIV/0!</v>
      </c>
      <c r="AB235" s="77" t="e">
        <f t="shared" si="84"/>
        <v>#DIV/0!</v>
      </c>
      <c r="AC235" s="78" t="e">
        <f t="shared" si="85"/>
        <v>#DIV/0!</v>
      </c>
      <c r="AE235" s="8" t="e">
        <f t="shared" si="86"/>
        <v>#DIV/0!</v>
      </c>
      <c r="AF235" s="9" t="e">
        <f t="shared" si="87"/>
        <v>#DIV/0!</v>
      </c>
      <c r="AG235" s="9" t="e">
        <f t="shared" si="88"/>
        <v>#DIV/0!</v>
      </c>
      <c r="AH235" s="10" t="e">
        <f t="shared" si="89"/>
        <v>#DIV/0!</v>
      </c>
    </row>
    <row r="236" spans="1:34">
      <c r="A236" s="51" t="s">
        <v>2626</v>
      </c>
      <c r="B236" s="181"/>
      <c r="C236" s="45"/>
      <c r="D236" s="46"/>
      <c r="E236" s="9"/>
      <c r="F236" s="9"/>
      <c r="G236" s="9"/>
      <c r="H236" s="52">
        <f t="shared" si="70"/>
        <v>0</v>
      </c>
      <c r="I236" s="8">
        <f t="shared" si="71"/>
        <v>0</v>
      </c>
      <c r="J236" s="53"/>
      <c r="K236" s="9"/>
      <c r="L236" s="9"/>
      <c r="M236" s="10">
        <f t="shared" si="72"/>
        <v>0</v>
      </c>
      <c r="N236" s="56"/>
      <c r="O236" s="8" t="e">
        <f t="shared" si="73"/>
        <v>#DIV/0!</v>
      </c>
      <c r="P236" s="9" t="e">
        <f t="shared" si="74"/>
        <v>#DIV/0!</v>
      </c>
      <c r="Q236" s="10" t="e">
        <f t="shared" si="75"/>
        <v>#DIV/0!</v>
      </c>
      <c r="R236" s="56"/>
      <c r="S236" s="55" t="e">
        <f t="shared" si="76"/>
        <v>#DIV/0!</v>
      </c>
      <c r="U236" s="45" t="e">
        <f t="shared" si="77"/>
        <v>#DIV/0!</v>
      </c>
      <c r="V236" s="46" t="e">
        <f t="shared" si="78"/>
        <v>#DIV/0!</v>
      </c>
      <c r="W236" s="49" t="e">
        <f t="shared" si="79"/>
        <v>#DIV/0!</v>
      </c>
      <c r="X236" s="45" t="e">
        <f t="shared" si="80"/>
        <v>#DIV/0!</v>
      </c>
      <c r="Y236" s="65" t="e">
        <f t="shared" si="81"/>
        <v>#DIV/0!</v>
      </c>
      <c r="Z236" s="46" t="e">
        <f t="shared" si="82"/>
        <v>#DIV/0!</v>
      </c>
      <c r="AA236" s="46" t="e">
        <f t="shared" si="83"/>
        <v>#DIV/0!</v>
      </c>
      <c r="AB236" s="77" t="e">
        <f t="shared" si="84"/>
        <v>#DIV/0!</v>
      </c>
      <c r="AC236" s="78" t="e">
        <f t="shared" si="85"/>
        <v>#DIV/0!</v>
      </c>
      <c r="AE236" s="8" t="e">
        <f t="shared" si="86"/>
        <v>#DIV/0!</v>
      </c>
      <c r="AF236" s="9" t="e">
        <f t="shared" si="87"/>
        <v>#DIV/0!</v>
      </c>
      <c r="AG236" s="9" t="e">
        <f t="shared" si="88"/>
        <v>#DIV/0!</v>
      </c>
      <c r="AH236" s="10" t="e">
        <f t="shared" si="89"/>
        <v>#DIV/0!</v>
      </c>
    </row>
    <row r="237" spans="1:34">
      <c r="A237" s="51" t="s">
        <v>3967</v>
      </c>
      <c r="B237" s="181"/>
      <c r="C237" s="45"/>
      <c r="D237" s="46"/>
      <c r="E237" s="9"/>
      <c r="F237" s="9"/>
      <c r="G237" s="9"/>
      <c r="H237" s="52">
        <f t="shared" si="70"/>
        <v>0</v>
      </c>
      <c r="I237" s="8">
        <f t="shared" si="71"/>
        <v>0</v>
      </c>
      <c r="J237" s="53"/>
      <c r="K237" s="9"/>
      <c r="L237" s="9"/>
      <c r="M237" s="10">
        <f t="shared" si="72"/>
        <v>0</v>
      </c>
      <c r="N237" s="56"/>
      <c r="O237" s="8" t="e">
        <f t="shared" si="73"/>
        <v>#DIV/0!</v>
      </c>
      <c r="P237" s="9" t="e">
        <f t="shared" si="74"/>
        <v>#DIV/0!</v>
      </c>
      <c r="Q237" s="10" t="e">
        <f t="shared" si="75"/>
        <v>#DIV/0!</v>
      </c>
      <c r="R237" s="56"/>
      <c r="S237" s="55" t="e">
        <f t="shared" si="76"/>
        <v>#DIV/0!</v>
      </c>
      <c r="U237" s="45" t="e">
        <f t="shared" si="77"/>
        <v>#DIV/0!</v>
      </c>
      <c r="V237" s="46" t="e">
        <f t="shared" si="78"/>
        <v>#DIV/0!</v>
      </c>
      <c r="W237" s="49" t="e">
        <f t="shared" si="79"/>
        <v>#DIV/0!</v>
      </c>
      <c r="X237" s="45" t="e">
        <f t="shared" si="80"/>
        <v>#DIV/0!</v>
      </c>
      <c r="Y237" s="65" t="e">
        <f t="shared" si="81"/>
        <v>#DIV/0!</v>
      </c>
      <c r="Z237" s="46" t="e">
        <f t="shared" si="82"/>
        <v>#DIV/0!</v>
      </c>
      <c r="AA237" s="46" t="e">
        <f t="shared" si="83"/>
        <v>#DIV/0!</v>
      </c>
      <c r="AB237" s="77" t="e">
        <f t="shared" si="84"/>
        <v>#DIV/0!</v>
      </c>
      <c r="AC237" s="78" t="e">
        <f t="shared" si="85"/>
        <v>#DIV/0!</v>
      </c>
      <c r="AE237" s="8" t="e">
        <f t="shared" si="86"/>
        <v>#DIV/0!</v>
      </c>
      <c r="AF237" s="9" t="e">
        <f t="shared" si="87"/>
        <v>#DIV/0!</v>
      </c>
      <c r="AG237" s="9" t="e">
        <f t="shared" si="88"/>
        <v>#DIV/0!</v>
      </c>
      <c r="AH237" s="10" t="e">
        <f t="shared" si="89"/>
        <v>#DIV/0!</v>
      </c>
    </row>
    <row r="238" spans="1:34">
      <c r="A238" s="51" t="s">
        <v>2627</v>
      </c>
      <c r="B238" s="181"/>
      <c r="C238" s="45"/>
      <c r="D238" s="46"/>
      <c r="E238" s="9"/>
      <c r="F238" s="9"/>
      <c r="G238" s="9"/>
      <c r="H238" s="52">
        <f t="shared" si="70"/>
        <v>0</v>
      </c>
      <c r="I238" s="8">
        <f t="shared" si="71"/>
        <v>0</v>
      </c>
      <c r="J238" s="53"/>
      <c r="K238" s="9"/>
      <c r="L238" s="9"/>
      <c r="M238" s="10">
        <f t="shared" si="72"/>
        <v>0</v>
      </c>
      <c r="N238" s="56"/>
      <c r="O238" s="8" t="e">
        <f t="shared" si="73"/>
        <v>#DIV/0!</v>
      </c>
      <c r="P238" s="9" t="e">
        <f t="shared" si="74"/>
        <v>#DIV/0!</v>
      </c>
      <c r="Q238" s="10" t="e">
        <f t="shared" si="75"/>
        <v>#DIV/0!</v>
      </c>
      <c r="R238" s="56"/>
      <c r="S238" s="55" t="e">
        <f t="shared" si="76"/>
        <v>#DIV/0!</v>
      </c>
      <c r="U238" s="45" t="e">
        <f t="shared" si="77"/>
        <v>#DIV/0!</v>
      </c>
      <c r="V238" s="46" t="e">
        <f t="shared" si="78"/>
        <v>#DIV/0!</v>
      </c>
      <c r="W238" s="49" t="e">
        <f t="shared" si="79"/>
        <v>#DIV/0!</v>
      </c>
      <c r="X238" s="45" t="e">
        <f t="shared" si="80"/>
        <v>#DIV/0!</v>
      </c>
      <c r="Y238" s="65" t="e">
        <f t="shared" si="81"/>
        <v>#DIV/0!</v>
      </c>
      <c r="Z238" s="46" t="e">
        <f t="shared" si="82"/>
        <v>#DIV/0!</v>
      </c>
      <c r="AA238" s="46" t="e">
        <f t="shared" si="83"/>
        <v>#DIV/0!</v>
      </c>
      <c r="AB238" s="77" t="e">
        <f t="shared" si="84"/>
        <v>#DIV/0!</v>
      </c>
      <c r="AC238" s="78" t="e">
        <f t="shared" si="85"/>
        <v>#DIV/0!</v>
      </c>
      <c r="AE238" s="8" t="e">
        <f t="shared" si="86"/>
        <v>#DIV/0!</v>
      </c>
      <c r="AF238" s="9" t="e">
        <f t="shared" si="87"/>
        <v>#DIV/0!</v>
      </c>
      <c r="AG238" s="9" t="e">
        <f t="shared" si="88"/>
        <v>#DIV/0!</v>
      </c>
      <c r="AH238" s="10" t="e">
        <f t="shared" si="89"/>
        <v>#DIV/0!</v>
      </c>
    </row>
    <row r="239" spans="1:34">
      <c r="A239" s="51" t="s">
        <v>2628</v>
      </c>
      <c r="B239" s="181"/>
      <c r="C239" s="45"/>
      <c r="D239" s="46"/>
      <c r="E239" s="9"/>
      <c r="F239" s="9"/>
      <c r="G239" s="9"/>
      <c r="H239" s="52">
        <f t="shared" si="70"/>
        <v>0</v>
      </c>
      <c r="I239" s="8">
        <f t="shared" si="71"/>
        <v>0</v>
      </c>
      <c r="J239" s="53"/>
      <c r="K239" s="9"/>
      <c r="L239" s="9"/>
      <c r="M239" s="10">
        <f t="shared" si="72"/>
        <v>0</v>
      </c>
      <c r="N239" s="56"/>
      <c r="O239" s="8" t="e">
        <f t="shared" si="73"/>
        <v>#DIV/0!</v>
      </c>
      <c r="P239" s="9" t="e">
        <f t="shared" si="74"/>
        <v>#DIV/0!</v>
      </c>
      <c r="Q239" s="10" t="e">
        <f t="shared" si="75"/>
        <v>#DIV/0!</v>
      </c>
      <c r="R239" s="56"/>
      <c r="S239" s="55" t="e">
        <f t="shared" si="76"/>
        <v>#DIV/0!</v>
      </c>
      <c r="U239" s="45" t="e">
        <f t="shared" si="77"/>
        <v>#DIV/0!</v>
      </c>
      <c r="V239" s="46" t="e">
        <f t="shared" si="78"/>
        <v>#DIV/0!</v>
      </c>
      <c r="W239" s="49" t="e">
        <f t="shared" si="79"/>
        <v>#DIV/0!</v>
      </c>
      <c r="X239" s="45" t="e">
        <f t="shared" si="80"/>
        <v>#DIV/0!</v>
      </c>
      <c r="Y239" s="65" t="e">
        <f t="shared" si="81"/>
        <v>#DIV/0!</v>
      </c>
      <c r="Z239" s="46" t="e">
        <f t="shared" si="82"/>
        <v>#DIV/0!</v>
      </c>
      <c r="AA239" s="46" t="e">
        <f t="shared" si="83"/>
        <v>#DIV/0!</v>
      </c>
      <c r="AB239" s="77" t="e">
        <f t="shared" si="84"/>
        <v>#DIV/0!</v>
      </c>
      <c r="AC239" s="78" t="e">
        <f t="shared" si="85"/>
        <v>#DIV/0!</v>
      </c>
      <c r="AE239" s="8" t="e">
        <f t="shared" si="86"/>
        <v>#DIV/0!</v>
      </c>
      <c r="AF239" s="9" t="e">
        <f t="shared" si="87"/>
        <v>#DIV/0!</v>
      </c>
      <c r="AG239" s="9" t="e">
        <f t="shared" si="88"/>
        <v>#DIV/0!</v>
      </c>
      <c r="AH239" s="10" t="e">
        <f t="shared" si="89"/>
        <v>#DIV/0!</v>
      </c>
    </row>
    <row r="240" spans="1:34">
      <c r="A240" s="51" t="s">
        <v>2629</v>
      </c>
      <c r="B240" s="181"/>
      <c r="C240" s="45"/>
      <c r="D240" s="46"/>
      <c r="E240" s="9"/>
      <c r="F240" s="9"/>
      <c r="G240" s="9"/>
      <c r="H240" s="52">
        <f t="shared" si="70"/>
        <v>0</v>
      </c>
      <c r="I240" s="8">
        <f t="shared" si="71"/>
        <v>0</v>
      </c>
      <c r="J240" s="53"/>
      <c r="K240" s="9"/>
      <c r="L240" s="9"/>
      <c r="M240" s="10">
        <f t="shared" si="72"/>
        <v>0</v>
      </c>
      <c r="N240" s="56"/>
      <c r="O240" s="8" t="e">
        <f t="shared" si="73"/>
        <v>#DIV/0!</v>
      </c>
      <c r="P240" s="9" t="e">
        <f t="shared" si="74"/>
        <v>#DIV/0!</v>
      </c>
      <c r="Q240" s="10" t="e">
        <f t="shared" si="75"/>
        <v>#DIV/0!</v>
      </c>
      <c r="R240" s="56"/>
      <c r="S240" s="55" t="e">
        <f t="shared" si="76"/>
        <v>#DIV/0!</v>
      </c>
      <c r="U240" s="45" t="e">
        <f t="shared" si="77"/>
        <v>#DIV/0!</v>
      </c>
      <c r="V240" s="46" t="e">
        <f t="shared" si="78"/>
        <v>#DIV/0!</v>
      </c>
      <c r="W240" s="49" t="e">
        <f t="shared" si="79"/>
        <v>#DIV/0!</v>
      </c>
      <c r="X240" s="45" t="e">
        <f t="shared" si="80"/>
        <v>#DIV/0!</v>
      </c>
      <c r="Y240" s="65" t="e">
        <f t="shared" si="81"/>
        <v>#DIV/0!</v>
      </c>
      <c r="Z240" s="46" t="e">
        <f t="shared" si="82"/>
        <v>#DIV/0!</v>
      </c>
      <c r="AA240" s="46" t="e">
        <f t="shared" si="83"/>
        <v>#DIV/0!</v>
      </c>
      <c r="AB240" s="77" t="e">
        <f t="shared" si="84"/>
        <v>#DIV/0!</v>
      </c>
      <c r="AC240" s="78" t="e">
        <f t="shared" si="85"/>
        <v>#DIV/0!</v>
      </c>
      <c r="AE240" s="8" t="e">
        <f t="shared" si="86"/>
        <v>#DIV/0!</v>
      </c>
      <c r="AF240" s="9" t="e">
        <f t="shared" si="87"/>
        <v>#DIV/0!</v>
      </c>
      <c r="AG240" s="9" t="e">
        <f t="shared" si="88"/>
        <v>#DIV/0!</v>
      </c>
      <c r="AH240" s="10" t="e">
        <f t="shared" si="89"/>
        <v>#DIV/0!</v>
      </c>
    </row>
    <row r="241" spans="1:34">
      <c r="A241" s="51" t="s">
        <v>3968</v>
      </c>
      <c r="B241" s="181"/>
      <c r="C241" s="45"/>
      <c r="D241" s="46"/>
      <c r="E241" s="9"/>
      <c r="F241" s="9"/>
      <c r="G241" s="9"/>
      <c r="H241" s="52">
        <f t="shared" si="70"/>
        <v>0</v>
      </c>
      <c r="I241" s="8">
        <f t="shared" si="71"/>
        <v>0</v>
      </c>
      <c r="J241" s="53"/>
      <c r="K241" s="9"/>
      <c r="L241" s="9"/>
      <c r="M241" s="10">
        <f t="shared" si="72"/>
        <v>0</v>
      </c>
      <c r="N241" s="56"/>
      <c r="O241" s="8" t="e">
        <f t="shared" si="73"/>
        <v>#DIV/0!</v>
      </c>
      <c r="P241" s="9" t="e">
        <f t="shared" si="74"/>
        <v>#DIV/0!</v>
      </c>
      <c r="Q241" s="10" t="e">
        <f t="shared" si="75"/>
        <v>#DIV/0!</v>
      </c>
      <c r="R241" s="56"/>
      <c r="S241" s="55" t="e">
        <f t="shared" si="76"/>
        <v>#DIV/0!</v>
      </c>
      <c r="U241" s="45" t="e">
        <f t="shared" si="77"/>
        <v>#DIV/0!</v>
      </c>
      <c r="V241" s="46" t="e">
        <f t="shared" si="78"/>
        <v>#DIV/0!</v>
      </c>
      <c r="W241" s="49" t="e">
        <f t="shared" si="79"/>
        <v>#DIV/0!</v>
      </c>
      <c r="X241" s="45" t="e">
        <f t="shared" si="80"/>
        <v>#DIV/0!</v>
      </c>
      <c r="Y241" s="65" t="e">
        <f t="shared" si="81"/>
        <v>#DIV/0!</v>
      </c>
      <c r="Z241" s="46" t="e">
        <f t="shared" si="82"/>
        <v>#DIV/0!</v>
      </c>
      <c r="AA241" s="46" t="e">
        <f t="shared" si="83"/>
        <v>#DIV/0!</v>
      </c>
      <c r="AB241" s="77" t="e">
        <f t="shared" si="84"/>
        <v>#DIV/0!</v>
      </c>
      <c r="AC241" s="78" t="e">
        <f t="shared" si="85"/>
        <v>#DIV/0!</v>
      </c>
      <c r="AE241" s="8" t="e">
        <f t="shared" si="86"/>
        <v>#DIV/0!</v>
      </c>
      <c r="AF241" s="9" t="e">
        <f t="shared" si="87"/>
        <v>#DIV/0!</v>
      </c>
      <c r="AG241" s="9" t="e">
        <f t="shared" si="88"/>
        <v>#DIV/0!</v>
      </c>
      <c r="AH241" s="10" t="e">
        <f t="shared" si="89"/>
        <v>#DIV/0!</v>
      </c>
    </row>
    <row r="242" spans="1:34">
      <c r="A242" s="51" t="s">
        <v>2630</v>
      </c>
      <c r="B242" s="181"/>
      <c r="C242" s="45"/>
      <c r="D242" s="46"/>
      <c r="E242" s="9"/>
      <c r="F242" s="9"/>
      <c r="G242" s="9"/>
      <c r="H242" s="52">
        <f t="shared" si="70"/>
        <v>0</v>
      </c>
      <c r="I242" s="8">
        <f t="shared" si="71"/>
        <v>0</v>
      </c>
      <c r="J242" s="53"/>
      <c r="K242" s="9"/>
      <c r="L242" s="9"/>
      <c r="M242" s="10">
        <f t="shared" si="72"/>
        <v>0</v>
      </c>
      <c r="N242" s="56"/>
      <c r="O242" s="8" t="e">
        <f t="shared" si="73"/>
        <v>#DIV/0!</v>
      </c>
      <c r="P242" s="9" t="e">
        <f t="shared" si="74"/>
        <v>#DIV/0!</v>
      </c>
      <c r="Q242" s="10" t="e">
        <f t="shared" si="75"/>
        <v>#DIV/0!</v>
      </c>
      <c r="R242" s="56"/>
      <c r="S242" s="55" t="e">
        <f t="shared" si="76"/>
        <v>#DIV/0!</v>
      </c>
      <c r="U242" s="45" t="e">
        <f t="shared" si="77"/>
        <v>#DIV/0!</v>
      </c>
      <c r="V242" s="46" t="e">
        <f t="shared" si="78"/>
        <v>#DIV/0!</v>
      </c>
      <c r="W242" s="49" t="e">
        <f t="shared" si="79"/>
        <v>#DIV/0!</v>
      </c>
      <c r="X242" s="45" t="e">
        <f t="shared" si="80"/>
        <v>#DIV/0!</v>
      </c>
      <c r="Y242" s="65" t="e">
        <f t="shared" si="81"/>
        <v>#DIV/0!</v>
      </c>
      <c r="Z242" s="46" t="e">
        <f t="shared" si="82"/>
        <v>#DIV/0!</v>
      </c>
      <c r="AA242" s="46" t="e">
        <f t="shared" si="83"/>
        <v>#DIV/0!</v>
      </c>
      <c r="AB242" s="77" t="e">
        <f t="shared" si="84"/>
        <v>#DIV/0!</v>
      </c>
      <c r="AC242" s="78" t="e">
        <f t="shared" si="85"/>
        <v>#DIV/0!</v>
      </c>
      <c r="AE242" s="8" t="e">
        <f t="shared" si="86"/>
        <v>#DIV/0!</v>
      </c>
      <c r="AF242" s="9" t="e">
        <f t="shared" si="87"/>
        <v>#DIV/0!</v>
      </c>
      <c r="AG242" s="9" t="e">
        <f t="shared" si="88"/>
        <v>#DIV/0!</v>
      </c>
      <c r="AH242" s="10" t="e">
        <f t="shared" si="89"/>
        <v>#DIV/0!</v>
      </c>
    </row>
    <row r="243" spans="1:34">
      <c r="A243" s="51" t="s">
        <v>3969</v>
      </c>
      <c r="B243" s="181"/>
      <c r="C243" s="45"/>
      <c r="D243" s="46"/>
      <c r="E243" s="9"/>
      <c r="F243" s="9"/>
      <c r="G243" s="9"/>
      <c r="H243" s="52">
        <f t="shared" si="70"/>
        <v>0</v>
      </c>
      <c r="I243" s="8">
        <f t="shared" si="71"/>
        <v>0</v>
      </c>
      <c r="J243" s="53"/>
      <c r="K243" s="9"/>
      <c r="L243" s="9"/>
      <c r="M243" s="10">
        <f t="shared" si="72"/>
        <v>0</v>
      </c>
      <c r="N243" s="56"/>
      <c r="O243" s="8" t="e">
        <f t="shared" si="73"/>
        <v>#DIV/0!</v>
      </c>
      <c r="P243" s="9" t="e">
        <f t="shared" si="74"/>
        <v>#DIV/0!</v>
      </c>
      <c r="Q243" s="10" t="e">
        <f t="shared" si="75"/>
        <v>#DIV/0!</v>
      </c>
      <c r="R243" s="56"/>
      <c r="S243" s="55" t="e">
        <f t="shared" si="76"/>
        <v>#DIV/0!</v>
      </c>
      <c r="U243" s="45" t="e">
        <f t="shared" si="77"/>
        <v>#DIV/0!</v>
      </c>
      <c r="V243" s="46" t="e">
        <f t="shared" si="78"/>
        <v>#DIV/0!</v>
      </c>
      <c r="W243" s="49" t="e">
        <f t="shared" si="79"/>
        <v>#DIV/0!</v>
      </c>
      <c r="X243" s="45" t="e">
        <f t="shared" si="80"/>
        <v>#DIV/0!</v>
      </c>
      <c r="Y243" s="65" t="e">
        <f t="shared" si="81"/>
        <v>#DIV/0!</v>
      </c>
      <c r="Z243" s="46" t="e">
        <f t="shared" si="82"/>
        <v>#DIV/0!</v>
      </c>
      <c r="AA243" s="46" t="e">
        <f t="shared" si="83"/>
        <v>#DIV/0!</v>
      </c>
      <c r="AB243" s="77" t="e">
        <f t="shared" si="84"/>
        <v>#DIV/0!</v>
      </c>
      <c r="AC243" s="78" t="e">
        <f t="shared" si="85"/>
        <v>#DIV/0!</v>
      </c>
      <c r="AE243" s="8" t="e">
        <f t="shared" si="86"/>
        <v>#DIV/0!</v>
      </c>
      <c r="AF243" s="9" t="e">
        <f t="shared" si="87"/>
        <v>#DIV/0!</v>
      </c>
      <c r="AG243" s="9" t="e">
        <f t="shared" si="88"/>
        <v>#DIV/0!</v>
      </c>
      <c r="AH243" s="10" t="e">
        <f t="shared" si="89"/>
        <v>#DIV/0!</v>
      </c>
    </row>
    <row r="244" spans="1:34">
      <c r="A244" s="51" t="s">
        <v>3970</v>
      </c>
      <c r="B244" s="181"/>
      <c r="C244" s="45"/>
      <c r="D244" s="46"/>
      <c r="E244" s="9"/>
      <c r="F244" s="9"/>
      <c r="G244" s="9"/>
      <c r="H244" s="52">
        <f t="shared" si="70"/>
        <v>0</v>
      </c>
      <c r="I244" s="8">
        <f t="shared" si="71"/>
        <v>0</v>
      </c>
      <c r="J244" s="53"/>
      <c r="K244" s="9"/>
      <c r="L244" s="9"/>
      <c r="M244" s="10">
        <f t="shared" si="72"/>
        <v>0</v>
      </c>
      <c r="N244" s="56"/>
      <c r="O244" s="8" t="e">
        <f t="shared" si="73"/>
        <v>#DIV/0!</v>
      </c>
      <c r="P244" s="9" t="e">
        <f t="shared" si="74"/>
        <v>#DIV/0!</v>
      </c>
      <c r="Q244" s="10" t="e">
        <f t="shared" si="75"/>
        <v>#DIV/0!</v>
      </c>
      <c r="R244" s="56"/>
      <c r="S244" s="55" t="e">
        <f t="shared" si="76"/>
        <v>#DIV/0!</v>
      </c>
      <c r="U244" s="45" t="e">
        <f t="shared" si="77"/>
        <v>#DIV/0!</v>
      </c>
      <c r="V244" s="46" t="e">
        <f t="shared" si="78"/>
        <v>#DIV/0!</v>
      </c>
      <c r="W244" s="49" t="e">
        <f t="shared" si="79"/>
        <v>#DIV/0!</v>
      </c>
      <c r="X244" s="45" t="e">
        <f t="shared" si="80"/>
        <v>#DIV/0!</v>
      </c>
      <c r="Y244" s="65" t="e">
        <f t="shared" si="81"/>
        <v>#DIV/0!</v>
      </c>
      <c r="Z244" s="46" t="e">
        <f t="shared" si="82"/>
        <v>#DIV/0!</v>
      </c>
      <c r="AA244" s="46" t="e">
        <f t="shared" si="83"/>
        <v>#DIV/0!</v>
      </c>
      <c r="AB244" s="77" t="e">
        <f t="shared" si="84"/>
        <v>#DIV/0!</v>
      </c>
      <c r="AC244" s="78" t="e">
        <f t="shared" si="85"/>
        <v>#DIV/0!</v>
      </c>
      <c r="AE244" s="8" t="e">
        <f t="shared" si="86"/>
        <v>#DIV/0!</v>
      </c>
      <c r="AF244" s="9" t="e">
        <f t="shared" si="87"/>
        <v>#DIV/0!</v>
      </c>
      <c r="AG244" s="9" t="e">
        <f t="shared" si="88"/>
        <v>#DIV/0!</v>
      </c>
      <c r="AH244" s="10" t="e">
        <f t="shared" si="89"/>
        <v>#DIV/0!</v>
      </c>
    </row>
    <row r="245" spans="1:34">
      <c r="A245" s="51" t="s">
        <v>3971</v>
      </c>
      <c r="B245" s="181"/>
      <c r="C245" s="45"/>
      <c r="D245" s="46"/>
      <c r="E245" s="9"/>
      <c r="F245" s="9"/>
      <c r="G245" s="9"/>
      <c r="H245" s="52">
        <f t="shared" si="70"/>
        <v>0</v>
      </c>
      <c r="I245" s="8">
        <f t="shared" si="71"/>
        <v>0</v>
      </c>
      <c r="J245" s="53"/>
      <c r="K245" s="9"/>
      <c r="L245" s="9"/>
      <c r="M245" s="10">
        <f t="shared" si="72"/>
        <v>0</v>
      </c>
      <c r="N245" s="56"/>
      <c r="O245" s="8" t="e">
        <f t="shared" si="73"/>
        <v>#DIV/0!</v>
      </c>
      <c r="P245" s="9" t="e">
        <f t="shared" si="74"/>
        <v>#DIV/0!</v>
      </c>
      <c r="Q245" s="10" t="e">
        <f t="shared" si="75"/>
        <v>#DIV/0!</v>
      </c>
      <c r="R245" s="56"/>
      <c r="S245" s="55" t="e">
        <f t="shared" si="76"/>
        <v>#DIV/0!</v>
      </c>
      <c r="U245" s="45" t="e">
        <f t="shared" si="77"/>
        <v>#DIV/0!</v>
      </c>
      <c r="V245" s="46" t="e">
        <f t="shared" si="78"/>
        <v>#DIV/0!</v>
      </c>
      <c r="W245" s="49" t="e">
        <f t="shared" si="79"/>
        <v>#DIV/0!</v>
      </c>
      <c r="X245" s="45" t="e">
        <f t="shared" si="80"/>
        <v>#DIV/0!</v>
      </c>
      <c r="Y245" s="65" t="e">
        <f t="shared" si="81"/>
        <v>#DIV/0!</v>
      </c>
      <c r="Z245" s="46" t="e">
        <f t="shared" si="82"/>
        <v>#DIV/0!</v>
      </c>
      <c r="AA245" s="46" t="e">
        <f t="shared" si="83"/>
        <v>#DIV/0!</v>
      </c>
      <c r="AB245" s="77" t="e">
        <f t="shared" si="84"/>
        <v>#DIV/0!</v>
      </c>
      <c r="AC245" s="78" t="e">
        <f t="shared" si="85"/>
        <v>#DIV/0!</v>
      </c>
      <c r="AE245" s="8" t="e">
        <f t="shared" si="86"/>
        <v>#DIV/0!</v>
      </c>
      <c r="AF245" s="9" t="e">
        <f t="shared" si="87"/>
        <v>#DIV/0!</v>
      </c>
      <c r="AG245" s="9" t="e">
        <f t="shared" si="88"/>
        <v>#DIV/0!</v>
      </c>
      <c r="AH245" s="10" t="e">
        <f t="shared" si="89"/>
        <v>#DIV/0!</v>
      </c>
    </row>
    <row r="246" spans="1:34">
      <c r="A246" s="51" t="s">
        <v>3972</v>
      </c>
      <c r="B246" s="181"/>
      <c r="C246" s="45"/>
      <c r="D246" s="46"/>
      <c r="E246" s="9"/>
      <c r="F246" s="9"/>
      <c r="G246" s="9"/>
      <c r="H246" s="52">
        <f t="shared" si="70"/>
        <v>0</v>
      </c>
      <c r="I246" s="8">
        <f t="shared" si="71"/>
        <v>0</v>
      </c>
      <c r="J246" s="53"/>
      <c r="K246" s="9"/>
      <c r="L246" s="9"/>
      <c r="M246" s="10">
        <f t="shared" si="72"/>
        <v>0</v>
      </c>
      <c r="N246" s="56"/>
      <c r="O246" s="8" t="e">
        <f t="shared" si="73"/>
        <v>#DIV/0!</v>
      </c>
      <c r="P246" s="9" t="e">
        <f t="shared" si="74"/>
        <v>#DIV/0!</v>
      </c>
      <c r="Q246" s="10" t="e">
        <f t="shared" si="75"/>
        <v>#DIV/0!</v>
      </c>
      <c r="R246" s="56"/>
      <c r="S246" s="55" t="e">
        <f t="shared" si="76"/>
        <v>#DIV/0!</v>
      </c>
      <c r="U246" s="45" t="e">
        <f t="shared" si="77"/>
        <v>#DIV/0!</v>
      </c>
      <c r="V246" s="46" t="e">
        <f t="shared" si="78"/>
        <v>#DIV/0!</v>
      </c>
      <c r="W246" s="49" t="e">
        <f t="shared" si="79"/>
        <v>#DIV/0!</v>
      </c>
      <c r="X246" s="45" t="e">
        <f t="shared" si="80"/>
        <v>#DIV/0!</v>
      </c>
      <c r="Y246" s="65" t="e">
        <f t="shared" si="81"/>
        <v>#DIV/0!</v>
      </c>
      <c r="Z246" s="46" t="e">
        <f t="shared" si="82"/>
        <v>#DIV/0!</v>
      </c>
      <c r="AA246" s="46" t="e">
        <f t="shared" si="83"/>
        <v>#DIV/0!</v>
      </c>
      <c r="AB246" s="77" t="e">
        <f t="shared" si="84"/>
        <v>#DIV/0!</v>
      </c>
      <c r="AC246" s="78" t="e">
        <f t="shared" si="85"/>
        <v>#DIV/0!</v>
      </c>
      <c r="AE246" s="8" t="e">
        <f t="shared" si="86"/>
        <v>#DIV/0!</v>
      </c>
      <c r="AF246" s="9" t="e">
        <f t="shared" si="87"/>
        <v>#DIV/0!</v>
      </c>
      <c r="AG246" s="9" t="e">
        <f t="shared" si="88"/>
        <v>#DIV/0!</v>
      </c>
      <c r="AH246" s="10" t="e">
        <f t="shared" si="89"/>
        <v>#DIV/0!</v>
      </c>
    </row>
    <row r="247" spans="1:34">
      <c r="A247" s="51" t="s">
        <v>3973</v>
      </c>
      <c r="B247" s="181"/>
      <c r="C247" s="45"/>
      <c r="D247" s="46"/>
      <c r="E247" s="9"/>
      <c r="F247" s="9"/>
      <c r="G247" s="9"/>
      <c r="H247" s="52">
        <f t="shared" si="70"/>
        <v>0</v>
      </c>
      <c r="I247" s="8">
        <f t="shared" si="71"/>
        <v>0</v>
      </c>
      <c r="J247" s="53"/>
      <c r="K247" s="9"/>
      <c r="L247" s="9"/>
      <c r="M247" s="10">
        <f t="shared" si="72"/>
        <v>0</v>
      </c>
      <c r="N247" s="56"/>
      <c r="O247" s="8" t="e">
        <f t="shared" si="73"/>
        <v>#DIV/0!</v>
      </c>
      <c r="P247" s="9" t="e">
        <f t="shared" si="74"/>
        <v>#DIV/0!</v>
      </c>
      <c r="Q247" s="10" t="e">
        <f t="shared" si="75"/>
        <v>#DIV/0!</v>
      </c>
      <c r="R247" s="56"/>
      <c r="S247" s="55" t="e">
        <f t="shared" si="76"/>
        <v>#DIV/0!</v>
      </c>
      <c r="U247" s="45" t="e">
        <f t="shared" si="77"/>
        <v>#DIV/0!</v>
      </c>
      <c r="V247" s="46" t="e">
        <f t="shared" si="78"/>
        <v>#DIV/0!</v>
      </c>
      <c r="W247" s="49" t="e">
        <f t="shared" si="79"/>
        <v>#DIV/0!</v>
      </c>
      <c r="X247" s="45" t="e">
        <f t="shared" si="80"/>
        <v>#DIV/0!</v>
      </c>
      <c r="Y247" s="65" t="e">
        <f t="shared" si="81"/>
        <v>#DIV/0!</v>
      </c>
      <c r="Z247" s="46" t="e">
        <f t="shared" si="82"/>
        <v>#DIV/0!</v>
      </c>
      <c r="AA247" s="46" t="e">
        <f t="shared" si="83"/>
        <v>#DIV/0!</v>
      </c>
      <c r="AB247" s="77" t="e">
        <f t="shared" si="84"/>
        <v>#DIV/0!</v>
      </c>
      <c r="AC247" s="78" t="e">
        <f t="shared" si="85"/>
        <v>#DIV/0!</v>
      </c>
      <c r="AE247" s="8" t="e">
        <f t="shared" si="86"/>
        <v>#DIV/0!</v>
      </c>
      <c r="AF247" s="9" t="e">
        <f t="shared" si="87"/>
        <v>#DIV/0!</v>
      </c>
      <c r="AG247" s="9" t="e">
        <f t="shared" si="88"/>
        <v>#DIV/0!</v>
      </c>
      <c r="AH247" s="10" t="e">
        <f t="shared" si="89"/>
        <v>#DIV/0!</v>
      </c>
    </row>
    <row r="248" spans="1:34">
      <c r="A248" s="51" t="s">
        <v>3974</v>
      </c>
      <c r="B248" s="181"/>
      <c r="C248" s="45"/>
      <c r="D248" s="46"/>
      <c r="E248" s="9"/>
      <c r="F248" s="9"/>
      <c r="G248" s="9"/>
      <c r="H248" s="52">
        <f t="shared" si="70"/>
        <v>0</v>
      </c>
      <c r="I248" s="8">
        <f t="shared" si="71"/>
        <v>0</v>
      </c>
      <c r="J248" s="53"/>
      <c r="K248" s="9"/>
      <c r="L248" s="9"/>
      <c r="M248" s="10">
        <f t="shared" si="72"/>
        <v>0</v>
      </c>
      <c r="N248" s="56"/>
      <c r="O248" s="8" t="e">
        <f t="shared" si="73"/>
        <v>#DIV/0!</v>
      </c>
      <c r="P248" s="9" t="e">
        <f t="shared" si="74"/>
        <v>#DIV/0!</v>
      </c>
      <c r="Q248" s="10" t="e">
        <f t="shared" si="75"/>
        <v>#DIV/0!</v>
      </c>
      <c r="R248" s="56"/>
      <c r="S248" s="55" t="e">
        <f t="shared" si="76"/>
        <v>#DIV/0!</v>
      </c>
      <c r="U248" s="45" t="e">
        <f t="shared" si="77"/>
        <v>#DIV/0!</v>
      </c>
      <c r="V248" s="46" t="e">
        <f t="shared" si="78"/>
        <v>#DIV/0!</v>
      </c>
      <c r="W248" s="49" t="e">
        <f t="shared" si="79"/>
        <v>#DIV/0!</v>
      </c>
      <c r="X248" s="45" t="e">
        <f t="shared" si="80"/>
        <v>#DIV/0!</v>
      </c>
      <c r="Y248" s="65" t="e">
        <f t="shared" si="81"/>
        <v>#DIV/0!</v>
      </c>
      <c r="Z248" s="46" t="e">
        <f t="shared" si="82"/>
        <v>#DIV/0!</v>
      </c>
      <c r="AA248" s="46" t="e">
        <f t="shared" si="83"/>
        <v>#DIV/0!</v>
      </c>
      <c r="AB248" s="77" t="e">
        <f t="shared" si="84"/>
        <v>#DIV/0!</v>
      </c>
      <c r="AC248" s="78" t="e">
        <f t="shared" si="85"/>
        <v>#DIV/0!</v>
      </c>
      <c r="AE248" s="8" t="e">
        <f t="shared" si="86"/>
        <v>#DIV/0!</v>
      </c>
      <c r="AF248" s="9" t="e">
        <f t="shared" si="87"/>
        <v>#DIV/0!</v>
      </c>
      <c r="AG248" s="9" t="e">
        <f t="shared" si="88"/>
        <v>#DIV/0!</v>
      </c>
      <c r="AH248" s="10" t="e">
        <f t="shared" si="89"/>
        <v>#DIV/0!</v>
      </c>
    </row>
    <row r="249" spans="1:34">
      <c r="A249" s="51" t="s">
        <v>3975</v>
      </c>
      <c r="B249" s="181"/>
      <c r="C249" s="45"/>
      <c r="D249" s="46"/>
      <c r="E249" s="9"/>
      <c r="F249" s="9"/>
      <c r="G249" s="9"/>
      <c r="H249" s="52">
        <f t="shared" si="70"/>
        <v>0</v>
      </c>
      <c r="I249" s="8">
        <f t="shared" si="71"/>
        <v>0</v>
      </c>
      <c r="J249" s="53"/>
      <c r="K249" s="9"/>
      <c r="L249" s="9"/>
      <c r="M249" s="10">
        <f t="shared" si="72"/>
        <v>0</v>
      </c>
      <c r="N249" s="56"/>
      <c r="O249" s="8" t="e">
        <f t="shared" si="73"/>
        <v>#DIV/0!</v>
      </c>
      <c r="P249" s="9" t="e">
        <f t="shared" si="74"/>
        <v>#DIV/0!</v>
      </c>
      <c r="Q249" s="10" t="e">
        <f t="shared" si="75"/>
        <v>#DIV/0!</v>
      </c>
      <c r="R249" s="56"/>
      <c r="S249" s="55" t="e">
        <f t="shared" si="76"/>
        <v>#DIV/0!</v>
      </c>
      <c r="U249" s="45" t="e">
        <f t="shared" si="77"/>
        <v>#DIV/0!</v>
      </c>
      <c r="V249" s="46" t="e">
        <f t="shared" si="78"/>
        <v>#DIV/0!</v>
      </c>
      <c r="W249" s="49" t="e">
        <f t="shared" si="79"/>
        <v>#DIV/0!</v>
      </c>
      <c r="X249" s="45" t="e">
        <f t="shared" si="80"/>
        <v>#DIV/0!</v>
      </c>
      <c r="Y249" s="65" t="e">
        <f t="shared" si="81"/>
        <v>#DIV/0!</v>
      </c>
      <c r="Z249" s="46" t="e">
        <f t="shared" si="82"/>
        <v>#DIV/0!</v>
      </c>
      <c r="AA249" s="46" t="e">
        <f t="shared" si="83"/>
        <v>#DIV/0!</v>
      </c>
      <c r="AB249" s="77" t="e">
        <f t="shared" si="84"/>
        <v>#DIV/0!</v>
      </c>
      <c r="AC249" s="78" t="e">
        <f t="shared" si="85"/>
        <v>#DIV/0!</v>
      </c>
      <c r="AE249" s="8" t="e">
        <f t="shared" si="86"/>
        <v>#DIV/0!</v>
      </c>
      <c r="AF249" s="9" t="e">
        <f t="shared" si="87"/>
        <v>#DIV/0!</v>
      </c>
      <c r="AG249" s="9" t="e">
        <f t="shared" si="88"/>
        <v>#DIV/0!</v>
      </c>
      <c r="AH249" s="10" t="e">
        <f t="shared" si="89"/>
        <v>#DIV/0!</v>
      </c>
    </row>
    <row r="250" spans="1:34">
      <c r="A250" s="51" t="s">
        <v>3976</v>
      </c>
      <c r="B250" s="181"/>
      <c r="C250" s="45"/>
      <c r="D250" s="46"/>
      <c r="E250" s="9"/>
      <c r="F250" s="9"/>
      <c r="G250" s="9"/>
      <c r="H250" s="52">
        <f t="shared" si="70"/>
        <v>0</v>
      </c>
      <c r="I250" s="8">
        <f t="shared" si="71"/>
        <v>0</v>
      </c>
      <c r="J250" s="53"/>
      <c r="K250" s="9"/>
      <c r="L250" s="9"/>
      <c r="M250" s="10">
        <f t="shared" si="72"/>
        <v>0</v>
      </c>
      <c r="N250" s="56"/>
      <c r="O250" s="8" t="e">
        <f t="shared" si="73"/>
        <v>#DIV/0!</v>
      </c>
      <c r="P250" s="9" t="e">
        <f t="shared" si="74"/>
        <v>#DIV/0!</v>
      </c>
      <c r="Q250" s="10" t="e">
        <f t="shared" si="75"/>
        <v>#DIV/0!</v>
      </c>
      <c r="R250" s="56"/>
      <c r="S250" s="55" t="e">
        <f t="shared" si="76"/>
        <v>#DIV/0!</v>
      </c>
      <c r="U250" s="45" t="e">
        <f t="shared" si="77"/>
        <v>#DIV/0!</v>
      </c>
      <c r="V250" s="46" t="e">
        <f t="shared" si="78"/>
        <v>#DIV/0!</v>
      </c>
      <c r="W250" s="49" t="e">
        <f t="shared" si="79"/>
        <v>#DIV/0!</v>
      </c>
      <c r="X250" s="45" t="e">
        <f t="shared" si="80"/>
        <v>#DIV/0!</v>
      </c>
      <c r="Y250" s="65" t="e">
        <f t="shared" si="81"/>
        <v>#DIV/0!</v>
      </c>
      <c r="Z250" s="46" t="e">
        <f t="shared" si="82"/>
        <v>#DIV/0!</v>
      </c>
      <c r="AA250" s="46" t="e">
        <f t="shared" si="83"/>
        <v>#DIV/0!</v>
      </c>
      <c r="AB250" s="77" t="e">
        <f t="shared" si="84"/>
        <v>#DIV/0!</v>
      </c>
      <c r="AC250" s="78" t="e">
        <f t="shared" si="85"/>
        <v>#DIV/0!</v>
      </c>
      <c r="AE250" s="8" t="e">
        <f t="shared" si="86"/>
        <v>#DIV/0!</v>
      </c>
      <c r="AF250" s="9" t="e">
        <f t="shared" si="87"/>
        <v>#DIV/0!</v>
      </c>
      <c r="AG250" s="9" t="e">
        <f t="shared" si="88"/>
        <v>#DIV/0!</v>
      </c>
      <c r="AH250" s="10" t="e">
        <f t="shared" si="89"/>
        <v>#DIV/0!</v>
      </c>
    </row>
    <row r="251" spans="1:34">
      <c r="A251" s="51" t="s">
        <v>3977</v>
      </c>
      <c r="B251" s="181"/>
      <c r="C251" s="45"/>
      <c r="D251" s="46"/>
      <c r="E251" s="9"/>
      <c r="F251" s="9"/>
      <c r="G251" s="9"/>
      <c r="H251" s="52">
        <f t="shared" si="70"/>
        <v>0</v>
      </c>
      <c r="I251" s="8">
        <f t="shared" si="71"/>
        <v>0</v>
      </c>
      <c r="J251" s="53"/>
      <c r="K251" s="9"/>
      <c r="L251" s="9"/>
      <c r="M251" s="10">
        <f t="shared" si="72"/>
        <v>0</v>
      </c>
      <c r="N251" s="56"/>
      <c r="O251" s="8" t="e">
        <f t="shared" si="73"/>
        <v>#DIV/0!</v>
      </c>
      <c r="P251" s="9" t="e">
        <f t="shared" si="74"/>
        <v>#DIV/0!</v>
      </c>
      <c r="Q251" s="10" t="e">
        <f t="shared" si="75"/>
        <v>#DIV/0!</v>
      </c>
      <c r="R251" s="56"/>
      <c r="S251" s="55" t="e">
        <f t="shared" si="76"/>
        <v>#DIV/0!</v>
      </c>
      <c r="U251" s="45" t="e">
        <f t="shared" si="77"/>
        <v>#DIV/0!</v>
      </c>
      <c r="V251" s="46" t="e">
        <f t="shared" si="78"/>
        <v>#DIV/0!</v>
      </c>
      <c r="W251" s="49" t="e">
        <f t="shared" si="79"/>
        <v>#DIV/0!</v>
      </c>
      <c r="X251" s="45" t="e">
        <f t="shared" si="80"/>
        <v>#DIV/0!</v>
      </c>
      <c r="Y251" s="65" t="e">
        <f t="shared" si="81"/>
        <v>#DIV/0!</v>
      </c>
      <c r="Z251" s="46" t="e">
        <f t="shared" si="82"/>
        <v>#DIV/0!</v>
      </c>
      <c r="AA251" s="46" t="e">
        <f t="shared" si="83"/>
        <v>#DIV/0!</v>
      </c>
      <c r="AB251" s="77" t="e">
        <f t="shared" si="84"/>
        <v>#DIV/0!</v>
      </c>
      <c r="AC251" s="78" t="e">
        <f t="shared" si="85"/>
        <v>#DIV/0!</v>
      </c>
      <c r="AE251" s="8" t="e">
        <f t="shared" si="86"/>
        <v>#DIV/0!</v>
      </c>
      <c r="AF251" s="9" t="e">
        <f t="shared" si="87"/>
        <v>#DIV/0!</v>
      </c>
      <c r="AG251" s="9" t="e">
        <f t="shared" si="88"/>
        <v>#DIV/0!</v>
      </c>
      <c r="AH251" s="10" t="e">
        <f t="shared" si="89"/>
        <v>#DIV/0!</v>
      </c>
    </row>
    <row r="252" spans="1:34">
      <c r="A252" s="51" t="s">
        <v>3978</v>
      </c>
      <c r="B252" s="181"/>
      <c r="C252" s="45"/>
      <c r="D252" s="46"/>
      <c r="E252" s="9"/>
      <c r="F252" s="9"/>
      <c r="G252" s="9"/>
      <c r="H252" s="52">
        <f t="shared" si="70"/>
        <v>0</v>
      </c>
      <c r="I252" s="8">
        <f t="shared" si="71"/>
        <v>0</v>
      </c>
      <c r="J252" s="53"/>
      <c r="K252" s="9"/>
      <c r="L252" s="9"/>
      <c r="M252" s="10">
        <f t="shared" si="72"/>
        <v>0</v>
      </c>
      <c r="N252" s="56"/>
      <c r="O252" s="8" t="e">
        <f t="shared" si="73"/>
        <v>#DIV/0!</v>
      </c>
      <c r="P252" s="9" t="e">
        <f t="shared" si="74"/>
        <v>#DIV/0!</v>
      </c>
      <c r="Q252" s="10" t="e">
        <f t="shared" si="75"/>
        <v>#DIV/0!</v>
      </c>
      <c r="R252" s="56"/>
      <c r="S252" s="55" t="e">
        <f t="shared" si="76"/>
        <v>#DIV/0!</v>
      </c>
      <c r="U252" s="45" t="e">
        <f t="shared" si="77"/>
        <v>#DIV/0!</v>
      </c>
      <c r="V252" s="46" t="e">
        <f t="shared" si="78"/>
        <v>#DIV/0!</v>
      </c>
      <c r="W252" s="49" t="e">
        <f t="shared" si="79"/>
        <v>#DIV/0!</v>
      </c>
      <c r="X252" s="45" t="e">
        <f t="shared" si="80"/>
        <v>#DIV/0!</v>
      </c>
      <c r="Y252" s="65" t="e">
        <f t="shared" si="81"/>
        <v>#DIV/0!</v>
      </c>
      <c r="Z252" s="46" t="e">
        <f t="shared" si="82"/>
        <v>#DIV/0!</v>
      </c>
      <c r="AA252" s="46" t="e">
        <f t="shared" si="83"/>
        <v>#DIV/0!</v>
      </c>
      <c r="AB252" s="77" t="e">
        <f t="shared" si="84"/>
        <v>#DIV/0!</v>
      </c>
      <c r="AC252" s="78" t="e">
        <f t="shared" si="85"/>
        <v>#DIV/0!</v>
      </c>
      <c r="AE252" s="8" t="e">
        <f t="shared" si="86"/>
        <v>#DIV/0!</v>
      </c>
      <c r="AF252" s="9" t="e">
        <f t="shared" si="87"/>
        <v>#DIV/0!</v>
      </c>
      <c r="AG252" s="9" t="e">
        <f t="shared" si="88"/>
        <v>#DIV/0!</v>
      </c>
      <c r="AH252" s="10" t="e">
        <f t="shared" si="89"/>
        <v>#DIV/0!</v>
      </c>
    </row>
    <row r="253" spans="1:34">
      <c r="A253" s="51" t="s">
        <v>3979</v>
      </c>
      <c r="B253" s="181"/>
      <c r="C253" s="45"/>
      <c r="D253" s="46"/>
      <c r="E253" s="9"/>
      <c r="F253" s="9"/>
      <c r="G253" s="9"/>
      <c r="H253" s="52">
        <f t="shared" si="70"/>
        <v>0</v>
      </c>
      <c r="I253" s="8">
        <f t="shared" si="71"/>
        <v>0</v>
      </c>
      <c r="J253" s="53"/>
      <c r="K253" s="9"/>
      <c r="L253" s="9"/>
      <c r="M253" s="10">
        <f t="shared" si="72"/>
        <v>0</v>
      </c>
      <c r="N253" s="56"/>
      <c r="O253" s="8" t="e">
        <f t="shared" si="73"/>
        <v>#DIV/0!</v>
      </c>
      <c r="P253" s="9" t="e">
        <f t="shared" si="74"/>
        <v>#DIV/0!</v>
      </c>
      <c r="Q253" s="10" t="e">
        <f t="shared" si="75"/>
        <v>#DIV/0!</v>
      </c>
      <c r="R253" s="56"/>
      <c r="S253" s="55" t="e">
        <f t="shared" si="76"/>
        <v>#DIV/0!</v>
      </c>
      <c r="U253" s="45" t="e">
        <f t="shared" si="77"/>
        <v>#DIV/0!</v>
      </c>
      <c r="V253" s="46" t="e">
        <f t="shared" si="78"/>
        <v>#DIV/0!</v>
      </c>
      <c r="W253" s="49" t="e">
        <f t="shared" si="79"/>
        <v>#DIV/0!</v>
      </c>
      <c r="X253" s="45" t="e">
        <f t="shared" si="80"/>
        <v>#DIV/0!</v>
      </c>
      <c r="Y253" s="65" t="e">
        <f t="shared" si="81"/>
        <v>#DIV/0!</v>
      </c>
      <c r="Z253" s="46" t="e">
        <f t="shared" si="82"/>
        <v>#DIV/0!</v>
      </c>
      <c r="AA253" s="46" t="e">
        <f t="shared" si="83"/>
        <v>#DIV/0!</v>
      </c>
      <c r="AB253" s="77" t="e">
        <f t="shared" si="84"/>
        <v>#DIV/0!</v>
      </c>
      <c r="AC253" s="78" t="e">
        <f t="shared" si="85"/>
        <v>#DIV/0!</v>
      </c>
      <c r="AE253" s="8" t="e">
        <f t="shared" si="86"/>
        <v>#DIV/0!</v>
      </c>
      <c r="AF253" s="9" t="e">
        <f t="shared" si="87"/>
        <v>#DIV/0!</v>
      </c>
      <c r="AG253" s="9" t="e">
        <f t="shared" si="88"/>
        <v>#DIV/0!</v>
      </c>
      <c r="AH253" s="10" t="e">
        <f t="shared" si="89"/>
        <v>#DIV/0!</v>
      </c>
    </row>
    <row r="254" spans="1:34">
      <c r="A254" s="51" t="s">
        <v>3980</v>
      </c>
      <c r="B254" s="181"/>
      <c r="C254" s="45"/>
      <c r="D254" s="46"/>
      <c r="E254" s="9"/>
      <c r="F254" s="9"/>
      <c r="G254" s="9"/>
      <c r="H254" s="52">
        <f t="shared" si="70"/>
        <v>0</v>
      </c>
      <c r="I254" s="8">
        <f t="shared" si="71"/>
        <v>0</v>
      </c>
      <c r="J254" s="53"/>
      <c r="K254" s="9"/>
      <c r="L254" s="9"/>
      <c r="M254" s="10">
        <f t="shared" si="72"/>
        <v>0</v>
      </c>
      <c r="N254" s="56"/>
      <c r="O254" s="8" t="e">
        <f t="shared" si="73"/>
        <v>#DIV/0!</v>
      </c>
      <c r="P254" s="9" t="e">
        <f t="shared" si="74"/>
        <v>#DIV/0!</v>
      </c>
      <c r="Q254" s="10" t="e">
        <f t="shared" si="75"/>
        <v>#DIV/0!</v>
      </c>
      <c r="R254" s="56"/>
      <c r="S254" s="55" t="e">
        <f t="shared" si="76"/>
        <v>#DIV/0!</v>
      </c>
      <c r="U254" s="45" t="e">
        <f t="shared" si="77"/>
        <v>#DIV/0!</v>
      </c>
      <c r="V254" s="46" t="e">
        <f t="shared" si="78"/>
        <v>#DIV/0!</v>
      </c>
      <c r="W254" s="49" t="e">
        <f t="shared" si="79"/>
        <v>#DIV/0!</v>
      </c>
      <c r="X254" s="45" t="e">
        <f t="shared" si="80"/>
        <v>#DIV/0!</v>
      </c>
      <c r="Y254" s="65" t="e">
        <f t="shared" si="81"/>
        <v>#DIV/0!</v>
      </c>
      <c r="Z254" s="46" t="e">
        <f t="shared" si="82"/>
        <v>#DIV/0!</v>
      </c>
      <c r="AA254" s="46" t="e">
        <f t="shared" si="83"/>
        <v>#DIV/0!</v>
      </c>
      <c r="AB254" s="77" t="e">
        <f t="shared" si="84"/>
        <v>#DIV/0!</v>
      </c>
      <c r="AC254" s="78" t="e">
        <f t="shared" si="85"/>
        <v>#DIV/0!</v>
      </c>
      <c r="AE254" s="8" t="e">
        <f t="shared" si="86"/>
        <v>#DIV/0!</v>
      </c>
      <c r="AF254" s="9" t="e">
        <f t="shared" si="87"/>
        <v>#DIV/0!</v>
      </c>
      <c r="AG254" s="9" t="e">
        <f t="shared" si="88"/>
        <v>#DIV/0!</v>
      </c>
      <c r="AH254" s="10" t="e">
        <f t="shared" si="89"/>
        <v>#DIV/0!</v>
      </c>
    </row>
    <row r="255" spans="1:34">
      <c r="A255" s="51" t="s">
        <v>3981</v>
      </c>
      <c r="B255" s="181"/>
      <c r="C255" s="45"/>
      <c r="D255" s="46"/>
      <c r="E255" s="9"/>
      <c r="F255" s="9"/>
      <c r="G255" s="9"/>
      <c r="H255" s="52">
        <f t="shared" si="70"/>
        <v>0</v>
      </c>
      <c r="I255" s="8">
        <f t="shared" si="71"/>
        <v>0</v>
      </c>
      <c r="J255" s="53"/>
      <c r="K255" s="9"/>
      <c r="L255" s="9"/>
      <c r="M255" s="10">
        <f t="shared" si="72"/>
        <v>0</v>
      </c>
      <c r="N255" s="56"/>
      <c r="O255" s="8" t="e">
        <f t="shared" si="73"/>
        <v>#DIV/0!</v>
      </c>
      <c r="P255" s="9" t="e">
        <f t="shared" si="74"/>
        <v>#DIV/0!</v>
      </c>
      <c r="Q255" s="10" t="e">
        <f t="shared" si="75"/>
        <v>#DIV/0!</v>
      </c>
      <c r="R255" s="56"/>
      <c r="S255" s="55" t="e">
        <f t="shared" si="76"/>
        <v>#DIV/0!</v>
      </c>
      <c r="U255" s="45" t="e">
        <f t="shared" si="77"/>
        <v>#DIV/0!</v>
      </c>
      <c r="V255" s="46" t="e">
        <f t="shared" si="78"/>
        <v>#DIV/0!</v>
      </c>
      <c r="W255" s="49" t="e">
        <f t="shared" si="79"/>
        <v>#DIV/0!</v>
      </c>
      <c r="X255" s="45" t="e">
        <f t="shared" si="80"/>
        <v>#DIV/0!</v>
      </c>
      <c r="Y255" s="65" t="e">
        <f t="shared" si="81"/>
        <v>#DIV/0!</v>
      </c>
      <c r="Z255" s="46" t="e">
        <f t="shared" si="82"/>
        <v>#DIV/0!</v>
      </c>
      <c r="AA255" s="46" t="e">
        <f t="shared" si="83"/>
        <v>#DIV/0!</v>
      </c>
      <c r="AB255" s="77" t="e">
        <f t="shared" si="84"/>
        <v>#DIV/0!</v>
      </c>
      <c r="AC255" s="78" t="e">
        <f t="shared" si="85"/>
        <v>#DIV/0!</v>
      </c>
      <c r="AE255" s="8" t="e">
        <f t="shared" si="86"/>
        <v>#DIV/0!</v>
      </c>
      <c r="AF255" s="9" t="e">
        <f t="shared" si="87"/>
        <v>#DIV/0!</v>
      </c>
      <c r="AG255" s="9" t="e">
        <f t="shared" si="88"/>
        <v>#DIV/0!</v>
      </c>
      <c r="AH255" s="10" t="e">
        <f t="shared" si="89"/>
        <v>#DIV/0!</v>
      </c>
    </row>
    <row r="256" spans="1:34">
      <c r="A256" s="51" t="s">
        <v>3982</v>
      </c>
      <c r="B256" s="181"/>
      <c r="C256" s="45"/>
      <c r="D256" s="46"/>
      <c r="E256" s="9"/>
      <c r="F256" s="9"/>
      <c r="G256" s="9"/>
      <c r="H256" s="52">
        <f t="shared" si="70"/>
        <v>0</v>
      </c>
      <c r="I256" s="8">
        <f t="shared" si="71"/>
        <v>0</v>
      </c>
      <c r="J256" s="53"/>
      <c r="K256" s="9"/>
      <c r="L256" s="9"/>
      <c r="M256" s="10">
        <f t="shared" si="72"/>
        <v>0</v>
      </c>
      <c r="N256" s="56"/>
      <c r="O256" s="8" t="e">
        <f t="shared" si="73"/>
        <v>#DIV/0!</v>
      </c>
      <c r="P256" s="9" t="e">
        <f t="shared" si="74"/>
        <v>#DIV/0!</v>
      </c>
      <c r="Q256" s="10" t="e">
        <f t="shared" si="75"/>
        <v>#DIV/0!</v>
      </c>
      <c r="R256" s="56"/>
      <c r="S256" s="55" t="e">
        <f t="shared" si="76"/>
        <v>#DIV/0!</v>
      </c>
      <c r="U256" s="45" t="e">
        <f t="shared" si="77"/>
        <v>#DIV/0!</v>
      </c>
      <c r="V256" s="46" t="e">
        <f t="shared" si="78"/>
        <v>#DIV/0!</v>
      </c>
      <c r="W256" s="49" t="e">
        <f t="shared" si="79"/>
        <v>#DIV/0!</v>
      </c>
      <c r="X256" s="45" t="e">
        <f t="shared" si="80"/>
        <v>#DIV/0!</v>
      </c>
      <c r="Y256" s="65" t="e">
        <f t="shared" si="81"/>
        <v>#DIV/0!</v>
      </c>
      <c r="Z256" s="46" t="e">
        <f t="shared" si="82"/>
        <v>#DIV/0!</v>
      </c>
      <c r="AA256" s="46" t="e">
        <f t="shared" si="83"/>
        <v>#DIV/0!</v>
      </c>
      <c r="AB256" s="77" t="e">
        <f t="shared" si="84"/>
        <v>#DIV/0!</v>
      </c>
      <c r="AC256" s="78" t="e">
        <f t="shared" si="85"/>
        <v>#DIV/0!</v>
      </c>
      <c r="AE256" s="8" t="e">
        <f t="shared" si="86"/>
        <v>#DIV/0!</v>
      </c>
      <c r="AF256" s="9" t="e">
        <f t="shared" si="87"/>
        <v>#DIV/0!</v>
      </c>
      <c r="AG256" s="9" t="e">
        <f t="shared" si="88"/>
        <v>#DIV/0!</v>
      </c>
      <c r="AH256" s="10" t="e">
        <f t="shared" si="89"/>
        <v>#DIV/0!</v>
      </c>
    </row>
    <row r="257" spans="1:34">
      <c r="A257" s="51" t="s">
        <v>3983</v>
      </c>
      <c r="B257" s="181"/>
      <c r="C257" s="45"/>
      <c r="D257" s="46"/>
      <c r="E257" s="9"/>
      <c r="F257" s="9"/>
      <c r="G257" s="9"/>
      <c r="H257" s="52">
        <f t="shared" si="70"/>
        <v>0</v>
      </c>
      <c r="I257" s="8">
        <f t="shared" si="71"/>
        <v>0</v>
      </c>
      <c r="J257" s="53"/>
      <c r="K257" s="9"/>
      <c r="L257" s="9"/>
      <c r="M257" s="10">
        <f t="shared" si="72"/>
        <v>0</v>
      </c>
      <c r="N257" s="56"/>
      <c r="O257" s="8" t="e">
        <f t="shared" si="73"/>
        <v>#DIV/0!</v>
      </c>
      <c r="P257" s="9" t="e">
        <f t="shared" si="74"/>
        <v>#DIV/0!</v>
      </c>
      <c r="Q257" s="10" t="e">
        <f t="shared" si="75"/>
        <v>#DIV/0!</v>
      </c>
      <c r="R257" s="56"/>
      <c r="S257" s="55" t="e">
        <f t="shared" si="76"/>
        <v>#DIV/0!</v>
      </c>
      <c r="U257" s="45" t="e">
        <f t="shared" si="77"/>
        <v>#DIV/0!</v>
      </c>
      <c r="V257" s="46" t="e">
        <f t="shared" si="78"/>
        <v>#DIV/0!</v>
      </c>
      <c r="W257" s="49" t="e">
        <f t="shared" si="79"/>
        <v>#DIV/0!</v>
      </c>
      <c r="X257" s="45" t="e">
        <f t="shared" si="80"/>
        <v>#DIV/0!</v>
      </c>
      <c r="Y257" s="65" t="e">
        <f t="shared" si="81"/>
        <v>#DIV/0!</v>
      </c>
      <c r="Z257" s="46" t="e">
        <f t="shared" si="82"/>
        <v>#DIV/0!</v>
      </c>
      <c r="AA257" s="46" t="e">
        <f t="shared" si="83"/>
        <v>#DIV/0!</v>
      </c>
      <c r="AB257" s="77" t="e">
        <f t="shared" si="84"/>
        <v>#DIV/0!</v>
      </c>
      <c r="AC257" s="78" t="e">
        <f t="shared" si="85"/>
        <v>#DIV/0!</v>
      </c>
      <c r="AE257" s="8" t="e">
        <f t="shared" si="86"/>
        <v>#DIV/0!</v>
      </c>
      <c r="AF257" s="9" t="e">
        <f t="shared" si="87"/>
        <v>#DIV/0!</v>
      </c>
      <c r="AG257" s="9" t="e">
        <f t="shared" si="88"/>
        <v>#DIV/0!</v>
      </c>
      <c r="AH257" s="10" t="e">
        <f t="shared" si="89"/>
        <v>#DIV/0!</v>
      </c>
    </row>
    <row r="258" spans="1:34">
      <c r="A258" s="51" t="s">
        <v>3984</v>
      </c>
      <c r="B258" s="181"/>
      <c r="C258" s="45"/>
      <c r="D258" s="46"/>
      <c r="E258" s="9"/>
      <c r="F258" s="9"/>
      <c r="G258" s="9"/>
      <c r="H258" s="52">
        <f t="shared" si="70"/>
        <v>0</v>
      </c>
      <c r="I258" s="8">
        <f t="shared" si="71"/>
        <v>0</v>
      </c>
      <c r="J258" s="53"/>
      <c r="K258" s="9"/>
      <c r="L258" s="9"/>
      <c r="M258" s="10">
        <f t="shared" si="72"/>
        <v>0</v>
      </c>
      <c r="N258" s="56"/>
      <c r="O258" s="8" t="e">
        <f t="shared" si="73"/>
        <v>#DIV/0!</v>
      </c>
      <c r="P258" s="9" t="e">
        <f t="shared" si="74"/>
        <v>#DIV/0!</v>
      </c>
      <c r="Q258" s="10" t="e">
        <f t="shared" si="75"/>
        <v>#DIV/0!</v>
      </c>
      <c r="R258" s="56"/>
      <c r="S258" s="55" t="e">
        <f t="shared" si="76"/>
        <v>#DIV/0!</v>
      </c>
      <c r="U258" s="45" t="e">
        <f t="shared" si="77"/>
        <v>#DIV/0!</v>
      </c>
      <c r="V258" s="46" t="e">
        <f t="shared" si="78"/>
        <v>#DIV/0!</v>
      </c>
      <c r="W258" s="49" t="e">
        <f t="shared" si="79"/>
        <v>#DIV/0!</v>
      </c>
      <c r="X258" s="45" t="e">
        <f t="shared" si="80"/>
        <v>#DIV/0!</v>
      </c>
      <c r="Y258" s="65" t="e">
        <f t="shared" si="81"/>
        <v>#DIV/0!</v>
      </c>
      <c r="Z258" s="46" t="e">
        <f t="shared" si="82"/>
        <v>#DIV/0!</v>
      </c>
      <c r="AA258" s="46" t="e">
        <f t="shared" si="83"/>
        <v>#DIV/0!</v>
      </c>
      <c r="AB258" s="77" t="e">
        <f t="shared" si="84"/>
        <v>#DIV/0!</v>
      </c>
      <c r="AC258" s="78" t="e">
        <f t="shared" si="85"/>
        <v>#DIV/0!</v>
      </c>
      <c r="AE258" s="8" t="e">
        <f t="shared" si="86"/>
        <v>#DIV/0!</v>
      </c>
      <c r="AF258" s="9" t="e">
        <f t="shared" si="87"/>
        <v>#DIV/0!</v>
      </c>
      <c r="AG258" s="9" t="e">
        <f t="shared" si="88"/>
        <v>#DIV/0!</v>
      </c>
      <c r="AH258" s="10" t="e">
        <f t="shared" si="89"/>
        <v>#DIV/0!</v>
      </c>
    </row>
    <row r="259" spans="1:34">
      <c r="A259" s="51" t="s">
        <v>3985</v>
      </c>
      <c r="B259" s="181"/>
      <c r="C259" s="45"/>
      <c r="D259" s="46"/>
      <c r="E259" s="9"/>
      <c r="F259" s="9"/>
      <c r="G259" s="9"/>
      <c r="H259" s="52">
        <f t="shared" si="70"/>
        <v>0</v>
      </c>
      <c r="I259" s="8">
        <f t="shared" si="71"/>
        <v>0</v>
      </c>
      <c r="J259" s="53"/>
      <c r="K259" s="9"/>
      <c r="L259" s="9"/>
      <c r="M259" s="10">
        <f t="shared" si="72"/>
        <v>0</v>
      </c>
      <c r="N259" s="56"/>
      <c r="O259" s="8" t="e">
        <f t="shared" si="73"/>
        <v>#DIV/0!</v>
      </c>
      <c r="P259" s="9" t="e">
        <f t="shared" si="74"/>
        <v>#DIV/0!</v>
      </c>
      <c r="Q259" s="10" t="e">
        <f t="shared" si="75"/>
        <v>#DIV/0!</v>
      </c>
      <c r="R259" s="56"/>
      <c r="S259" s="55" t="e">
        <f t="shared" si="76"/>
        <v>#DIV/0!</v>
      </c>
      <c r="U259" s="45" t="e">
        <f t="shared" si="77"/>
        <v>#DIV/0!</v>
      </c>
      <c r="V259" s="46" t="e">
        <f t="shared" si="78"/>
        <v>#DIV/0!</v>
      </c>
      <c r="W259" s="49" t="e">
        <f t="shared" si="79"/>
        <v>#DIV/0!</v>
      </c>
      <c r="X259" s="45" t="e">
        <f t="shared" si="80"/>
        <v>#DIV/0!</v>
      </c>
      <c r="Y259" s="65" t="e">
        <f t="shared" si="81"/>
        <v>#DIV/0!</v>
      </c>
      <c r="Z259" s="46" t="e">
        <f t="shared" si="82"/>
        <v>#DIV/0!</v>
      </c>
      <c r="AA259" s="46" t="e">
        <f t="shared" si="83"/>
        <v>#DIV/0!</v>
      </c>
      <c r="AB259" s="77" t="e">
        <f t="shared" si="84"/>
        <v>#DIV/0!</v>
      </c>
      <c r="AC259" s="78" t="e">
        <f t="shared" si="85"/>
        <v>#DIV/0!</v>
      </c>
      <c r="AE259" s="8" t="e">
        <f t="shared" si="86"/>
        <v>#DIV/0!</v>
      </c>
      <c r="AF259" s="9" t="e">
        <f t="shared" si="87"/>
        <v>#DIV/0!</v>
      </c>
      <c r="AG259" s="9" t="e">
        <f t="shared" si="88"/>
        <v>#DIV/0!</v>
      </c>
      <c r="AH259" s="10" t="e">
        <f t="shared" si="89"/>
        <v>#DIV/0!</v>
      </c>
    </row>
    <row r="260" spans="1:34">
      <c r="A260" s="51" t="s">
        <v>3986</v>
      </c>
      <c r="B260" s="181"/>
      <c r="C260" s="45"/>
      <c r="D260" s="46"/>
      <c r="E260" s="9"/>
      <c r="F260" s="9"/>
      <c r="G260" s="9"/>
      <c r="H260" s="52">
        <f t="shared" si="70"/>
        <v>0</v>
      </c>
      <c r="I260" s="8">
        <f t="shared" si="71"/>
        <v>0</v>
      </c>
      <c r="J260" s="53"/>
      <c r="K260" s="9"/>
      <c r="L260" s="9"/>
      <c r="M260" s="10">
        <f t="shared" si="72"/>
        <v>0</v>
      </c>
      <c r="N260" s="56"/>
      <c r="O260" s="8" t="e">
        <f t="shared" si="73"/>
        <v>#DIV/0!</v>
      </c>
      <c r="P260" s="9" t="e">
        <f t="shared" si="74"/>
        <v>#DIV/0!</v>
      </c>
      <c r="Q260" s="10" t="e">
        <f t="shared" si="75"/>
        <v>#DIV/0!</v>
      </c>
      <c r="R260" s="56"/>
      <c r="S260" s="55" t="e">
        <f t="shared" si="76"/>
        <v>#DIV/0!</v>
      </c>
      <c r="U260" s="45" t="e">
        <f t="shared" si="77"/>
        <v>#DIV/0!</v>
      </c>
      <c r="V260" s="46" t="e">
        <f t="shared" si="78"/>
        <v>#DIV/0!</v>
      </c>
      <c r="W260" s="49" t="e">
        <f t="shared" si="79"/>
        <v>#DIV/0!</v>
      </c>
      <c r="X260" s="45" t="e">
        <f t="shared" si="80"/>
        <v>#DIV/0!</v>
      </c>
      <c r="Y260" s="65" t="e">
        <f t="shared" si="81"/>
        <v>#DIV/0!</v>
      </c>
      <c r="Z260" s="46" t="e">
        <f t="shared" si="82"/>
        <v>#DIV/0!</v>
      </c>
      <c r="AA260" s="46" t="e">
        <f t="shared" si="83"/>
        <v>#DIV/0!</v>
      </c>
      <c r="AB260" s="77" t="e">
        <f t="shared" si="84"/>
        <v>#DIV/0!</v>
      </c>
      <c r="AC260" s="78" t="e">
        <f t="shared" si="85"/>
        <v>#DIV/0!</v>
      </c>
      <c r="AE260" s="8" t="e">
        <f t="shared" si="86"/>
        <v>#DIV/0!</v>
      </c>
      <c r="AF260" s="9" t="e">
        <f t="shared" si="87"/>
        <v>#DIV/0!</v>
      </c>
      <c r="AG260" s="9" t="e">
        <f t="shared" si="88"/>
        <v>#DIV/0!</v>
      </c>
      <c r="AH260" s="10" t="e">
        <f t="shared" si="89"/>
        <v>#DIV/0!</v>
      </c>
    </row>
    <row r="261" spans="1:34">
      <c r="A261" s="51" t="s">
        <v>3987</v>
      </c>
      <c r="B261" s="181"/>
      <c r="C261" s="45"/>
      <c r="D261" s="46"/>
      <c r="E261" s="9"/>
      <c r="F261" s="9"/>
      <c r="G261" s="9"/>
      <c r="H261" s="52">
        <f t="shared" si="70"/>
        <v>0</v>
      </c>
      <c r="I261" s="8">
        <f t="shared" si="71"/>
        <v>0</v>
      </c>
      <c r="J261" s="53"/>
      <c r="K261" s="9"/>
      <c r="L261" s="9"/>
      <c r="M261" s="10">
        <f t="shared" si="72"/>
        <v>0</v>
      </c>
      <c r="N261" s="56"/>
      <c r="O261" s="8" t="e">
        <f t="shared" si="73"/>
        <v>#DIV/0!</v>
      </c>
      <c r="P261" s="9" t="e">
        <f t="shared" si="74"/>
        <v>#DIV/0!</v>
      </c>
      <c r="Q261" s="10" t="e">
        <f t="shared" si="75"/>
        <v>#DIV/0!</v>
      </c>
      <c r="R261" s="56"/>
      <c r="S261" s="55" t="e">
        <f t="shared" si="76"/>
        <v>#DIV/0!</v>
      </c>
      <c r="U261" s="45" t="e">
        <f t="shared" si="77"/>
        <v>#DIV/0!</v>
      </c>
      <c r="V261" s="46" t="e">
        <f t="shared" si="78"/>
        <v>#DIV/0!</v>
      </c>
      <c r="W261" s="49" t="e">
        <f t="shared" si="79"/>
        <v>#DIV/0!</v>
      </c>
      <c r="X261" s="45" t="e">
        <f t="shared" si="80"/>
        <v>#DIV/0!</v>
      </c>
      <c r="Y261" s="65" t="e">
        <f t="shared" si="81"/>
        <v>#DIV/0!</v>
      </c>
      <c r="Z261" s="46" t="e">
        <f t="shared" si="82"/>
        <v>#DIV/0!</v>
      </c>
      <c r="AA261" s="46" t="e">
        <f t="shared" si="83"/>
        <v>#DIV/0!</v>
      </c>
      <c r="AB261" s="77" t="e">
        <f t="shared" si="84"/>
        <v>#DIV/0!</v>
      </c>
      <c r="AC261" s="78" t="e">
        <f t="shared" si="85"/>
        <v>#DIV/0!</v>
      </c>
      <c r="AE261" s="8" t="e">
        <f t="shared" si="86"/>
        <v>#DIV/0!</v>
      </c>
      <c r="AF261" s="9" t="e">
        <f t="shared" si="87"/>
        <v>#DIV/0!</v>
      </c>
      <c r="AG261" s="9" t="e">
        <f t="shared" si="88"/>
        <v>#DIV/0!</v>
      </c>
      <c r="AH261" s="10" t="e">
        <f t="shared" si="89"/>
        <v>#DIV/0!</v>
      </c>
    </row>
    <row r="262" spans="1:34">
      <c r="A262" s="51" t="s">
        <v>3988</v>
      </c>
      <c r="B262" s="181"/>
      <c r="C262" s="45"/>
      <c r="D262" s="46"/>
      <c r="E262" s="9"/>
      <c r="F262" s="9"/>
      <c r="G262" s="9"/>
      <c r="H262" s="52">
        <f t="shared" ref="H262:H270" si="90">SUM(C262:G262)</f>
        <v>0</v>
      </c>
      <c r="I262" s="8">
        <f t="shared" si="71"/>
        <v>0</v>
      </c>
      <c r="J262" s="53"/>
      <c r="K262" s="9"/>
      <c r="L262" s="9"/>
      <c r="M262" s="10">
        <f t="shared" si="72"/>
        <v>0</v>
      </c>
      <c r="N262" s="56"/>
      <c r="O262" s="8" t="e">
        <f t="shared" si="73"/>
        <v>#DIV/0!</v>
      </c>
      <c r="P262" s="9" t="e">
        <f t="shared" si="74"/>
        <v>#DIV/0!</v>
      </c>
      <c r="Q262" s="10" t="e">
        <f t="shared" si="75"/>
        <v>#DIV/0!</v>
      </c>
      <c r="R262" s="56"/>
      <c r="S262" s="55" t="e">
        <f t="shared" si="76"/>
        <v>#DIV/0!</v>
      </c>
      <c r="U262" s="45" t="e">
        <f t="shared" si="77"/>
        <v>#DIV/0!</v>
      </c>
      <c r="V262" s="46" t="e">
        <f t="shared" si="78"/>
        <v>#DIV/0!</v>
      </c>
      <c r="W262" s="49" t="e">
        <f t="shared" si="79"/>
        <v>#DIV/0!</v>
      </c>
      <c r="X262" s="45" t="e">
        <f t="shared" si="80"/>
        <v>#DIV/0!</v>
      </c>
      <c r="Y262" s="65" t="e">
        <f t="shared" si="81"/>
        <v>#DIV/0!</v>
      </c>
      <c r="Z262" s="46" t="e">
        <f t="shared" si="82"/>
        <v>#DIV/0!</v>
      </c>
      <c r="AA262" s="46" t="e">
        <f t="shared" si="83"/>
        <v>#DIV/0!</v>
      </c>
      <c r="AB262" s="77" t="e">
        <f t="shared" si="84"/>
        <v>#DIV/0!</v>
      </c>
      <c r="AC262" s="78" t="e">
        <f t="shared" si="85"/>
        <v>#DIV/0!</v>
      </c>
      <c r="AE262" s="8" t="e">
        <f t="shared" si="86"/>
        <v>#DIV/0!</v>
      </c>
      <c r="AF262" s="9" t="e">
        <f t="shared" si="87"/>
        <v>#DIV/0!</v>
      </c>
      <c r="AG262" s="9" t="e">
        <f t="shared" si="88"/>
        <v>#DIV/0!</v>
      </c>
      <c r="AH262" s="10" t="e">
        <f t="shared" si="89"/>
        <v>#DIV/0!</v>
      </c>
    </row>
    <row r="263" spans="1:34">
      <c r="A263" s="51" t="s">
        <v>3989</v>
      </c>
      <c r="B263" s="181"/>
      <c r="C263" s="45"/>
      <c r="D263" s="46"/>
      <c r="E263" s="9"/>
      <c r="F263" s="9"/>
      <c r="G263" s="9"/>
      <c r="H263" s="52">
        <f t="shared" si="90"/>
        <v>0</v>
      </c>
      <c r="I263" s="8">
        <f t="shared" ref="I263:I270" si="91">M263-L263-K263-J263</f>
        <v>0</v>
      </c>
      <c r="J263" s="53"/>
      <c r="K263" s="9"/>
      <c r="L263" s="9"/>
      <c r="M263" s="10">
        <f t="shared" ref="M263:M270" si="92">H263</f>
        <v>0</v>
      </c>
      <c r="N263" s="56"/>
      <c r="O263" s="8" t="e">
        <f t="shared" si="73"/>
        <v>#DIV/0!</v>
      </c>
      <c r="P263" s="9" t="e">
        <f t="shared" si="74"/>
        <v>#DIV/0!</v>
      </c>
      <c r="Q263" s="10" t="e">
        <f t="shared" si="75"/>
        <v>#DIV/0!</v>
      </c>
      <c r="R263" s="56"/>
      <c r="S263" s="55" t="e">
        <f t="shared" si="76"/>
        <v>#DIV/0!</v>
      </c>
      <c r="U263" s="45" t="e">
        <f t="shared" si="77"/>
        <v>#DIV/0!</v>
      </c>
      <c r="V263" s="46" t="e">
        <f t="shared" si="78"/>
        <v>#DIV/0!</v>
      </c>
      <c r="W263" s="49" t="e">
        <f t="shared" si="79"/>
        <v>#DIV/0!</v>
      </c>
      <c r="X263" s="45" t="e">
        <f t="shared" si="80"/>
        <v>#DIV/0!</v>
      </c>
      <c r="Y263" s="65" t="e">
        <f t="shared" si="81"/>
        <v>#DIV/0!</v>
      </c>
      <c r="Z263" s="46" t="e">
        <f t="shared" si="82"/>
        <v>#DIV/0!</v>
      </c>
      <c r="AA263" s="46" t="e">
        <f t="shared" si="83"/>
        <v>#DIV/0!</v>
      </c>
      <c r="AB263" s="77" t="e">
        <f t="shared" si="84"/>
        <v>#DIV/0!</v>
      </c>
      <c r="AC263" s="78" t="e">
        <f t="shared" si="85"/>
        <v>#DIV/0!</v>
      </c>
      <c r="AE263" s="8" t="e">
        <f t="shared" si="86"/>
        <v>#DIV/0!</v>
      </c>
      <c r="AF263" s="9" t="e">
        <f t="shared" si="87"/>
        <v>#DIV/0!</v>
      </c>
      <c r="AG263" s="9" t="e">
        <f t="shared" si="88"/>
        <v>#DIV/0!</v>
      </c>
      <c r="AH263" s="10" t="e">
        <f t="shared" si="89"/>
        <v>#DIV/0!</v>
      </c>
    </row>
    <row r="264" spans="1:34">
      <c r="A264" s="51" t="s">
        <v>3990</v>
      </c>
      <c r="B264" s="181"/>
      <c r="C264" s="45"/>
      <c r="D264" s="46"/>
      <c r="E264" s="9"/>
      <c r="F264" s="9"/>
      <c r="G264" s="9"/>
      <c r="H264" s="52">
        <f t="shared" si="90"/>
        <v>0</v>
      </c>
      <c r="I264" s="8">
        <f t="shared" si="91"/>
        <v>0</v>
      </c>
      <c r="J264" s="53"/>
      <c r="K264" s="9"/>
      <c r="L264" s="9"/>
      <c r="M264" s="10">
        <f t="shared" si="92"/>
        <v>0</v>
      </c>
      <c r="N264" s="56"/>
      <c r="O264" s="8" t="e">
        <f t="shared" si="73"/>
        <v>#DIV/0!</v>
      </c>
      <c r="P264" s="9" t="e">
        <f t="shared" si="74"/>
        <v>#DIV/0!</v>
      </c>
      <c r="Q264" s="10" t="e">
        <f t="shared" si="75"/>
        <v>#DIV/0!</v>
      </c>
      <c r="R264" s="56"/>
      <c r="S264" s="55" t="e">
        <f t="shared" si="76"/>
        <v>#DIV/0!</v>
      </c>
      <c r="U264" s="45" t="e">
        <f t="shared" si="77"/>
        <v>#DIV/0!</v>
      </c>
      <c r="V264" s="46" t="e">
        <f t="shared" si="78"/>
        <v>#DIV/0!</v>
      </c>
      <c r="W264" s="49" t="e">
        <f t="shared" si="79"/>
        <v>#DIV/0!</v>
      </c>
      <c r="X264" s="45" t="e">
        <f t="shared" si="80"/>
        <v>#DIV/0!</v>
      </c>
      <c r="Y264" s="65" t="e">
        <f t="shared" si="81"/>
        <v>#DIV/0!</v>
      </c>
      <c r="Z264" s="46" t="e">
        <f t="shared" si="82"/>
        <v>#DIV/0!</v>
      </c>
      <c r="AA264" s="46" t="e">
        <f t="shared" si="83"/>
        <v>#DIV/0!</v>
      </c>
      <c r="AB264" s="77" t="e">
        <f t="shared" si="84"/>
        <v>#DIV/0!</v>
      </c>
      <c r="AC264" s="78" t="e">
        <f t="shared" si="85"/>
        <v>#DIV/0!</v>
      </c>
      <c r="AE264" s="8" t="e">
        <f t="shared" si="86"/>
        <v>#DIV/0!</v>
      </c>
      <c r="AF264" s="9" t="e">
        <f t="shared" si="87"/>
        <v>#DIV/0!</v>
      </c>
      <c r="AG264" s="9" t="e">
        <f t="shared" si="88"/>
        <v>#DIV/0!</v>
      </c>
      <c r="AH264" s="10" t="e">
        <f t="shared" si="89"/>
        <v>#DIV/0!</v>
      </c>
    </row>
    <row r="265" spans="1:34">
      <c r="A265" s="51" t="s">
        <v>3991</v>
      </c>
      <c r="B265" s="181"/>
      <c r="C265" s="45"/>
      <c r="D265" s="46"/>
      <c r="E265" s="9"/>
      <c r="F265" s="9"/>
      <c r="G265" s="9"/>
      <c r="H265" s="52">
        <f t="shared" si="90"/>
        <v>0</v>
      </c>
      <c r="I265" s="8">
        <f t="shared" si="91"/>
        <v>0</v>
      </c>
      <c r="J265" s="53"/>
      <c r="K265" s="9"/>
      <c r="L265" s="9"/>
      <c r="M265" s="10">
        <f t="shared" si="92"/>
        <v>0</v>
      </c>
      <c r="N265" s="56"/>
      <c r="O265" s="8" t="e">
        <f t="shared" ref="O265:O270" si="93">ROUND(I265/$I$502*$Q$504,2)</f>
        <v>#DIV/0!</v>
      </c>
      <c r="P265" s="9" t="e">
        <f t="shared" ref="P265:P270" si="94">ROUND(I265/$I$502*$Q$505,2)</f>
        <v>#DIV/0!</v>
      </c>
      <c r="Q265" s="10" t="e">
        <f t="shared" ref="Q265:Q270" si="95">SUM(O265:P265)</f>
        <v>#DIV/0!</v>
      </c>
      <c r="R265" s="56"/>
      <c r="S265" s="55" t="e">
        <f t="shared" ref="S265:S270" si="96">ROUND(M265/$M$502*$Q$506,2)</f>
        <v>#DIV/0!</v>
      </c>
      <c r="U265" s="45" t="e">
        <f t="shared" ref="U265:U270" si="97">I265+O265</f>
        <v>#DIV/0!</v>
      </c>
      <c r="V265" s="46" t="e">
        <f t="shared" ref="V265:V270" si="98">J265+P265</f>
        <v>#DIV/0!</v>
      </c>
      <c r="W265" s="49" t="e">
        <f t="shared" ref="W265:W270" si="99">K265+L265+S265</f>
        <v>#DIV/0!</v>
      </c>
      <c r="X265" s="45" t="e">
        <f t="shared" ref="X265:X270" si="100">SUM(U265:W265)</f>
        <v>#DIV/0!</v>
      </c>
      <c r="Y265" s="65" t="e">
        <f t="shared" ref="Y265:Y270" si="101">ROUND(U265*$A$505,2)</f>
        <v>#DIV/0!</v>
      </c>
      <c r="Z265" s="46" t="e">
        <f t="shared" ref="Z265:Z270" si="102">U265-Y265</f>
        <v>#DIV/0!</v>
      </c>
      <c r="AA265" s="46" t="e">
        <f t="shared" ref="AA265:AA270" si="103">Z265+W265+V265</f>
        <v>#DIV/0!</v>
      </c>
      <c r="AB265" s="77" t="e">
        <f t="shared" ref="AB265:AB270" si="104">ROUND(Y265/X265,4)</f>
        <v>#DIV/0!</v>
      </c>
      <c r="AC265" s="78" t="e">
        <f t="shared" ref="AC265:AC270" si="105">ROUND(AA265/X265,4)</f>
        <v>#DIV/0!</v>
      </c>
      <c r="AE265" s="8" t="e">
        <f t="shared" ref="AE265:AE270" si="106">Y265</f>
        <v>#DIV/0!</v>
      </c>
      <c r="AF265" s="9" t="e">
        <f t="shared" ref="AF265:AF270" si="107">Z265</f>
        <v>#DIV/0!</v>
      </c>
      <c r="AG265" s="9" t="e">
        <f t="shared" ref="AG265:AG270" si="108">V265</f>
        <v>#DIV/0!</v>
      </c>
      <c r="AH265" s="10" t="e">
        <f t="shared" ref="AH265:AH270" si="109">W265</f>
        <v>#DIV/0!</v>
      </c>
    </row>
    <row r="266" spans="1:34">
      <c r="A266" s="51" t="s">
        <v>3992</v>
      </c>
      <c r="B266" s="181"/>
      <c r="C266" s="45"/>
      <c r="D266" s="46"/>
      <c r="E266" s="9"/>
      <c r="F266" s="9"/>
      <c r="G266" s="9"/>
      <c r="H266" s="52">
        <f t="shared" si="90"/>
        <v>0</v>
      </c>
      <c r="I266" s="8">
        <f t="shared" si="91"/>
        <v>0</v>
      </c>
      <c r="J266" s="53"/>
      <c r="K266" s="9"/>
      <c r="L266" s="9"/>
      <c r="M266" s="10">
        <f t="shared" si="92"/>
        <v>0</v>
      </c>
      <c r="N266" s="56"/>
      <c r="O266" s="8" t="e">
        <f t="shared" si="93"/>
        <v>#DIV/0!</v>
      </c>
      <c r="P266" s="9" t="e">
        <f t="shared" si="94"/>
        <v>#DIV/0!</v>
      </c>
      <c r="Q266" s="10" t="e">
        <f t="shared" si="95"/>
        <v>#DIV/0!</v>
      </c>
      <c r="R266" s="56"/>
      <c r="S266" s="55" t="e">
        <f t="shared" si="96"/>
        <v>#DIV/0!</v>
      </c>
      <c r="U266" s="45" t="e">
        <f t="shared" si="97"/>
        <v>#DIV/0!</v>
      </c>
      <c r="V266" s="46" t="e">
        <f t="shared" si="98"/>
        <v>#DIV/0!</v>
      </c>
      <c r="W266" s="49" t="e">
        <f t="shared" si="99"/>
        <v>#DIV/0!</v>
      </c>
      <c r="X266" s="45" t="e">
        <f t="shared" si="100"/>
        <v>#DIV/0!</v>
      </c>
      <c r="Y266" s="65" t="e">
        <f t="shared" si="101"/>
        <v>#DIV/0!</v>
      </c>
      <c r="Z266" s="46" t="e">
        <f t="shared" si="102"/>
        <v>#DIV/0!</v>
      </c>
      <c r="AA266" s="46" t="e">
        <f t="shared" si="103"/>
        <v>#DIV/0!</v>
      </c>
      <c r="AB266" s="77" t="e">
        <f t="shared" si="104"/>
        <v>#DIV/0!</v>
      </c>
      <c r="AC266" s="78" t="e">
        <f t="shared" si="105"/>
        <v>#DIV/0!</v>
      </c>
      <c r="AE266" s="8" t="e">
        <f t="shared" si="106"/>
        <v>#DIV/0!</v>
      </c>
      <c r="AF266" s="9" t="e">
        <f t="shared" si="107"/>
        <v>#DIV/0!</v>
      </c>
      <c r="AG266" s="9" t="e">
        <f t="shared" si="108"/>
        <v>#DIV/0!</v>
      </c>
      <c r="AH266" s="10" t="e">
        <f t="shared" si="109"/>
        <v>#DIV/0!</v>
      </c>
    </row>
    <row r="267" spans="1:34">
      <c r="A267" s="51" t="s">
        <v>3993</v>
      </c>
      <c r="B267" s="181"/>
      <c r="C267" s="45"/>
      <c r="D267" s="46"/>
      <c r="E267" s="9"/>
      <c r="F267" s="9"/>
      <c r="G267" s="9"/>
      <c r="H267" s="52">
        <f t="shared" si="90"/>
        <v>0</v>
      </c>
      <c r="I267" s="8">
        <f t="shared" si="91"/>
        <v>0</v>
      </c>
      <c r="J267" s="53"/>
      <c r="K267" s="9"/>
      <c r="L267" s="9"/>
      <c r="M267" s="10">
        <f t="shared" si="92"/>
        <v>0</v>
      </c>
      <c r="N267" s="56"/>
      <c r="O267" s="8" t="e">
        <f t="shared" si="93"/>
        <v>#DIV/0!</v>
      </c>
      <c r="P267" s="9" t="e">
        <f t="shared" si="94"/>
        <v>#DIV/0!</v>
      </c>
      <c r="Q267" s="10" t="e">
        <f t="shared" si="95"/>
        <v>#DIV/0!</v>
      </c>
      <c r="R267" s="56"/>
      <c r="S267" s="55" t="e">
        <f t="shared" si="96"/>
        <v>#DIV/0!</v>
      </c>
      <c r="U267" s="45" t="e">
        <f t="shared" si="97"/>
        <v>#DIV/0!</v>
      </c>
      <c r="V267" s="46" t="e">
        <f t="shared" si="98"/>
        <v>#DIV/0!</v>
      </c>
      <c r="W267" s="49" t="e">
        <f t="shared" si="99"/>
        <v>#DIV/0!</v>
      </c>
      <c r="X267" s="45" t="e">
        <f t="shared" si="100"/>
        <v>#DIV/0!</v>
      </c>
      <c r="Y267" s="65" t="e">
        <f t="shared" si="101"/>
        <v>#DIV/0!</v>
      </c>
      <c r="Z267" s="46" t="e">
        <f t="shared" si="102"/>
        <v>#DIV/0!</v>
      </c>
      <c r="AA267" s="46" t="e">
        <f t="shared" si="103"/>
        <v>#DIV/0!</v>
      </c>
      <c r="AB267" s="77" t="e">
        <f t="shared" si="104"/>
        <v>#DIV/0!</v>
      </c>
      <c r="AC267" s="78" t="e">
        <f t="shared" si="105"/>
        <v>#DIV/0!</v>
      </c>
      <c r="AE267" s="8" t="e">
        <f t="shared" si="106"/>
        <v>#DIV/0!</v>
      </c>
      <c r="AF267" s="9" t="e">
        <f t="shared" si="107"/>
        <v>#DIV/0!</v>
      </c>
      <c r="AG267" s="9" t="e">
        <f t="shared" si="108"/>
        <v>#DIV/0!</v>
      </c>
      <c r="AH267" s="10" t="e">
        <f t="shared" si="109"/>
        <v>#DIV/0!</v>
      </c>
    </row>
    <row r="268" spans="1:34">
      <c r="A268" s="51" t="s">
        <v>3994</v>
      </c>
      <c r="B268" s="181"/>
      <c r="C268" s="45"/>
      <c r="D268" s="46"/>
      <c r="E268" s="9"/>
      <c r="F268" s="9"/>
      <c r="G268" s="9"/>
      <c r="H268" s="52">
        <f t="shared" si="90"/>
        <v>0</v>
      </c>
      <c r="I268" s="8">
        <f t="shared" si="91"/>
        <v>0</v>
      </c>
      <c r="J268" s="53"/>
      <c r="K268" s="9"/>
      <c r="L268" s="9"/>
      <c r="M268" s="10">
        <f t="shared" si="92"/>
        <v>0</v>
      </c>
      <c r="N268" s="56"/>
      <c r="O268" s="8" t="e">
        <f t="shared" si="93"/>
        <v>#DIV/0!</v>
      </c>
      <c r="P268" s="9" t="e">
        <f t="shared" si="94"/>
        <v>#DIV/0!</v>
      </c>
      <c r="Q268" s="10" t="e">
        <f t="shared" si="95"/>
        <v>#DIV/0!</v>
      </c>
      <c r="R268" s="56"/>
      <c r="S268" s="55" t="e">
        <f t="shared" si="96"/>
        <v>#DIV/0!</v>
      </c>
      <c r="U268" s="45" t="e">
        <f t="shared" si="97"/>
        <v>#DIV/0!</v>
      </c>
      <c r="V268" s="46" t="e">
        <f t="shared" si="98"/>
        <v>#DIV/0!</v>
      </c>
      <c r="W268" s="49" t="e">
        <f t="shared" si="99"/>
        <v>#DIV/0!</v>
      </c>
      <c r="X268" s="45" t="e">
        <f t="shared" si="100"/>
        <v>#DIV/0!</v>
      </c>
      <c r="Y268" s="65" t="e">
        <f t="shared" si="101"/>
        <v>#DIV/0!</v>
      </c>
      <c r="Z268" s="46" t="e">
        <f t="shared" si="102"/>
        <v>#DIV/0!</v>
      </c>
      <c r="AA268" s="46" t="e">
        <f t="shared" si="103"/>
        <v>#DIV/0!</v>
      </c>
      <c r="AB268" s="77" t="e">
        <f t="shared" si="104"/>
        <v>#DIV/0!</v>
      </c>
      <c r="AC268" s="78" t="e">
        <f t="shared" si="105"/>
        <v>#DIV/0!</v>
      </c>
      <c r="AE268" s="8" t="e">
        <f t="shared" si="106"/>
        <v>#DIV/0!</v>
      </c>
      <c r="AF268" s="9" t="e">
        <f t="shared" si="107"/>
        <v>#DIV/0!</v>
      </c>
      <c r="AG268" s="9" t="e">
        <f t="shared" si="108"/>
        <v>#DIV/0!</v>
      </c>
      <c r="AH268" s="10" t="e">
        <f t="shared" si="109"/>
        <v>#DIV/0!</v>
      </c>
    </row>
    <row r="269" spans="1:34">
      <c r="A269" s="51" t="s">
        <v>3995</v>
      </c>
      <c r="B269" s="181"/>
      <c r="C269" s="45"/>
      <c r="D269" s="46"/>
      <c r="E269" s="9"/>
      <c r="F269" s="9"/>
      <c r="G269" s="9"/>
      <c r="H269" s="52">
        <f t="shared" si="90"/>
        <v>0</v>
      </c>
      <c r="I269" s="8">
        <f t="shared" si="91"/>
        <v>0</v>
      </c>
      <c r="J269" s="53"/>
      <c r="K269" s="9"/>
      <c r="L269" s="9"/>
      <c r="M269" s="10">
        <f t="shared" si="92"/>
        <v>0</v>
      </c>
      <c r="N269" s="56"/>
      <c r="O269" s="8" t="e">
        <f t="shared" si="93"/>
        <v>#DIV/0!</v>
      </c>
      <c r="P269" s="9" t="e">
        <f t="shared" si="94"/>
        <v>#DIV/0!</v>
      </c>
      <c r="Q269" s="10" t="e">
        <f t="shared" si="95"/>
        <v>#DIV/0!</v>
      </c>
      <c r="R269" s="56"/>
      <c r="S269" s="55" t="e">
        <f t="shared" si="96"/>
        <v>#DIV/0!</v>
      </c>
      <c r="U269" s="45" t="e">
        <f t="shared" si="97"/>
        <v>#DIV/0!</v>
      </c>
      <c r="V269" s="46" t="e">
        <f t="shared" si="98"/>
        <v>#DIV/0!</v>
      </c>
      <c r="W269" s="49" t="e">
        <f t="shared" si="99"/>
        <v>#DIV/0!</v>
      </c>
      <c r="X269" s="45" t="e">
        <f t="shared" si="100"/>
        <v>#DIV/0!</v>
      </c>
      <c r="Y269" s="65" t="e">
        <f t="shared" si="101"/>
        <v>#DIV/0!</v>
      </c>
      <c r="Z269" s="46" t="e">
        <f t="shared" si="102"/>
        <v>#DIV/0!</v>
      </c>
      <c r="AA269" s="46" t="e">
        <f t="shared" si="103"/>
        <v>#DIV/0!</v>
      </c>
      <c r="AB269" s="77" t="e">
        <f t="shared" si="104"/>
        <v>#DIV/0!</v>
      </c>
      <c r="AC269" s="78" t="e">
        <f t="shared" si="105"/>
        <v>#DIV/0!</v>
      </c>
      <c r="AE269" s="8" t="e">
        <f t="shared" si="106"/>
        <v>#DIV/0!</v>
      </c>
      <c r="AF269" s="9" t="e">
        <f t="shared" si="107"/>
        <v>#DIV/0!</v>
      </c>
      <c r="AG269" s="9" t="e">
        <f t="shared" si="108"/>
        <v>#DIV/0!</v>
      </c>
      <c r="AH269" s="10" t="e">
        <f t="shared" si="109"/>
        <v>#DIV/0!</v>
      </c>
    </row>
    <row r="270" spans="1:34">
      <c r="A270" s="51" t="s">
        <v>3996</v>
      </c>
      <c r="B270" s="181"/>
      <c r="C270" s="45"/>
      <c r="D270" s="46"/>
      <c r="E270" s="9"/>
      <c r="F270" s="9"/>
      <c r="G270" s="9"/>
      <c r="H270" s="52">
        <f t="shared" si="90"/>
        <v>0</v>
      </c>
      <c r="I270" s="8">
        <f t="shared" si="91"/>
        <v>0</v>
      </c>
      <c r="J270" s="53"/>
      <c r="K270" s="9"/>
      <c r="L270" s="9"/>
      <c r="M270" s="10">
        <f t="shared" si="92"/>
        <v>0</v>
      </c>
      <c r="N270" s="56"/>
      <c r="O270" s="8" t="e">
        <f t="shared" si="93"/>
        <v>#DIV/0!</v>
      </c>
      <c r="P270" s="9" t="e">
        <f t="shared" si="94"/>
        <v>#DIV/0!</v>
      </c>
      <c r="Q270" s="10" t="e">
        <f t="shared" si="95"/>
        <v>#DIV/0!</v>
      </c>
      <c r="R270" s="56"/>
      <c r="S270" s="55" t="e">
        <f t="shared" si="96"/>
        <v>#DIV/0!</v>
      </c>
      <c r="U270" s="45" t="e">
        <f t="shared" si="97"/>
        <v>#DIV/0!</v>
      </c>
      <c r="V270" s="46" t="e">
        <f t="shared" si="98"/>
        <v>#DIV/0!</v>
      </c>
      <c r="W270" s="49" t="e">
        <f t="shared" si="99"/>
        <v>#DIV/0!</v>
      </c>
      <c r="X270" s="45" t="e">
        <f t="shared" si="100"/>
        <v>#DIV/0!</v>
      </c>
      <c r="Y270" s="65" t="e">
        <f t="shared" si="101"/>
        <v>#DIV/0!</v>
      </c>
      <c r="Z270" s="46" t="e">
        <f t="shared" si="102"/>
        <v>#DIV/0!</v>
      </c>
      <c r="AA270" s="46" t="e">
        <f t="shared" si="103"/>
        <v>#DIV/0!</v>
      </c>
      <c r="AB270" s="77" t="e">
        <f t="shared" si="104"/>
        <v>#DIV/0!</v>
      </c>
      <c r="AC270" s="78" t="e">
        <f t="shared" si="105"/>
        <v>#DIV/0!</v>
      </c>
      <c r="AE270" s="8" t="e">
        <f t="shared" si="106"/>
        <v>#DIV/0!</v>
      </c>
      <c r="AF270" s="9" t="e">
        <f t="shared" si="107"/>
        <v>#DIV/0!</v>
      </c>
      <c r="AG270" s="9" t="e">
        <f t="shared" si="108"/>
        <v>#DIV/0!</v>
      </c>
      <c r="AH270" s="10" t="e">
        <f t="shared" si="109"/>
        <v>#DIV/0!</v>
      </c>
    </row>
    <row r="271" spans="1:34">
      <c r="A271" s="256" t="s">
        <v>3997</v>
      </c>
      <c r="B271" s="257"/>
      <c r="C271" s="45"/>
      <c r="D271" s="46"/>
      <c r="E271" s="258"/>
      <c r="F271" s="258"/>
      <c r="G271" s="258"/>
      <c r="H271" s="52">
        <f t="shared" ref="H271:H334" si="110">SUM(C271:G271)</f>
        <v>0</v>
      </c>
      <c r="I271" s="8">
        <f t="shared" ref="I271:I334" si="111">M271-L271-K271-J271</f>
        <v>0</v>
      </c>
      <c r="J271" s="53"/>
      <c r="K271" s="9"/>
      <c r="L271" s="9"/>
      <c r="M271" s="10">
        <f t="shared" ref="M271:M334" si="112">H271</f>
        <v>0</v>
      </c>
      <c r="N271" s="56"/>
      <c r="O271" s="8" t="e">
        <f t="shared" ref="O271:O334" si="113">ROUND(I271/$I$502*$Q$504,2)</f>
        <v>#DIV/0!</v>
      </c>
      <c r="P271" s="9" t="e">
        <f t="shared" ref="P271:P334" si="114">ROUND(I271/$I$502*$Q$505,2)</f>
        <v>#DIV/0!</v>
      </c>
      <c r="Q271" s="10" t="e">
        <f t="shared" ref="Q271:Q334" si="115">SUM(O271:P271)</f>
        <v>#DIV/0!</v>
      </c>
      <c r="R271" s="56"/>
      <c r="S271" s="55" t="e">
        <f t="shared" ref="S271:S334" si="116">ROUND(M271/$M$502*$Q$506,2)</f>
        <v>#DIV/0!</v>
      </c>
      <c r="U271" s="45" t="e">
        <f t="shared" ref="U271:U334" si="117">I271+O271</f>
        <v>#DIV/0!</v>
      </c>
      <c r="V271" s="46" t="e">
        <f t="shared" ref="V271:V334" si="118">J271+P271</f>
        <v>#DIV/0!</v>
      </c>
      <c r="W271" s="49" t="e">
        <f t="shared" ref="W271:W334" si="119">K271+L271+S271</f>
        <v>#DIV/0!</v>
      </c>
      <c r="X271" s="45" t="e">
        <f t="shared" ref="X271:X334" si="120">SUM(U271:W271)</f>
        <v>#DIV/0!</v>
      </c>
      <c r="Y271" s="65" t="e">
        <f t="shared" ref="Y271:Y334" si="121">ROUND(U271*$A$505,2)</f>
        <v>#DIV/0!</v>
      </c>
      <c r="Z271" s="46" t="e">
        <f t="shared" ref="Z271:Z334" si="122">U271-Y271</f>
        <v>#DIV/0!</v>
      </c>
      <c r="AA271" s="46" t="e">
        <f t="shared" ref="AA271:AA334" si="123">Z271+W271+V271</f>
        <v>#DIV/0!</v>
      </c>
      <c r="AB271" s="77" t="e">
        <f t="shared" ref="AB271:AB334" si="124">ROUND(Y271/X271,4)</f>
        <v>#DIV/0!</v>
      </c>
      <c r="AC271" s="78" t="e">
        <f t="shared" ref="AC271:AC334" si="125">ROUND(AA271/X271,4)</f>
        <v>#DIV/0!</v>
      </c>
      <c r="AE271" s="8" t="e">
        <f t="shared" ref="AE271:AE334" si="126">Y271</f>
        <v>#DIV/0!</v>
      </c>
      <c r="AF271" s="9" t="e">
        <f t="shared" ref="AF271:AF334" si="127">Z271</f>
        <v>#DIV/0!</v>
      </c>
      <c r="AG271" s="9" t="e">
        <f t="shared" ref="AG271:AG334" si="128">V271</f>
        <v>#DIV/0!</v>
      </c>
      <c r="AH271" s="10" t="e">
        <f t="shared" ref="AH271:AH334" si="129">W271</f>
        <v>#DIV/0!</v>
      </c>
    </row>
    <row r="272" spans="1:34">
      <c r="A272" s="256" t="s">
        <v>3998</v>
      </c>
      <c r="B272" s="257"/>
      <c r="C272" s="45"/>
      <c r="D272" s="46"/>
      <c r="E272" s="258"/>
      <c r="F272" s="258"/>
      <c r="G272" s="258"/>
      <c r="H272" s="52">
        <f t="shared" si="110"/>
        <v>0</v>
      </c>
      <c r="I272" s="8">
        <f t="shared" si="111"/>
        <v>0</v>
      </c>
      <c r="J272" s="53"/>
      <c r="K272" s="9"/>
      <c r="L272" s="9"/>
      <c r="M272" s="10">
        <f t="shared" si="112"/>
        <v>0</v>
      </c>
      <c r="N272" s="56"/>
      <c r="O272" s="8" t="e">
        <f t="shared" si="113"/>
        <v>#DIV/0!</v>
      </c>
      <c r="P272" s="9" t="e">
        <f t="shared" si="114"/>
        <v>#DIV/0!</v>
      </c>
      <c r="Q272" s="10" t="e">
        <f t="shared" si="115"/>
        <v>#DIV/0!</v>
      </c>
      <c r="R272" s="56"/>
      <c r="S272" s="55" t="e">
        <f t="shared" si="116"/>
        <v>#DIV/0!</v>
      </c>
      <c r="U272" s="45" t="e">
        <f t="shared" si="117"/>
        <v>#DIV/0!</v>
      </c>
      <c r="V272" s="46" t="e">
        <f t="shared" si="118"/>
        <v>#DIV/0!</v>
      </c>
      <c r="W272" s="49" t="e">
        <f t="shared" si="119"/>
        <v>#DIV/0!</v>
      </c>
      <c r="X272" s="45" t="e">
        <f t="shared" si="120"/>
        <v>#DIV/0!</v>
      </c>
      <c r="Y272" s="65" t="e">
        <f t="shared" si="121"/>
        <v>#DIV/0!</v>
      </c>
      <c r="Z272" s="46" t="e">
        <f t="shared" si="122"/>
        <v>#DIV/0!</v>
      </c>
      <c r="AA272" s="46" t="e">
        <f t="shared" si="123"/>
        <v>#DIV/0!</v>
      </c>
      <c r="AB272" s="77" t="e">
        <f t="shared" si="124"/>
        <v>#DIV/0!</v>
      </c>
      <c r="AC272" s="78" t="e">
        <f t="shared" si="125"/>
        <v>#DIV/0!</v>
      </c>
      <c r="AE272" s="8" t="e">
        <f t="shared" si="126"/>
        <v>#DIV/0!</v>
      </c>
      <c r="AF272" s="9" t="e">
        <f t="shared" si="127"/>
        <v>#DIV/0!</v>
      </c>
      <c r="AG272" s="9" t="e">
        <f t="shared" si="128"/>
        <v>#DIV/0!</v>
      </c>
      <c r="AH272" s="10" t="e">
        <f t="shared" si="129"/>
        <v>#DIV/0!</v>
      </c>
    </row>
    <row r="273" spans="1:34">
      <c r="A273" s="256" t="s">
        <v>3999</v>
      </c>
      <c r="B273" s="257"/>
      <c r="C273" s="45"/>
      <c r="D273" s="46"/>
      <c r="E273" s="258"/>
      <c r="F273" s="258"/>
      <c r="G273" s="258"/>
      <c r="H273" s="52">
        <f t="shared" si="110"/>
        <v>0</v>
      </c>
      <c r="I273" s="8">
        <f t="shared" si="111"/>
        <v>0</v>
      </c>
      <c r="J273" s="53"/>
      <c r="K273" s="9"/>
      <c r="L273" s="9"/>
      <c r="M273" s="10">
        <f t="shared" si="112"/>
        <v>0</v>
      </c>
      <c r="N273" s="56"/>
      <c r="O273" s="8" t="e">
        <f t="shared" si="113"/>
        <v>#DIV/0!</v>
      </c>
      <c r="P273" s="9" t="e">
        <f t="shared" si="114"/>
        <v>#DIV/0!</v>
      </c>
      <c r="Q273" s="10" t="e">
        <f t="shared" si="115"/>
        <v>#DIV/0!</v>
      </c>
      <c r="R273" s="56"/>
      <c r="S273" s="55" t="e">
        <f t="shared" si="116"/>
        <v>#DIV/0!</v>
      </c>
      <c r="U273" s="45" t="e">
        <f t="shared" si="117"/>
        <v>#DIV/0!</v>
      </c>
      <c r="V273" s="46" t="e">
        <f t="shared" si="118"/>
        <v>#DIV/0!</v>
      </c>
      <c r="W273" s="49" t="e">
        <f t="shared" si="119"/>
        <v>#DIV/0!</v>
      </c>
      <c r="X273" s="45" t="e">
        <f t="shared" si="120"/>
        <v>#DIV/0!</v>
      </c>
      <c r="Y273" s="65" t="e">
        <f t="shared" si="121"/>
        <v>#DIV/0!</v>
      </c>
      <c r="Z273" s="46" t="e">
        <f t="shared" si="122"/>
        <v>#DIV/0!</v>
      </c>
      <c r="AA273" s="46" t="e">
        <f t="shared" si="123"/>
        <v>#DIV/0!</v>
      </c>
      <c r="AB273" s="77" t="e">
        <f t="shared" si="124"/>
        <v>#DIV/0!</v>
      </c>
      <c r="AC273" s="78" t="e">
        <f t="shared" si="125"/>
        <v>#DIV/0!</v>
      </c>
      <c r="AE273" s="8" t="e">
        <f t="shared" si="126"/>
        <v>#DIV/0!</v>
      </c>
      <c r="AF273" s="9" t="e">
        <f t="shared" si="127"/>
        <v>#DIV/0!</v>
      </c>
      <c r="AG273" s="9" t="e">
        <f t="shared" si="128"/>
        <v>#DIV/0!</v>
      </c>
      <c r="AH273" s="10" t="e">
        <f t="shared" si="129"/>
        <v>#DIV/0!</v>
      </c>
    </row>
    <row r="274" spans="1:34">
      <c r="A274" s="256" t="s">
        <v>4000</v>
      </c>
      <c r="B274" s="257"/>
      <c r="C274" s="45"/>
      <c r="D274" s="46"/>
      <c r="E274" s="258"/>
      <c r="F274" s="258"/>
      <c r="G274" s="258"/>
      <c r="H274" s="52">
        <f t="shared" si="110"/>
        <v>0</v>
      </c>
      <c r="I274" s="8">
        <f t="shared" si="111"/>
        <v>0</v>
      </c>
      <c r="J274" s="53"/>
      <c r="K274" s="9"/>
      <c r="L274" s="9"/>
      <c r="M274" s="10">
        <f t="shared" si="112"/>
        <v>0</v>
      </c>
      <c r="N274" s="56"/>
      <c r="O274" s="8" t="e">
        <f t="shared" si="113"/>
        <v>#DIV/0!</v>
      </c>
      <c r="P274" s="9" t="e">
        <f t="shared" si="114"/>
        <v>#DIV/0!</v>
      </c>
      <c r="Q274" s="10" t="e">
        <f t="shared" si="115"/>
        <v>#DIV/0!</v>
      </c>
      <c r="R274" s="56"/>
      <c r="S274" s="55" t="e">
        <f t="shared" si="116"/>
        <v>#DIV/0!</v>
      </c>
      <c r="U274" s="45" t="e">
        <f t="shared" si="117"/>
        <v>#DIV/0!</v>
      </c>
      <c r="V274" s="46" t="e">
        <f t="shared" si="118"/>
        <v>#DIV/0!</v>
      </c>
      <c r="W274" s="49" t="e">
        <f t="shared" si="119"/>
        <v>#DIV/0!</v>
      </c>
      <c r="X274" s="45" t="e">
        <f t="shared" si="120"/>
        <v>#DIV/0!</v>
      </c>
      <c r="Y274" s="65" t="e">
        <f t="shared" si="121"/>
        <v>#DIV/0!</v>
      </c>
      <c r="Z274" s="46" t="e">
        <f t="shared" si="122"/>
        <v>#DIV/0!</v>
      </c>
      <c r="AA274" s="46" t="e">
        <f t="shared" si="123"/>
        <v>#DIV/0!</v>
      </c>
      <c r="AB274" s="77" t="e">
        <f t="shared" si="124"/>
        <v>#DIV/0!</v>
      </c>
      <c r="AC274" s="78" t="e">
        <f t="shared" si="125"/>
        <v>#DIV/0!</v>
      </c>
      <c r="AE274" s="8" t="e">
        <f t="shared" si="126"/>
        <v>#DIV/0!</v>
      </c>
      <c r="AF274" s="9" t="e">
        <f t="shared" si="127"/>
        <v>#DIV/0!</v>
      </c>
      <c r="AG274" s="9" t="e">
        <f t="shared" si="128"/>
        <v>#DIV/0!</v>
      </c>
      <c r="AH274" s="10" t="e">
        <f t="shared" si="129"/>
        <v>#DIV/0!</v>
      </c>
    </row>
    <row r="275" spans="1:34">
      <c r="A275" s="256" t="s">
        <v>4001</v>
      </c>
      <c r="B275" s="257"/>
      <c r="C275" s="45"/>
      <c r="D275" s="46"/>
      <c r="E275" s="258"/>
      <c r="F275" s="258"/>
      <c r="G275" s="258"/>
      <c r="H275" s="52">
        <f t="shared" si="110"/>
        <v>0</v>
      </c>
      <c r="I275" s="8">
        <f t="shared" si="111"/>
        <v>0</v>
      </c>
      <c r="J275" s="53"/>
      <c r="K275" s="9"/>
      <c r="L275" s="9"/>
      <c r="M275" s="10">
        <f t="shared" si="112"/>
        <v>0</v>
      </c>
      <c r="N275" s="56"/>
      <c r="O275" s="8" t="e">
        <f t="shared" si="113"/>
        <v>#DIV/0!</v>
      </c>
      <c r="P275" s="9" t="e">
        <f t="shared" si="114"/>
        <v>#DIV/0!</v>
      </c>
      <c r="Q275" s="10" t="e">
        <f t="shared" si="115"/>
        <v>#DIV/0!</v>
      </c>
      <c r="R275" s="56"/>
      <c r="S275" s="55" t="e">
        <f t="shared" si="116"/>
        <v>#DIV/0!</v>
      </c>
      <c r="U275" s="45" t="e">
        <f t="shared" si="117"/>
        <v>#DIV/0!</v>
      </c>
      <c r="V275" s="46" t="e">
        <f t="shared" si="118"/>
        <v>#DIV/0!</v>
      </c>
      <c r="W275" s="49" t="e">
        <f t="shared" si="119"/>
        <v>#DIV/0!</v>
      </c>
      <c r="X275" s="45" t="e">
        <f t="shared" si="120"/>
        <v>#DIV/0!</v>
      </c>
      <c r="Y275" s="65" t="e">
        <f t="shared" si="121"/>
        <v>#DIV/0!</v>
      </c>
      <c r="Z275" s="46" t="e">
        <f t="shared" si="122"/>
        <v>#DIV/0!</v>
      </c>
      <c r="AA275" s="46" t="e">
        <f t="shared" si="123"/>
        <v>#DIV/0!</v>
      </c>
      <c r="AB275" s="77" t="e">
        <f t="shared" si="124"/>
        <v>#DIV/0!</v>
      </c>
      <c r="AC275" s="78" t="e">
        <f t="shared" si="125"/>
        <v>#DIV/0!</v>
      </c>
      <c r="AE275" s="8" t="e">
        <f t="shared" si="126"/>
        <v>#DIV/0!</v>
      </c>
      <c r="AF275" s="9" t="e">
        <f t="shared" si="127"/>
        <v>#DIV/0!</v>
      </c>
      <c r="AG275" s="9" t="e">
        <f t="shared" si="128"/>
        <v>#DIV/0!</v>
      </c>
      <c r="AH275" s="10" t="e">
        <f t="shared" si="129"/>
        <v>#DIV/0!</v>
      </c>
    </row>
    <row r="276" spans="1:34">
      <c r="A276" s="256" t="s">
        <v>4002</v>
      </c>
      <c r="B276" s="257"/>
      <c r="C276" s="45"/>
      <c r="D276" s="46"/>
      <c r="E276" s="258"/>
      <c r="F276" s="258"/>
      <c r="G276" s="258"/>
      <c r="H276" s="52">
        <f t="shared" si="110"/>
        <v>0</v>
      </c>
      <c r="I276" s="8">
        <f t="shared" si="111"/>
        <v>0</v>
      </c>
      <c r="J276" s="53"/>
      <c r="K276" s="9"/>
      <c r="L276" s="9"/>
      <c r="M276" s="10">
        <f t="shared" si="112"/>
        <v>0</v>
      </c>
      <c r="N276" s="56"/>
      <c r="O276" s="8" t="e">
        <f t="shared" si="113"/>
        <v>#DIV/0!</v>
      </c>
      <c r="P276" s="9" t="e">
        <f t="shared" si="114"/>
        <v>#DIV/0!</v>
      </c>
      <c r="Q276" s="10" t="e">
        <f t="shared" si="115"/>
        <v>#DIV/0!</v>
      </c>
      <c r="R276" s="56"/>
      <c r="S276" s="55" t="e">
        <f t="shared" si="116"/>
        <v>#DIV/0!</v>
      </c>
      <c r="U276" s="45" t="e">
        <f t="shared" si="117"/>
        <v>#DIV/0!</v>
      </c>
      <c r="V276" s="46" t="e">
        <f t="shared" si="118"/>
        <v>#DIV/0!</v>
      </c>
      <c r="W276" s="49" t="e">
        <f t="shared" si="119"/>
        <v>#DIV/0!</v>
      </c>
      <c r="X276" s="45" t="e">
        <f t="shared" si="120"/>
        <v>#DIV/0!</v>
      </c>
      <c r="Y276" s="65" t="e">
        <f t="shared" si="121"/>
        <v>#DIV/0!</v>
      </c>
      <c r="Z276" s="46" t="e">
        <f t="shared" si="122"/>
        <v>#DIV/0!</v>
      </c>
      <c r="AA276" s="46" t="e">
        <f t="shared" si="123"/>
        <v>#DIV/0!</v>
      </c>
      <c r="AB276" s="77" t="e">
        <f t="shared" si="124"/>
        <v>#DIV/0!</v>
      </c>
      <c r="AC276" s="78" t="e">
        <f t="shared" si="125"/>
        <v>#DIV/0!</v>
      </c>
      <c r="AE276" s="8" t="e">
        <f t="shared" si="126"/>
        <v>#DIV/0!</v>
      </c>
      <c r="AF276" s="9" t="e">
        <f t="shared" si="127"/>
        <v>#DIV/0!</v>
      </c>
      <c r="AG276" s="9" t="e">
        <f t="shared" si="128"/>
        <v>#DIV/0!</v>
      </c>
      <c r="AH276" s="10" t="e">
        <f t="shared" si="129"/>
        <v>#DIV/0!</v>
      </c>
    </row>
    <row r="277" spans="1:34">
      <c r="A277" s="256" t="s">
        <v>4003</v>
      </c>
      <c r="B277" s="257"/>
      <c r="C277" s="45"/>
      <c r="D277" s="46"/>
      <c r="E277" s="258"/>
      <c r="F277" s="258"/>
      <c r="G277" s="258"/>
      <c r="H277" s="52">
        <f t="shared" si="110"/>
        <v>0</v>
      </c>
      <c r="I277" s="8">
        <f t="shared" si="111"/>
        <v>0</v>
      </c>
      <c r="J277" s="53"/>
      <c r="K277" s="9"/>
      <c r="L277" s="9"/>
      <c r="M277" s="10">
        <f t="shared" si="112"/>
        <v>0</v>
      </c>
      <c r="N277" s="56"/>
      <c r="O277" s="8" t="e">
        <f t="shared" si="113"/>
        <v>#DIV/0!</v>
      </c>
      <c r="P277" s="9" t="e">
        <f t="shared" si="114"/>
        <v>#DIV/0!</v>
      </c>
      <c r="Q277" s="10" t="e">
        <f t="shared" si="115"/>
        <v>#DIV/0!</v>
      </c>
      <c r="R277" s="56"/>
      <c r="S277" s="55" t="e">
        <f t="shared" si="116"/>
        <v>#DIV/0!</v>
      </c>
      <c r="U277" s="45" t="e">
        <f t="shared" si="117"/>
        <v>#DIV/0!</v>
      </c>
      <c r="V277" s="46" t="e">
        <f t="shared" si="118"/>
        <v>#DIV/0!</v>
      </c>
      <c r="W277" s="49" t="e">
        <f t="shared" si="119"/>
        <v>#DIV/0!</v>
      </c>
      <c r="X277" s="45" t="e">
        <f t="shared" si="120"/>
        <v>#DIV/0!</v>
      </c>
      <c r="Y277" s="65" t="e">
        <f t="shared" si="121"/>
        <v>#DIV/0!</v>
      </c>
      <c r="Z277" s="46" t="e">
        <f t="shared" si="122"/>
        <v>#DIV/0!</v>
      </c>
      <c r="AA277" s="46" t="e">
        <f t="shared" si="123"/>
        <v>#DIV/0!</v>
      </c>
      <c r="AB277" s="77" t="e">
        <f t="shared" si="124"/>
        <v>#DIV/0!</v>
      </c>
      <c r="AC277" s="78" t="e">
        <f t="shared" si="125"/>
        <v>#DIV/0!</v>
      </c>
      <c r="AE277" s="8" t="e">
        <f t="shared" si="126"/>
        <v>#DIV/0!</v>
      </c>
      <c r="AF277" s="9" t="e">
        <f t="shared" si="127"/>
        <v>#DIV/0!</v>
      </c>
      <c r="AG277" s="9" t="e">
        <f t="shared" si="128"/>
        <v>#DIV/0!</v>
      </c>
      <c r="AH277" s="10" t="e">
        <f t="shared" si="129"/>
        <v>#DIV/0!</v>
      </c>
    </row>
    <row r="278" spans="1:34">
      <c r="A278" s="256" t="s">
        <v>4004</v>
      </c>
      <c r="B278" s="257"/>
      <c r="C278" s="45"/>
      <c r="D278" s="46"/>
      <c r="E278" s="258"/>
      <c r="F278" s="258"/>
      <c r="G278" s="258"/>
      <c r="H278" s="52">
        <f t="shared" si="110"/>
        <v>0</v>
      </c>
      <c r="I278" s="8">
        <f t="shared" si="111"/>
        <v>0</v>
      </c>
      <c r="J278" s="53"/>
      <c r="K278" s="9"/>
      <c r="L278" s="9"/>
      <c r="M278" s="10">
        <f t="shared" si="112"/>
        <v>0</v>
      </c>
      <c r="N278" s="56"/>
      <c r="O278" s="8" t="e">
        <f t="shared" si="113"/>
        <v>#DIV/0!</v>
      </c>
      <c r="P278" s="9" t="e">
        <f t="shared" si="114"/>
        <v>#DIV/0!</v>
      </c>
      <c r="Q278" s="10" t="e">
        <f t="shared" si="115"/>
        <v>#DIV/0!</v>
      </c>
      <c r="R278" s="56"/>
      <c r="S278" s="55" t="e">
        <f t="shared" si="116"/>
        <v>#DIV/0!</v>
      </c>
      <c r="U278" s="45" t="e">
        <f t="shared" si="117"/>
        <v>#DIV/0!</v>
      </c>
      <c r="V278" s="46" t="e">
        <f t="shared" si="118"/>
        <v>#DIV/0!</v>
      </c>
      <c r="W278" s="49" t="e">
        <f t="shared" si="119"/>
        <v>#DIV/0!</v>
      </c>
      <c r="X278" s="45" t="e">
        <f t="shared" si="120"/>
        <v>#DIV/0!</v>
      </c>
      <c r="Y278" s="65" t="e">
        <f t="shared" si="121"/>
        <v>#DIV/0!</v>
      </c>
      <c r="Z278" s="46" t="e">
        <f t="shared" si="122"/>
        <v>#DIV/0!</v>
      </c>
      <c r="AA278" s="46" t="e">
        <f t="shared" si="123"/>
        <v>#DIV/0!</v>
      </c>
      <c r="AB278" s="77" t="e">
        <f t="shared" si="124"/>
        <v>#DIV/0!</v>
      </c>
      <c r="AC278" s="78" t="e">
        <f t="shared" si="125"/>
        <v>#DIV/0!</v>
      </c>
      <c r="AE278" s="8" t="e">
        <f t="shared" si="126"/>
        <v>#DIV/0!</v>
      </c>
      <c r="AF278" s="9" t="e">
        <f t="shared" si="127"/>
        <v>#DIV/0!</v>
      </c>
      <c r="AG278" s="9" t="e">
        <f t="shared" si="128"/>
        <v>#DIV/0!</v>
      </c>
      <c r="AH278" s="10" t="e">
        <f t="shared" si="129"/>
        <v>#DIV/0!</v>
      </c>
    </row>
    <row r="279" spans="1:34">
      <c r="A279" s="256" t="s">
        <v>4005</v>
      </c>
      <c r="B279" s="257"/>
      <c r="C279" s="45"/>
      <c r="D279" s="46"/>
      <c r="E279" s="258"/>
      <c r="F279" s="258"/>
      <c r="G279" s="258"/>
      <c r="H279" s="52">
        <f t="shared" si="110"/>
        <v>0</v>
      </c>
      <c r="I279" s="8">
        <f t="shared" si="111"/>
        <v>0</v>
      </c>
      <c r="J279" s="53"/>
      <c r="K279" s="9"/>
      <c r="L279" s="9"/>
      <c r="M279" s="10">
        <f t="shared" si="112"/>
        <v>0</v>
      </c>
      <c r="N279" s="56"/>
      <c r="O279" s="8" t="e">
        <f t="shared" si="113"/>
        <v>#DIV/0!</v>
      </c>
      <c r="P279" s="9" t="e">
        <f t="shared" si="114"/>
        <v>#DIV/0!</v>
      </c>
      <c r="Q279" s="10" t="e">
        <f t="shared" si="115"/>
        <v>#DIV/0!</v>
      </c>
      <c r="R279" s="56"/>
      <c r="S279" s="55" t="e">
        <f t="shared" si="116"/>
        <v>#DIV/0!</v>
      </c>
      <c r="U279" s="45" t="e">
        <f t="shared" si="117"/>
        <v>#DIV/0!</v>
      </c>
      <c r="V279" s="46" t="e">
        <f t="shared" si="118"/>
        <v>#DIV/0!</v>
      </c>
      <c r="W279" s="49" t="e">
        <f t="shared" si="119"/>
        <v>#DIV/0!</v>
      </c>
      <c r="X279" s="45" t="e">
        <f t="shared" si="120"/>
        <v>#DIV/0!</v>
      </c>
      <c r="Y279" s="65" t="e">
        <f t="shared" si="121"/>
        <v>#DIV/0!</v>
      </c>
      <c r="Z279" s="46" t="e">
        <f t="shared" si="122"/>
        <v>#DIV/0!</v>
      </c>
      <c r="AA279" s="46" t="e">
        <f t="shared" si="123"/>
        <v>#DIV/0!</v>
      </c>
      <c r="AB279" s="77" t="e">
        <f t="shared" si="124"/>
        <v>#DIV/0!</v>
      </c>
      <c r="AC279" s="78" t="e">
        <f t="shared" si="125"/>
        <v>#DIV/0!</v>
      </c>
      <c r="AE279" s="8" t="e">
        <f t="shared" si="126"/>
        <v>#DIV/0!</v>
      </c>
      <c r="AF279" s="9" t="e">
        <f t="shared" si="127"/>
        <v>#DIV/0!</v>
      </c>
      <c r="AG279" s="9" t="e">
        <f t="shared" si="128"/>
        <v>#DIV/0!</v>
      </c>
      <c r="AH279" s="10" t="e">
        <f t="shared" si="129"/>
        <v>#DIV/0!</v>
      </c>
    </row>
    <row r="280" spans="1:34">
      <c r="A280" s="256" t="s">
        <v>4006</v>
      </c>
      <c r="B280" s="257"/>
      <c r="C280" s="45"/>
      <c r="D280" s="46"/>
      <c r="E280" s="258"/>
      <c r="F280" s="258"/>
      <c r="G280" s="258"/>
      <c r="H280" s="52">
        <f t="shared" si="110"/>
        <v>0</v>
      </c>
      <c r="I280" s="8">
        <f t="shared" si="111"/>
        <v>0</v>
      </c>
      <c r="J280" s="53"/>
      <c r="K280" s="9"/>
      <c r="L280" s="9"/>
      <c r="M280" s="10">
        <f t="shared" si="112"/>
        <v>0</v>
      </c>
      <c r="N280" s="56"/>
      <c r="O280" s="8" t="e">
        <f t="shared" si="113"/>
        <v>#DIV/0!</v>
      </c>
      <c r="P280" s="9" t="e">
        <f t="shared" si="114"/>
        <v>#DIV/0!</v>
      </c>
      <c r="Q280" s="10" t="e">
        <f t="shared" si="115"/>
        <v>#DIV/0!</v>
      </c>
      <c r="R280" s="56"/>
      <c r="S280" s="55" t="e">
        <f t="shared" si="116"/>
        <v>#DIV/0!</v>
      </c>
      <c r="U280" s="45" t="e">
        <f t="shared" si="117"/>
        <v>#DIV/0!</v>
      </c>
      <c r="V280" s="46" t="e">
        <f t="shared" si="118"/>
        <v>#DIV/0!</v>
      </c>
      <c r="W280" s="49" t="e">
        <f t="shared" si="119"/>
        <v>#DIV/0!</v>
      </c>
      <c r="X280" s="45" t="e">
        <f t="shared" si="120"/>
        <v>#DIV/0!</v>
      </c>
      <c r="Y280" s="65" t="e">
        <f t="shared" si="121"/>
        <v>#DIV/0!</v>
      </c>
      <c r="Z280" s="46" t="e">
        <f t="shared" si="122"/>
        <v>#DIV/0!</v>
      </c>
      <c r="AA280" s="46" t="e">
        <f t="shared" si="123"/>
        <v>#DIV/0!</v>
      </c>
      <c r="AB280" s="77" t="e">
        <f t="shared" si="124"/>
        <v>#DIV/0!</v>
      </c>
      <c r="AC280" s="78" t="e">
        <f t="shared" si="125"/>
        <v>#DIV/0!</v>
      </c>
      <c r="AE280" s="8" t="e">
        <f t="shared" si="126"/>
        <v>#DIV/0!</v>
      </c>
      <c r="AF280" s="9" t="e">
        <f t="shared" si="127"/>
        <v>#DIV/0!</v>
      </c>
      <c r="AG280" s="9" t="e">
        <f t="shared" si="128"/>
        <v>#DIV/0!</v>
      </c>
      <c r="AH280" s="10" t="e">
        <f t="shared" si="129"/>
        <v>#DIV/0!</v>
      </c>
    </row>
    <row r="281" spans="1:34">
      <c r="A281" s="256" t="s">
        <v>4007</v>
      </c>
      <c r="B281" s="257"/>
      <c r="C281" s="45"/>
      <c r="D281" s="46"/>
      <c r="E281" s="258"/>
      <c r="F281" s="258"/>
      <c r="G281" s="258"/>
      <c r="H281" s="52">
        <f t="shared" si="110"/>
        <v>0</v>
      </c>
      <c r="I281" s="8">
        <f t="shared" si="111"/>
        <v>0</v>
      </c>
      <c r="J281" s="53"/>
      <c r="K281" s="9"/>
      <c r="L281" s="9"/>
      <c r="M281" s="10">
        <f t="shared" si="112"/>
        <v>0</v>
      </c>
      <c r="N281" s="56"/>
      <c r="O281" s="8" t="e">
        <f t="shared" si="113"/>
        <v>#DIV/0!</v>
      </c>
      <c r="P281" s="9" t="e">
        <f t="shared" si="114"/>
        <v>#DIV/0!</v>
      </c>
      <c r="Q281" s="10" t="e">
        <f t="shared" si="115"/>
        <v>#DIV/0!</v>
      </c>
      <c r="R281" s="56"/>
      <c r="S281" s="55" t="e">
        <f t="shared" si="116"/>
        <v>#DIV/0!</v>
      </c>
      <c r="U281" s="45" t="e">
        <f t="shared" si="117"/>
        <v>#DIV/0!</v>
      </c>
      <c r="V281" s="46" t="e">
        <f t="shared" si="118"/>
        <v>#DIV/0!</v>
      </c>
      <c r="W281" s="49" t="e">
        <f t="shared" si="119"/>
        <v>#DIV/0!</v>
      </c>
      <c r="X281" s="45" t="e">
        <f t="shared" si="120"/>
        <v>#DIV/0!</v>
      </c>
      <c r="Y281" s="65" t="e">
        <f t="shared" si="121"/>
        <v>#DIV/0!</v>
      </c>
      <c r="Z281" s="46" t="e">
        <f t="shared" si="122"/>
        <v>#DIV/0!</v>
      </c>
      <c r="AA281" s="46" t="e">
        <f t="shared" si="123"/>
        <v>#DIV/0!</v>
      </c>
      <c r="AB281" s="77" t="e">
        <f t="shared" si="124"/>
        <v>#DIV/0!</v>
      </c>
      <c r="AC281" s="78" t="e">
        <f t="shared" si="125"/>
        <v>#DIV/0!</v>
      </c>
      <c r="AE281" s="8" t="e">
        <f t="shared" si="126"/>
        <v>#DIV/0!</v>
      </c>
      <c r="AF281" s="9" t="e">
        <f t="shared" si="127"/>
        <v>#DIV/0!</v>
      </c>
      <c r="AG281" s="9" t="e">
        <f t="shared" si="128"/>
        <v>#DIV/0!</v>
      </c>
      <c r="AH281" s="10" t="e">
        <f t="shared" si="129"/>
        <v>#DIV/0!</v>
      </c>
    </row>
    <row r="282" spans="1:34">
      <c r="A282" s="256" t="s">
        <v>4008</v>
      </c>
      <c r="B282" s="257"/>
      <c r="C282" s="45"/>
      <c r="D282" s="46"/>
      <c r="E282" s="258"/>
      <c r="F282" s="258"/>
      <c r="G282" s="258"/>
      <c r="H282" s="52">
        <f t="shared" si="110"/>
        <v>0</v>
      </c>
      <c r="I282" s="8">
        <f t="shared" si="111"/>
        <v>0</v>
      </c>
      <c r="J282" s="53"/>
      <c r="K282" s="9"/>
      <c r="L282" s="9"/>
      <c r="M282" s="10">
        <f t="shared" si="112"/>
        <v>0</v>
      </c>
      <c r="N282" s="56"/>
      <c r="O282" s="8" t="e">
        <f t="shared" si="113"/>
        <v>#DIV/0!</v>
      </c>
      <c r="P282" s="9" t="e">
        <f t="shared" si="114"/>
        <v>#DIV/0!</v>
      </c>
      <c r="Q282" s="10" t="e">
        <f t="shared" si="115"/>
        <v>#DIV/0!</v>
      </c>
      <c r="R282" s="56"/>
      <c r="S282" s="55" t="e">
        <f t="shared" si="116"/>
        <v>#DIV/0!</v>
      </c>
      <c r="U282" s="45" t="e">
        <f t="shared" si="117"/>
        <v>#DIV/0!</v>
      </c>
      <c r="V282" s="46" t="e">
        <f t="shared" si="118"/>
        <v>#DIV/0!</v>
      </c>
      <c r="W282" s="49" t="e">
        <f t="shared" si="119"/>
        <v>#DIV/0!</v>
      </c>
      <c r="X282" s="45" t="e">
        <f t="shared" si="120"/>
        <v>#DIV/0!</v>
      </c>
      <c r="Y282" s="65" t="e">
        <f t="shared" si="121"/>
        <v>#DIV/0!</v>
      </c>
      <c r="Z282" s="46" t="e">
        <f t="shared" si="122"/>
        <v>#DIV/0!</v>
      </c>
      <c r="AA282" s="46" t="e">
        <f t="shared" si="123"/>
        <v>#DIV/0!</v>
      </c>
      <c r="AB282" s="77" t="e">
        <f t="shared" si="124"/>
        <v>#DIV/0!</v>
      </c>
      <c r="AC282" s="78" t="e">
        <f t="shared" si="125"/>
        <v>#DIV/0!</v>
      </c>
      <c r="AE282" s="8" t="e">
        <f t="shared" si="126"/>
        <v>#DIV/0!</v>
      </c>
      <c r="AF282" s="9" t="e">
        <f t="shared" si="127"/>
        <v>#DIV/0!</v>
      </c>
      <c r="AG282" s="9" t="e">
        <f t="shared" si="128"/>
        <v>#DIV/0!</v>
      </c>
      <c r="AH282" s="10" t="e">
        <f t="shared" si="129"/>
        <v>#DIV/0!</v>
      </c>
    </row>
    <row r="283" spans="1:34">
      <c r="A283" s="256" t="s">
        <v>4009</v>
      </c>
      <c r="B283" s="257"/>
      <c r="C283" s="45"/>
      <c r="D283" s="46"/>
      <c r="E283" s="258"/>
      <c r="F283" s="258"/>
      <c r="G283" s="258"/>
      <c r="H283" s="52">
        <f t="shared" si="110"/>
        <v>0</v>
      </c>
      <c r="I283" s="8">
        <f t="shared" si="111"/>
        <v>0</v>
      </c>
      <c r="J283" s="53"/>
      <c r="K283" s="9"/>
      <c r="L283" s="9"/>
      <c r="M283" s="10">
        <f t="shared" si="112"/>
        <v>0</v>
      </c>
      <c r="N283" s="56"/>
      <c r="O283" s="8" t="e">
        <f t="shared" si="113"/>
        <v>#DIV/0!</v>
      </c>
      <c r="P283" s="9" t="e">
        <f t="shared" si="114"/>
        <v>#DIV/0!</v>
      </c>
      <c r="Q283" s="10" t="e">
        <f t="shared" si="115"/>
        <v>#DIV/0!</v>
      </c>
      <c r="R283" s="56"/>
      <c r="S283" s="55" t="e">
        <f t="shared" si="116"/>
        <v>#DIV/0!</v>
      </c>
      <c r="U283" s="45" t="e">
        <f t="shared" si="117"/>
        <v>#DIV/0!</v>
      </c>
      <c r="V283" s="46" t="e">
        <f t="shared" si="118"/>
        <v>#DIV/0!</v>
      </c>
      <c r="W283" s="49" t="e">
        <f t="shared" si="119"/>
        <v>#DIV/0!</v>
      </c>
      <c r="X283" s="45" t="e">
        <f t="shared" si="120"/>
        <v>#DIV/0!</v>
      </c>
      <c r="Y283" s="65" t="e">
        <f t="shared" si="121"/>
        <v>#DIV/0!</v>
      </c>
      <c r="Z283" s="46" t="e">
        <f t="shared" si="122"/>
        <v>#DIV/0!</v>
      </c>
      <c r="AA283" s="46" t="e">
        <f t="shared" si="123"/>
        <v>#DIV/0!</v>
      </c>
      <c r="AB283" s="77" t="e">
        <f t="shared" si="124"/>
        <v>#DIV/0!</v>
      </c>
      <c r="AC283" s="78" t="e">
        <f t="shared" si="125"/>
        <v>#DIV/0!</v>
      </c>
      <c r="AE283" s="8" t="e">
        <f t="shared" si="126"/>
        <v>#DIV/0!</v>
      </c>
      <c r="AF283" s="9" t="e">
        <f t="shared" si="127"/>
        <v>#DIV/0!</v>
      </c>
      <c r="AG283" s="9" t="e">
        <f t="shared" si="128"/>
        <v>#DIV/0!</v>
      </c>
      <c r="AH283" s="10" t="e">
        <f t="shared" si="129"/>
        <v>#DIV/0!</v>
      </c>
    </row>
    <row r="284" spans="1:34">
      <c r="A284" s="256" t="s">
        <v>4010</v>
      </c>
      <c r="B284" s="257"/>
      <c r="C284" s="45"/>
      <c r="D284" s="46"/>
      <c r="E284" s="258"/>
      <c r="F284" s="258"/>
      <c r="G284" s="258"/>
      <c r="H284" s="52">
        <f t="shared" si="110"/>
        <v>0</v>
      </c>
      <c r="I284" s="8">
        <f t="shared" si="111"/>
        <v>0</v>
      </c>
      <c r="J284" s="53"/>
      <c r="K284" s="9"/>
      <c r="L284" s="9"/>
      <c r="M284" s="10">
        <f t="shared" si="112"/>
        <v>0</v>
      </c>
      <c r="N284" s="56"/>
      <c r="O284" s="8" t="e">
        <f t="shared" si="113"/>
        <v>#DIV/0!</v>
      </c>
      <c r="P284" s="9" t="e">
        <f t="shared" si="114"/>
        <v>#DIV/0!</v>
      </c>
      <c r="Q284" s="10" t="e">
        <f t="shared" si="115"/>
        <v>#DIV/0!</v>
      </c>
      <c r="R284" s="56"/>
      <c r="S284" s="55" t="e">
        <f t="shared" si="116"/>
        <v>#DIV/0!</v>
      </c>
      <c r="U284" s="45" t="e">
        <f t="shared" si="117"/>
        <v>#DIV/0!</v>
      </c>
      <c r="V284" s="46" t="e">
        <f t="shared" si="118"/>
        <v>#DIV/0!</v>
      </c>
      <c r="W284" s="49" t="e">
        <f t="shared" si="119"/>
        <v>#DIV/0!</v>
      </c>
      <c r="X284" s="45" t="e">
        <f t="shared" si="120"/>
        <v>#DIV/0!</v>
      </c>
      <c r="Y284" s="65" t="e">
        <f t="shared" si="121"/>
        <v>#DIV/0!</v>
      </c>
      <c r="Z284" s="46" t="e">
        <f t="shared" si="122"/>
        <v>#DIV/0!</v>
      </c>
      <c r="AA284" s="46" t="e">
        <f t="shared" si="123"/>
        <v>#DIV/0!</v>
      </c>
      <c r="AB284" s="77" t="e">
        <f t="shared" si="124"/>
        <v>#DIV/0!</v>
      </c>
      <c r="AC284" s="78" t="e">
        <f t="shared" si="125"/>
        <v>#DIV/0!</v>
      </c>
      <c r="AE284" s="8" t="e">
        <f t="shared" si="126"/>
        <v>#DIV/0!</v>
      </c>
      <c r="AF284" s="9" t="e">
        <f t="shared" si="127"/>
        <v>#DIV/0!</v>
      </c>
      <c r="AG284" s="9" t="e">
        <f t="shared" si="128"/>
        <v>#DIV/0!</v>
      </c>
      <c r="AH284" s="10" t="e">
        <f t="shared" si="129"/>
        <v>#DIV/0!</v>
      </c>
    </row>
    <row r="285" spans="1:34">
      <c r="A285" s="256" t="s">
        <v>4011</v>
      </c>
      <c r="B285" s="257"/>
      <c r="C285" s="45"/>
      <c r="D285" s="46"/>
      <c r="E285" s="258"/>
      <c r="F285" s="258"/>
      <c r="G285" s="258"/>
      <c r="H285" s="52">
        <f t="shared" si="110"/>
        <v>0</v>
      </c>
      <c r="I285" s="8">
        <f t="shared" si="111"/>
        <v>0</v>
      </c>
      <c r="J285" s="53"/>
      <c r="K285" s="9"/>
      <c r="L285" s="9"/>
      <c r="M285" s="10">
        <f t="shared" si="112"/>
        <v>0</v>
      </c>
      <c r="N285" s="56"/>
      <c r="O285" s="8" t="e">
        <f t="shared" si="113"/>
        <v>#DIV/0!</v>
      </c>
      <c r="P285" s="9" t="e">
        <f t="shared" si="114"/>
        <v>#DIV/0!</v>
      </c>
      <c r="Q285" s="10" t="e">
        <f t="shared" si="115"/>
        <v>#DIV/0!</v>
      </c>
      <c r="R285" s="56"/>
      <c r="S285" s="55" t="e">
        <f t="shared" si="116"/>
        <v>#DIV/0!</v>
      </c>
      <c r="U285" s="45" t="e">
        <f t="shared" si="117"/>
        <v>#DIV/0!</v>
      </c>
      <c r="V285" s="46" t="e">
        <f t="shared" si="118"/>
        <v>#DIV/0!</v>
      </c>
      <c r="W285" s="49" t="e">
        <f t="shared" si="119"/>
        <v>#DIV/0!</v>
      </c>
      <c r="X285" s="45" t="e">
        <f t="shared" si="120"/>
        <v>#DIV/0!</v>
      </c>
      <c r="Y285" s="65" t="e">
        <f t="shared" si="121"/>
        <v>#DIV/0!</v>
      </c>
      <c r="Z285" s="46" t="e">
        <f t="shared" si="122"/>
        <v>#DIV/0!</v>
      </c>
      <c r="AA285" s="46" t="e">
        <f t="shared" si="123"/>
        <v>#DIV/0!</v>
      </c>
      <c r="AB285" s="77" t="e">
        <f t="shared" si="124"/>
        <v>#DIV/0!</v>
      </c>
      <c r="AC285" s="78" t="e">
        <f t="shared" si="125"/>
        <v>#DIV/0!</v>
      </c>
      <c r="AE285" s="8" t="e">
        <f t="shared" si="126"/>
        <v>#DIV/0!</v>
      </c>
      <c r="AF285" s="9" t="e">
        <f t="shared" si="127"/>
        <v>#DIV/0!</v>
      </c>
      <c r="AG285" s="9" t="e">
        <f t="shared" si="128"/>
        <v>#DIV/0!</v>
      </c>
      <c r="AH285" s="10" t="e">
        <f t="shared" si="129"/>
        <v>#DIV/0!</v>
      </c>
    </row>
    <row r="286" spans="1:34">
      <c r="A286" s="256" t="s">
        <v>4012</v>
      </c>
      <c r="B286" s="257"/>
      <c r="C286" s="45"/>
      <c r="D286" s="46"/>
      <c r="E286" s="258"/>
      <c r="F286" s="258"/>
      <c r="G286" s="258"/>
      <c r="H286" s="52">
        <f t="shared" si="110"/>
        <v>0</v>
      </c>
      <c r="I286" s="8">
        <f t="shared" si="111"/>
        <v>0</v>
      </c>
      <c r="J286" s="53"/>
      <c r="K286" s="9"/>
      <c r="L286" s="9"/>
      <c r="M286" s="10">
        <f t="shared" si="112"/>
        <v>0</v>
      </c>
      <c r="N286" s="56"/>
      <c r="O286" s="8" t="e">
        <f t="shared" si="113"/>
        <v>#DIV/0!</v>
      </c>
      <c r="P286" s="9" t="e">
        <f t="shared" si="114"/>
        <v>#DIV/0!</v>
      </c>
      <c r="Q286" s="10" t="e">
        <f t="shared" si="115"/>
        <v>#DIV/0!</v>
      </c>
      <c r="R286" s="56"/>
      <c r="S286" s="55" t="e">
        <f t="shared" si="116"/>
        <v>#DIV/0!</v>
      </c>
      <c r="U286" s="45" t="e">
        <f t="shared" si="117"/>
        <v>#DIV/0!</v>
      </c>
      <c r="V286" s="46" t="e">
        <f t="shared" si="118"/>
        <v>#DIV/0!</v>
      </c>
      <c r="W286" s="49" t="e">
        <f t="shared" si="119"/>
        <v>#DIV/0!</v>
      </c>
      <c r="X286" s="45" t="e">
        <f t="shared" si="120"/>
        <v>#DIV/0!</v>
      </c>
      <c r="Y286" s="65" t="e">
        <f t="shared" si="121"/>
        <v>#DIV/0!</v>
      </c>
      <c r="Z286" s="46" t="e">
        <f t="shared" si="122"/>
        <v>#DIV/0!</v>
      </c>
      <c r="AA286" s="46" t="e">
        <f t="shared" si="123"/>
        <v>#DIV/0!</v>
      </c>
      <c r="AB286" s="77" t="e">
        <f t="shared" si="124"/>
        <v>#DIV/0!</v>
      </c>
      <c r="AC286" s="78" t="e">
        <f t="shared" si="125"/>
        <v>#DIV/0!</v>
      </c>
      <c r="AE286" s="8" t="e">
        <f t="shared" si="126"/>
        <v>#DIV/0!</v>
      </c>
      <c r="AF286" s="9" t="e">
        <f t="shared" si="127"/>
        <v>#DIV/0!</v>
      </c>
      <c r="AG286" s="9" t="e">
        <f t="shared" si="128"/>
        <v>#DIV/0!</v>
      </c>
      <c r="AH286" s="10" t="e">
        <f t="shared" si="129"/>
        <v>#DIV/0!</v>
      </c>
    </row>
    <row r="287" spans="1:34">
      <c r="A287" s="256" t="s">
        <v>4013</v>
      </c>
      <c r="B287" s="257"/>
      <c r="C287" s="45"/>
      <c r="D287" s="46"/>
      <c r="E287" s="258"/>
      <c r="F287" s="258"/>
      <c r="G287" s="258"/>
      <c r="H287" s="52">
        <f t="shared" si="110"/>
        <v>0</v>
      </c>
      <c r="I287" s="8">
        <f t="shared" si="111"/>
        <v>0</v>
      </c>
      <c r="J287" s="53"/>
      <c r="K287" s="9"/>
      <c r="L287" s="9"/>
      <c r="M287" s="10">
        <f t="shared" si="112"/>
        <v>0</v>
      </c>
      <c r="N287" s="56"/>
      <c r="O287" s="8" t="e">
        <f t="shared" si="113"/>
        <v>#DIV/0!</v>
      </c>
      <c r="P287" s="9" t="e">
        <f t="shared" si="114"/>
        <v>#DIV/0!</v>
      </c>
      <c r="Q287" s="10" t="e">
        <f t="shared" si="115"/>
        <v>#DIV/0!</v>
      </c>
      <c r="R287" s="56"/>
      <c r="S287" s="55" t="e">
        <f t="shared" si="116"/>
        <v>#DIV/0!</v>
      </c>
      <c r="U287" s="45" t="e">
        <f t="shared" si="117"/>
        <v>#DIV/0!</v>
      </c>
      <c r="V287" s="46" t="e">
        <f t="shared" si="118"/>
        <v>#DIV/0!</v>
      </c>
      <c r="W287" s="49" t="e">
        <f t="shared" si="119"/>
        <v>#DIV/0!</v>
      </c>
      <c r="X287" s="45" t="e">
        <f t="shared" si="120"/>
        <v>#DIV/0!</v>
      </c>
      <c r="Y287" s="65" t="e">
        <f t="shared" si="121"/>
        <v>#DIV/0!</v>
      </c>
      <c r="Z287" s="46" t="e">
        <f t="shared" si="122"/>
        <v>#DIV/0!</v>
      </c>
      <c r="AA287" s="46" t="e">
        <f t="shared" si="123"/>
        <v>#DIV/0!</v>
      </c>
      <c r="AB287" s="77" t="e">
        <f t="shared" si="124"/>
        <v>#DIV/0!</v>
      </c>
      <c r="AC287" s="78" t="e">
        <f t="shared" si="125"/>
        <v>#DIV/0!</v>
      </c>
      <c r="AE287" s="8" t="e">
        <f t="shared" si="126"/>
        <v>#DIV/0!</v>
      </c>
      <c r="AF287" s="9" t="e">
        <f t="shared" si="127"/>
        <v>#DIV/0!</v>
      </c>
      <c r="AG287" s="9" t="e">
        <f t="shared" si="128"/>
        <v>#DIV/0!</v>
      </c>
      <c r="AH287" s="10" t="e">
        <f t="shared" si="129"/>
        <v>#DIV/0!</v>
      </c>
    </row>
    <row r="288" spans="1:34">
      <c r="A288" s="256" t="s">
        <v>4014</v>
      </c>
      <c r="B288" s="257"/>
      <c r="C288" s="45"/>
      <c r="D288" s="46"/>
      <c r="E288" s="258"/>
      <c r="F288" s="258"/>
      <c r="G288" s="258"/>
      <c r="H288" s="52">
        <f t="shared" si="110"/>
        <v>0</v>
      </c>
      <c r="I288" s="8">
        <f t="shared" si="111"/>
        <v>0</v>
      </c>
      <c r="J288" s="53"/>
      <c r="K288" s="9"/>
      <c r="L288" s="9"/>
      <c r="M288" s="10">
        <f t="shared" si="112"/>
        <v>0</v>
      </c>
      <c r="N288" s="56"/>
      <c r="O288" s="8" t="e">
        <f t="shared" si="113"/>
        <v>#DIV/0!</v>
      </c>
      <c r="P288" s="9" t="e">
        <f t="shared" si="114"/>
        <v>#DIV/0!</v>
      </c>
      <c r="Q288" s="10" t="e">
        <f t="shared" si="115"/>
        <v>#DIV/0!</v>
      </c>
      <c r="R288" s="56"/>
      <c r="S288" s="55" t="e">
        <f t="shared" si="116"/>
        <v>#DIV/0!</v>
      </c>
      <c r="U288" s="45" t="e">
        <f t="shared" si="117"/>
        <v>#DIV/0!</v>
      </c>
      <c r="V288" s="46" t="e">
        <f t="shared" si="118"/>
        <v>#DIV/0!</v>
      </c>
      <c r="W288" s="49" t="e">
        <f t="shared" si="119"/>
        <v>#DIV/0!</v>
      </c>
      <c r="X288" s="45" t="e">
        <f t="shared" si="120"/>
        <v>#DIV/0!</v>
      </c>
      <c r="Y288" s="65" t="e">
        <f t="shared" si="121"/>
        <v>#DIV/0!</v>
      </c>
      <c r="Z288" s="46" t="e">
        <f t="shared" si="122"/>
        <v>#DIV/0!</v>
      </c>
      <c r="AA288" s="46" t="e">
        <f t="shared" si="123"/>
        <v>#DIV/0!</v>
      </c>
      <c r="AB288" s="77" t="e">
        <f t="shared" si="124"/>
        <v>#DIV/0!</v>
      </c>
      <c r="AC288" s="78" t="e">
        <f t="shared" si="125"/>
        <v>#DIV/0!</v>
      </c>
      <c r="AE288" s="8" t="e">
        <f t="shared" si="126"/>
        <v>#DIV/0!</v>
      </c>
      <c r="AF288" s="9" t="e">
        <f t="shared" si="127"/>
        <v>#DIV/0!</v>
      </c>
      <c r="AG288" s="9" t="e">
        <f t="shared" si="128"/>
        <v>#DIV/0!</v>
      </c>
      <c r="AH288" s="10" t="e">
        <f t="shared" si="129"/>
        <v>#DIV/0!</v>
      </c>
    </row>
    <row r="289" spans="1:34">
      <c r="A289" s="256" t="s">
        <v>4015</v>
      </c>
      <c r="B289" s="257"/>
      <c r="C289" s="45"/>
      <c r="D289" s="46"/>
      <c r="E289" s="258"/>
      <c r="F289" s="258"/>
      <c r="G289" s="258"/>
      <c r="H289" s="52">
        <f t="shared" si="110"/>
        <v>0</v>
      </c>
      <c r="I289" s="8">
        <f t="shared" si="111"/>
        <v>0</v>
      </c>
      <c r="J289" s="53"/>
      <c r="K289" s="9"/>
      <c r="L289" s="9"/>
      <c r="M289" s="10">
        <f t="shared" si="112"/>
        <v>0</v>
      </c>
      <c r="N289" s="56"/>
      <c r="O289" s="8" t="e">
        <f t="shared" si="113"/>
        <v>#DIV/0!</v>
      </c>
      <c r="P289" s="9" t="e">
        <f t="shared" si="114"/>
        <v>#DIV/0!</v>
      </c>
      <c r="Q289" s="10" t="e">
        <f t="shared" si="115"/>
        <v>#DIV/0!</v>
      </c>
      <c r="R289" s="56"/>
      <c r="S289" s="55" t="e">
        <f t="shared" si="116"/>
        <v>#DIV/0!</v>
      </c>
      <c r="U289" s="45" t="e">
        <f t="shared" si="117"/>
        <v>#DIV/0!</v>
      </c>
      <c r="V289" s="46" t="e">
        <f t="shared" si="118"/>
        <v>#DIV/0!</v>
      </c>
      <c r="W289" s="49" t="e">
        <f t="shared" si="119"/>
        <v>#DIV/0!</v>
      </c>
      <c r="X289" s="45" t="e">
        <f t="shared" si="120"/>
        <v>#DIV/0!</v>
      </c>
      <c r="Y289" s="65" t="e">
        <f t="shared" si="121"/>
        <v>#DIV/0!</v>
      </c>
      <c r="Z289" s="46" t="e">
        <f t="shared" si="122"/>
        <v>#DIV/0!</v>
      </c>
      <c r="AA289" s="46" t="e">
        <f t="shared" si="123"/>
        <v>#DIV/0!</v>
      </c>
      <c r="AB289" s="77" t="e">
        <f t="shared" si="124"/>
        <v>#DIV/0!</v>
      </c>
      <c r="AC289" s="78" t="e">
        <f t="shared" si="125"/>
        <v>#DIV/0!</v>
      </c>
      <c r="AE289" s="8" t="e">
        <f t="shared" si="126"/>
        <v>#DIV/0!</v>
      </c>
      <c r="AF289" s="9" t="e">
        <f t="shared" si="127"/>
        <v>#DIV/0!</v>
      </c>
      <c r="AG289" s="9" t="e">
        <f t="shared" si="128"/>
        <v>#DIV/0!</v>
      </c>
      <c r="AH289" s="10" t="e">
        <f t="shared" si="129"/>
        <v>#DIV/0!</v>
      </c>
    </row>
    <row r="290" spans="1:34">
      <c r="A290" s="256" t="s">
        <v>4016</v>
      </c>
      <c r="B290" s="257"/>
      <c r="C290" s="45"/>
      <c r="D290" s="46"/>
      <c r="E290" s="258"/>
      <c r="F290" s="258"/>
      <c r="G290" s="258"/>
      <c r="H290" s="52">
        <f t="shared" si="110"/>
        <v>0</v>
      </c>
      <c r="I290" s="8">
        <f t="shared" si="111"/>
        <v>0</v>
      </c>
      <c r="J290" s="53"/>
      <c r="K290" s="9"/>
      <c r="L290" s="9"/>
      <c r="M290" s="10">
        <f t="shared" si="112"/>
        <v>0</v>
      </c>
      <c r="N290" s="56"/>
      <c r="O290" s="8" t="e">
        <f t="shared" si="113"/>
        <v>#DIV/0!</v>
      </c>
      <c r="P290" s="9" t="e">
        <f t="shared" si="114"/>
        <v>#DIV/0!</v>
      </c>
      <c r="Q290" s="10" t="e">
        <f t="shared" si="115"/>
        <v>#DIV/0!</v>
      </c>
      <c r="R290" s="56"/>
      <c r="S290" s="55" t="e">
        <f t="shared" si="116"/>
        <v>#DIV/0!</v>
      </c>
      <c r="U290" s="45" t="e">
        <f t="shared" si="117"/>
        <v>#DIV/0!</v>
      </c>
      <c r="V290" s="46" t="e">
        <f t="shared" si="118"/>
        <v>#DIV/0!</v>
      </c>
      <c r="W290" s="49" t="e">
        <f t="shared" si="119"/>
        <v>#DIV/0!</v>
      </c>
      <c r="X290" s="45" t="e">
        <f t="shared" si="120"/>
        <v>#DIV/0!</v>
      </c>
      <c r="Y290" s="65" t="e">
        <f t="shared" si="121"/>
        <v>#DIV/0!</v>
      </c>
      <c r="Z290" s="46" t="e">
        <f t="shared" si="122"/>
        <v>#DIV/0!</v>
      </c>
      <c r="AA290" s="46" t="e">
        <f t="shared" si="123"/>
        <v>#DIV/0!</v>
      </c>
      <c r="AB290" s="77" t="e">
        <f t="shared" si="124"/>
        <v>#DIV/0!</v>
      </c>
      <c r="AC290" s="78" t="e">
        <f t="shared" si="125"/>
        <v>#DIV/0!</v>
      </c>
      <c r="AE290" s="8" t="e">
        <f t="shared" si="126"/>
        <v>#DIV/0!</v>
      </c>
      <c r="AF290" s="9" t="e">
        <f t="shared" si="127"/>
        <v>#DIV/0!</v>
      </c>
      <c r="AG290" s="9" t="e">
        <f t="shared" si="128"/>
        <v>#DIV/0!</v>
      </c>
      <c r="AH290" s="10" t="e">
        <f t="shared" si="129"/>
        <v>#DIV/0!</v>
      </c>
    </row>
    <row r="291" spans="1:34">
      <c r="A291" s="256" t="s">
        <v>4017</v>
      </c>
      <c r="B291" s="257"/>
      <c r="C291" s="45"/>
      <c r="D291" s="46"/>
      <c r="E291" s="258"/>
      <c r="F291" s="258"/>
      <c r="G291" s="258"/>
      <c r="H291" s="52">
        <f t="shared" si="110"/>
        <v>0</v>
      </c>
      <c r="I291" s="8">
        <f t="shared" si="111"/>
        <v>0</v>
      </c>
      <c r="J291" s="53"/>
      <c r="K291" s="9"/>
      <c r="L291" s="9"/>
      <c r="M291" s="10">
        <f t="shared" si="112"/>
        <v>0</v>
      </c>
      <c r="N291" s="56"/>
      <c r="O291" s="8" t="e">
        <f t="shared" si="113"/>
        <v>#DIV/0!</v>
      </c>
      <c r="P291" s="9" t="e">
        <f t="shared" si="114"/>
        <v>#DIV/0!</v>
      </c>
      <c r="Q291" s="10" t="e">
        <f t="shared" si="115"/>
        <v>#DIV/0!</v>
      </c>
      <c r="R291" s="56"/>
      <c r="S291" s="55" t="e">
        <f t="shared" si="116"/>
        <v>#DIV/0!</v>
      </c>
      <c r="U291" s="45" t="e">
        <f t="shared" si="117"/>
        <v>#DIV/0!</v>
      </c>
      <c r="V291" s="46" t="e">
        <f t="shared" si="118"/>
        <v>#DIV/0!</v>
      </c>
      <c r="W291" s="49" t="e">
        <f t="shared" si="119"/>
        <v>#DIV/0!</v>
      </c>
      <c r="X291" s="45" t="e">
        <f t="shared" si="120"/>
        <v>#DIV/0!</v>
      </c>
      <c r="Y291" s="65" t="e">
        <f t="shared" si="121"/>
        <v>#DIV/0!</v>
      </c>
      <c r="Z291" s="46" t="e">
        <f t="shared" si="122"/>
        <v>#DIV/0!</v>
      </c>
      <c r="AA291" s="46" t="e">
        <f t="shared" si="123"/>
        <v>#DIV/0!</v>
      </c>
      <c r="AB291" s="77" t="e">
        <f t="shared" si="124"/>
        <v>#DIV/0!</v>
      </c>
      <c r="AC291" s="78" t="e">
        <f t="shared" si="125"/>
        <v>#DIV/0!</v>
      </c>
      <c r="AE291" s="8" t="e">
        <f t="shared" si="126"/>
        <v>#DIV/0!</v>
      </c>
      <c r="AF291" s="9" t="e">
        <f t="shared" si="127"/>
        <v>#DIV/0!</v>
      </c>
      <c r="AG291" s="9" t="e">
        <f t="shared" si="128"/>
        <v>#DIV/0!</v>
      </c>
      <c r="AH291" s="10" t="e">
        <f t="shared" si="129"/>
        <v>#DIV/0!</v>
      </c>
    </row>
    <row r="292" spans="1:34">
      <c r="A292" s="256" t="s">
        <v>4018</v>
      </c>
      <c r="B292" s="257"/>
      <c r="C292" s="45"/>
      <c r="D292" s="46"/>
      <c r="E292" s="258"/>
      <c r="F292" s="258"/>
      <c r="G292" s="258"/>
      <c r="H292" s="52">
        <f t="shared" si="110"/>
        <v>0</v>
      </c>
      <c r="I292" s="8">
        <f t="shared" si="111"/>
        <v>0</v>
      </c>
      <c r="J292" s="53"/>
      <c r="K292" s="9"/>
      <c r="L292" s="9"/>
      <c r="M292" s="10">
        <f t="shared" si="112"/>
        <v>0</v>
      </c>
      <c r="N292" s="56"/>
      <c r="O292" s="8" t="e">
        <f t="shared" si="113"/>
        <v>#DIV/0!</v>
      </c>
      <c r="P292" s="9" t="e">
        <f t="shared" si="114"/>
        <v>#DIV/0!</v>
      </c>
      <c r="Q292" s="10" t="e">
        <f t="shared" si="115"/>
        <v>#DIV/0!</v>
      </c>
      <c r="R292" s="56"/>
      <c r="S292" s="55" t="e">
        <f t="shared" si="116"/>
        <v>#DIV/0!</v>
      </c>
      <c r="U292" s="45" t="e">
        <f t="shared" si="117"/>
        <v>#DIV/0!</v>
      </c>
      <c r="V292" s="46" t="e">
        <f t="shared" si="118"/>
        <v>#DIV/0!</v>
      </c>
      <c r="W292" s="49" t="e">
        <f t="shared" si="119"/>
        <v>#DIV/0!</v>
      </c>
      <c r="X292" s="45" t="e">
        <f t="shared" si="120"/>
        <v>#DIV/0!</v>
      </c>
      <c r="Y292" s="65" t="e">
        <f t="shared" si="121"/>
        <v>#DIV/0!</v>
      </c>
      <c r="Z292" s="46" t="e">
        <f t="shared" si="122"/>
        <v>#DIV/0!</v>
      </c>
      <c r="AA292" s="46" t="e">
        <f t="shared" si="123"/>
        <v>#DIV/0!</v>
      </c>
      <c r="AB292" s="77" t="e">
        <f t="shared" si="124"/>
        <v>#DIV/0!</v>
      </c>
      <c r="AC292" s="78" t="e">
        <f t="shared" si="125"/>
        <v>#DIV/0!</v>
      </c>
      <c r="AE292" s="8" t="e">
        <f t="shared" si="126"/>
        <v>#DIV/0!</v>
      </c>
      <c r="AF292" s="9" t="e">
        <f t="shared" si="127"/>
        <v>#DIV/0!</v>
      </c>
      <c r="AG292" s="9" t="e">
        <f t="shared" si="128"/>
        <v>#DIV/0!</v>
      </c>
      <c r="AH292" s="10" t="e">
        <f t="shared" si="129"/>
        <v>#DIV/0!</v>
      </c>
    </row>
    <row r="293" spans="1:34">
      <c r="A293" s="256" t="s">
        <v>4019</v>
      </c>
      <c r="B293" s="257"/>
      <c r="C293" s="45"/>
      <c r="D293" s="46"/>
      <c r="E293" s="258"/>
      <c r="F293" s="258"/>
      <c r="G293" s="258"/>
      <c r="H293" s="52">
        <f t="shared" si="110"/>
        <v>0</v>
      </c>
      <c r="I293" s="8">
        <f t="shared" si="111"/>
        <v>0</v>
      </c>
      <c r="J293" s="53"/>
      <c r="K293" s="9"/>
      <c r="L293" s="9"/>
      <c r="M293" s="10">
        <f t="shared" si="112"/>
        <v>0</v>
      </c>
      <c r="N293" s="56"/>
      <c r="O293" s="8" t="e">
        <f t="shared" si="113"/>
        <v>#DIV/0!</v>
      </c>
      <c r="P293" s="9" t="e">
        <f t="shared" si="114"/>
        <v>#DIV/0!</v>
      </c>
      <c r="Q293" s="10" t="e">
        <f t="shared" si="115"/>
        <v>#DIV/0!</v>
      </c>
      <c r="R293" s="56"/>
      <c r="S293" s="55" t="e">
        <f t="shared" si="116"/>
        <v>#DIV/0!</v>
      </c>
      <c r="U293" s="45" t="e">
        <f t="shared" si="117"/>
        <v>#DIV/0!</v>
      </c>
      <c r="V293" s="46" t="e">
        <f t="shared" si="118"/>
        <v>#DIV/0!</v>
      </c>
      <c r="W293" s="49" t="e">
        <f t="shared" si="119"/>
        <v>#DIV/0!</v>
      </c>
      <c r="X293" s="45" t="e">
        <f t="shared" si="120"/>
        <v>#DIV/0!</v>
      </c>
      <c r="Y293" s="65" t="e">
        <f t="shared" si="121"/>
        <v>#DIV/0!</v>
      </c>
      <c r="Z293" s="46" t="e">
        <f t="shared" si="122"/>
        <v>#DIV/0!</v>
      </c>
      <c r="AA293" s="46" t="e">
        <f t="shared" si="123"/>
        <v>#DIV/0!</v>
      </c>
      <c r="AB293" s="77" t="e">
        <f t="shared" si="124"/>
        <v>#DIV/0!</v>
      </c>
      <c r="AC293" s="78" t="e">
        <f t="shared" si="125"/>
        <v>#DIV/0!</v>
      </c>
      <c r="AE293" s="8" t="e">
        <f t="shared" si="126"/>
        <v>#DIV/0!</v>
      </c>
      <c r="AF293" s="9" t="e">
        <f t="shared" si="127"/>
        <v>#DIV/0!</v>
      </c>
      <c r="AG293" s="9" t="e">
        <f t="shared" si="128"/>
        <v>#DIV/0!</v>
      </c>
      <c r="AH293" s="10" t="e">
        <f t="shared" si="129"/>
        <v>#DIV/0!</v>
      </c>
    </row>
    <row r="294" spans="1:34">
      <c r="A294" s="256" t="s">
        <v>4020</v>
      </c>
      <c r="B294" s="257"/>
      <c r="C294" s="45"/>
      <c r="D294" s="46"/>
      <c r="E294" s="258"/>
      <c r="F294" s="258"/>
      <c r="G294" s="258"/>
      <c r="H294" s="52">
        <f t="shared" si="110"/>
        <v>0</v>
      </c>
      <c r="I294" s="8">
        <f t="shared" si="111"/>
        <v>0</v>
      </c>
      <c r="J294" s="53"/>
      <c r="K294" s="9"/>
      <c r="L294" s="9"/>
      <c r="M294" s="10">
        <f t="shared" si="112"/>
        <v>0</v>
      </c>
      <c r="N294" s="56"/>
      <c r="O294" s="8" t="e">
        <f t="shared" si="113"/>
        <v>#DIV/0!</v>
      </c>
      <c r="P294" s="9" t="e">
        <f t="shared" si="114"/>
        <v>#DIV/0!</v>
      </c>
      <c r="Q294" s="10" t="e">
        <f t="shared" si="115"/>
        <v>#DIV/0!</v>
      </c>
      <c r="R294" s="56"/>
      <c r="S294" s="55" t="e">
        <f t="shared" si="116"/>
        <v>#DIV/0!</v>
      </c>
      <c r="U294" s="45" t="e">
        <f t="shared" si="117"/>
        <v>#DIV/0!</v>
      </c>
      <c r="V294" s="46" t="e">
        <f t="shared" si="118"/>
        <v>#DIV/0!</v>
      </c>
      <c r="W294" s="49" t="e">
        <f t="shared" si="119"/>
        <v>#DIV/0!</v>
      </c>
      <c r="X294" s="45" t="e">
        <f t="shared" si="120"/>
        <v>#DIV/0!</v>
      </c>
      <c r="Y294" s="65" t="e">
        <f t="shared" si="121"/>
        <v>#DIV/0!</v>
      </c>
      <c r="Z294" s="46" t="e">
        <f t="shared" si="122"/>
        <v>#DIV/0!</v>
      </c>
      <c r="AA294" s="46" t="e">
        <f t="shared" si="123"/>
        <v>#DIV/0!</v>
      </c>
      <c r="AB294" s="77" t="e">
        <f t="shared" si="124"/>
        <v>#DIV/0!</v>
      </c>
      <c r="AC294" s="78" t="e">
        <f t="shared" si="125"/>
        <v>#DIV/0!</v>
      </c>
      <c r="AE294" s="8" t="e">
        <f t="shared" si="126"/>
        <v>#DIV/0!</v>
      </c>
      <c r="AF294" s="9" t="e">
        <f t="shared" si="127"/>
        <v>#DIV/0!</v>
      </c>
      <c r="AG294" s="9" t="e">
        <f t="shared" si="128"/>
        <v>#DIV/0!</v>
      </c>
      <c r="AH294" s="10" t="e">
        <f t="shared" si="129"/>
        <v>#DIV/0!</v>
      </c>
    </row>
    <row r="295" spans="1:34">
      <c r="A295" s="256" t="s">
        <v>4021</v>
      </c>
      <c r="B295" s="257"/>
      <c r="C295" s="45"/>
      <c r="D295" s="46"/>
      <c r="E295" s="258"/>
      <c r="F295" s="258"/>
      <c r="G295" s="258"/>
      <c r="H295" s="52">
        <f t="shared" si="110"/>
        <v>0</v>
      </c>
      <c r="I295" s="8">
        <f t="shared" si="111"/>
        <v>0</v>
      </c>
      <c r="J295" s="53"/>
      <c r="K295" s="9"/>
      <c r="L295" s="9"/>
      <c r="M295" s="10">
        <f t="shared" si="112"/>
        <v>0</v>
      </c>
      <c r="N295" s="56"/>
      <c r="O295" s="8" t="e">
        <f t="shared" si="113"/>
        <v>#DIV/0!</v>
      </c>
      <c r="P295" s="9" t="e">
        <f t="shared" si="114"/>
        <v>#DIV/0!</v>
      </c>
      <c r="Q295" s="10" t="e">
        <f t="shared" si="115"/>
        <v>#DIV/0!</v>
      </c>
      <c r="R295" s="56"/>
      <c r="S295" s="55" t="e">
        <f t="shared" si="116"/>
        <v>#DIV/0!</v>
      </c>
      <c r="U295" s="45" t="e">
        <f t="shared" si="117"/>
        <v>#DIV/0!</v>
      </c>
      <c r="V295" s="46" t="e">
        <f t="shared" si="118"/>
        <v>#DIV/0!</v>
      </c>
      <c r="W295" s="49" t="e">
        <f t="shared" si="119"/>
        <v>#DIV/0!</v>
      </c>
      <c r="X295" s="45" t="e">
        <f t="shared" si="120"/>
        <v>#DIV/0!</v>
      </c>
      <c r="Y295" s="65" t="e">
        <f t="shared" si="121"/>
        <v>#DIV/0!</v>
      </c>
      <c r="Z295" s="46" t="e">
        <f t="shared" si="122"/>
        <v>#DIV/0!</v>
      </c>
      <c r="AA295" s="46" t="e">
        <f t="shared" si="123"/>
        <v>#DIV/0!</v>
      </c>
      <c r="AB295" s="77" t="e">
        <f t="shared" si="124"/>
        <v>#DIV/0!</v>
      </c>
      <c r="AC295" s="78" t="e">
        <f t="shared" si="125"/>
        <v>#DIV/0!</v>
      </c>
      <c r="AE295" s="8" t="e">
        <f t="shared" si="126"/>
        <v>#DIV/0!</v>
      </c>
      <c r="AF295" s="9" t="e">
        <f t="shared" si="127"/>
        <v>#DIV/0!</v>
      </c>
      <c r="AG295" s="9" t="e">
        <f t="shared" si="128"/>
        <v>#DIV/0!</v>
      </c>
      <c r="AH295" s="10" t="e">
        <f t="shared" si="129"/>
        <v>#DIV/0!</v>
      </c>
    </row>
    <row r="296" spans="1:34">
      <c r="A296" s="256" t="s">
        <v>4022</v>
      </c>
      <c r="B296" s="257"/>
      <c r="C296" s="45"/>
      <c r="D296" s="46"/>
      <c r="E296" s="258"/>
      <c r="F296" s="258"/>
      <c r="G296" s="258"/>
      <c r="H296" s="52">
        <f t="shared" si="110"/>
        <v>0</v>
      </c>
      <c r="I296" s="8">
        <f t="shared" si="111"/>
        <v>0</v>
      </c>
      <c r="J296" s="53"/>
      <c r="K296" s="9"/>
      <c r="L296" s="9"/>
      <c r="M296" s="10">
        <f t="shared" si="112"/>
        <v>0</v>
      </c>
      <c r="N296" s="56"/>
      <c r="O296" s="8" t="e">
        <f t="shared" si="113"/>
        <v>#DIV/0!</v>
      </c>
      <c r="P296" s="9" t="e">
        <f t="shared" si="114"/>
        <v>#DIV/0!</v>
      </c>
      <c r="Q296" s="10" t="e">
        <f t="shared" si="115"/>
        <v>#DIV/0!</v>
      </c>
      <c r="R296" s="56"/>
      <c r="S296" s="55" t="e">
        <f t="shared" si="116"/>
        <v>#DIV/0!</v>
      </c>
      <c r="U296" s="45" t="e">
        <f t="shared" si="117"/>
        <v>#DIV/0!</v>
      </c>
      <c r="V296" s="46" t="e">
        <f t="shared" si="118"/>
        <v>#DIV/0!</v>
      </c>
      <c r="W296" s="49" t="e">
        <f t="shared" si="119"/>
        <v>#DIV/0!</v>
      </c>
      <c r="X296" s="45" t="e">
        <f t="shared" si="120"/>
        <v>#DIV/0!</v>
      </c>
      <c r="Y296" s="65" t="e">
        <f t="shared" si="121"/>
        <v>#DIV/0!</v>
      </c>
      <c r="Z296" s="46" t="e">
        <f t="shared" si="122"/>
        <v>#DIV/0!</v>
      </c>
      <c r="AA296" s="46" t="e">
        <f t="shared" si="123"/>
        <v>#DIV/0!</v>
      </c>
      <c r="AB296" s="77" t="e">
        <f t="shared" si="124"/>
        <v>#DIV/0!</v>
      </c>
      <c r="AC296" s="78" t="e">
        <f t="shared" si="125"/>
        <v>#DIV/0!</v>
      </c>
      <c r="AE296" s="8" t="e">
        <f t="shared" si="126"/>
        <v>#DIV/0!</v>
      </c>
      <c r="AF296" s="9" t="e">
        <f t="shared" si="127"/>
        <v>#DIV/0!</v>
      </c>
      <c r="AG296" s="9" t="e">
        <f t="shared" si="128"/>
        <v>#DIV/0!</v>
      </c>
      <c r="AH296" s="10" t="e">
        <f t="shared" si="129"/>
        <v>#DIV/0!</v>
      </c>
    </row>
    <row r="297" spans="1:34">
      <c r="A297" s="256" t="s">
        <v>4023</v>
      </c>
      <c r="B297" s="257"/>
      <c r="C297" s="45"/>
      <c r="D297" s="46"/>
      <c r="E297" s="258"/>
      <c r="F297" s="258"/>
      <c r="G297" s="258"/>
      <c r="H297" s="52">
        <f t="shared" si="110"/>
        <v>0</v>
      </c>
      <c r="I297" s="8">
        <f t="shared" si="111"/>
        <v>0</v>
      </c>
      <c r="J297" s="53"/>
      <c r="K297" s="9"/>
      <c r="L297" s="9"/>
      <c r="M297" s="10">
        <f t="shared" si="112"/>
        <v>0</v>
      </c>
      <c r="N297" s="56"/>
      <c r="O297" s="8" t="e">
        <f t="shared" si="113"/>
        <v>#DIV/0!</v>
      </c>
      <c r="P297" s="9" t="e">
        <f t="shared" si="114"/>
        <v>#DIV/0!</v>
      </c>
      <c r="Q297" s="10" t="e">
        <f t="shared" si="115"/>
        <v>#DIV/0!</v>
      </c>
      <c r="R297" s="56"/>
      <c r="S297" s="55" t="e">
        <f t="shared" si="116"/>
        <v>#DIV/0!</v>
      </c>
      <c r="U297" s="45" t="e">
        <f t="shared" si="117"/>
        <v>#DIV/0!</v>
      </c>
      <c r="V297" s="46" t="e">
        <f t="shared" si="118"/>
        <v>#DIV/0!</v>
      </c>
      <c r="W297" s="49" t="e">
        <f t="shared" si="119"/>
        <v>#DIV/0!</v>
      </c>
      <c r="X297" s="45" t="e">
        <f t="shared" si="120"/>
        <v>#DIV/0!</v>
      </c>
      <c r="Y297" s="65" t="e">
        <f t="shared" si="121"/>
        <v>#DIV/0!</v>
      </c>
      <c r="Z297" s="46" t="e">
        <f t="shared" si="122"/>
        <v>#DIV/0!</v>
      </c>
      <c r="AA297" s="46" t="e">
        <f t="shared" si="123"/>
        <v>#DIV/0!</v>
      </c>
      <c r="AB297" s="77" t="e">
        <f t="shared" si="124"/>
        <v>#DIV/0!</v>
      </c>
      <c r="AC297" s="78" t="e">
        <f t="shared" si="125"/>
        <v>#DIV/0!</v>
      </c>
      <c r="AE297" s="8" t="e">
        <f t="shared" si="126"/>
        <v>#DIV/0!</v>
      </c>
      <c r="AF297" s="9" t="e">
        <f t="shared" si="127"/>
        <v>#DIV/0!</v>
      </c>
      <c r="AG297" s="9" t="e">
        <f t="shared" si="128"/>
        <v>#DIV/0!</v>
      </c>
      <c r="AH297" s="10" t="e">
        <f t="shared" si="129"/>
        <v>#DIV/0!</v>
      </c>
    </row>
    <row r="298" spans="1:34">
      <c r="A298" s="256" t="s">
        <v>4024</v>
      </c>
      <c r="B298" s="257"/>
      <c r="C298" s="45"/>
      <c r="D298" s="46"/>
      <c r="E298" s="258"/>
      <c r="F298" s="258"/>
      <c r="G298" s="258"/>
      <c r="H298" s="52">
        <f t="shared" si="110"/>
        <v>0</v>
      </c>
      <c r="I298" s="8">
        <f t="shared" si="111"/>
        <v>0</v>
      </c>
      <c r="J298" s="53"/>
      <c r="K298" s="9"/>
      <c r="L298" s="9"/>
      <c r="M298" s="10">
        <f t="shared" si="112"/>
        <v>0</v>
      </c>
      <c r="N298" s="56"/>
      <c r="O298" s="8" t="e">
        <f t="shared" si="113"/>
        <v>#DIV/0!</v>
      </c>
      <c r="P298" s="9" t="e">
        <f t="shared" si="114"/>
        <v>#DIV/0!</v>
      </c>
      <c r="Q298" s="10" t="e">
        <f t="shared" si="115"/>
        <v>#DIV/0!</v>
      </c>
      <c r="R298" s="56"/>
      <c r="S298" s="55" t="e">
        <f t="shared" si="116"/>
        <v>#DIV/0!</v>
      </c>
      <c r="U298" s="45" t="e">
        <f t="shared" si="117"/>
        <v>#DIV/0!</v>
      </c>
      <c r="V298" s="46" t="e">
        <f t="shared" si="118"/>
        <v>#DIV/0!</v>
      </c>
      <c r="W298" s="49" t="e">
        <f t="shared" si="119"/>
        <v>#DIV/0!</v>
      </c>
      <c r="X298" s="45" t="e">
        <f t="shared" si="120"/>
        <v>#DIV/0!</v>
      </c>
      <c r="Y298" s="65" t="e">
        <f t="shared" si="121"/>
        <v>#DIV/0!</v>
      </c>
      <c r="Z298" s="46" t="e">
        <f t="shared" si="122"/>
        <v>#DIV/0!</v>
      </c>
      <c r="AA298" s="46" t="e">
        <f t="shared" si="123"/>
        <v>#DIV/0!</v>
      </c>
      <c r="AB298" s="77" t="e">
        <f t="shared" si="124"/>
        <v>#DIV/0!</v>
      </c>
      <c r="AC298" s="78" t="e">
        <f t="shared" si="125"/>
        <v>#DIV/0!</v>
      </c>
      <c r="AE298" s="8" t="e">
        <f t="shared" si="126"/>
        <v>#DIV/0!</v>
      </c>
      <c r="AF298" s="9" t="e">
        <f t="shared" si="127"/>
        <v>#DIV/0!</v>
      </c>
      <c r="AG298" s="9" t="e">
        <f t="shared" si="128"/>
        <v>#DIV/0!</v>
      </c>
      <c r="AH298" s="10" t="e">
        <f t="shared" si="129"/>
        <v>#DIV/0!</v>
      </c>
    </row>
    <row r="299" spans="1:34">
      <c r="A299" s="256" t="s">
        <v>4025</v>
      </c>
      <c r="B299" s="257"/>
      <c r="C299" s="45"/>
      <c r="D299" s="46"/>
      <c r="E299" s="258"/>
      <c r="F299" s="258"/>
      <c r="G299" s="258"/>
      <c r="H299" s="52">
        <f t="shared" si="110"/>
        <v>0</v>
      </c>
      <c r="I299" s="8">
        <f t="shared" si="111"/>
        <v>0</v>
      </c>
      <c r="J299" s="53"/>
      <c r="K299" s="9"/>
      <c r="L299" s="9"/>
      <c r="M299" s="10">
        <f t="shared" si="112"/>
        <v>0</v>
      </c>
      <c r="N299" s="56"/>
      <c r="O299" s="8" t="e">
        <f t="shared" si="113"/>
        <v>#DIV/0!</v>
      </c>
      <c r="P299" s="9" t="e">
        <f t="shared" si="114"/>
        <v>#DIV/0!</v>
      </c>
      <c r="Q299" s="10" t="e">
        <f t="shared" si="115"/>
        <v>#DIV/0!</v>
      </c>
      <c r="R299" s="56"/>
      <c r="S299" s="55" t="e">
        <f t="shared" si="116"/>
        <v>#DIV/0!</v>
      </c>
      <c r="U299" s="45" t="e">
        <f t="shared" si="117"/>
        <v>#DIV/0!</v>
      </c>
      <c r="V299" s="46" t="e">
        <f t="shared" si="118"/>
        <v>#DIV/0!</v>
      </c>
      <c r="W299" s="49" t="e">
        <f t="shared" si="119"/>
        <v>#DIV/0!</v>
      </c>
      <c r="X299" s="45" t="e">
        <f t="shared" si="120"/>
        <v>#DIV/0!</v>
      </c>
      <c r="Y299" s="65" t="e">
        <f t="shared" si="121"/>
        <v>#DIV/0!</v>
      </c>
      <c r="Z299" s="46" t="e">
        <f t="shared" si="122"/>
        <v>#DIV/0!</v>
      </c>
      <c r="AA299" s="46" t="e">
        <f t="shared" si="123"/>
        <v>#DIV/0!</v>
      </c>
      <c r="AB299" s="77" t="e">
        <f t="shared" si="124"/>
        <v>#DIV/0!</v>
      </c>
      <c r="AC299" s="78" t="e">
        <f t="shared" si="125"/>
        <v>#DIV/0!</v>
      </c>
      <c r="AE299" s="8" t="e">
        <f t="shared" si="126"/>
        <v>#DIV/0!</v>
      </c>
      <c r="AF299" s="9" t="e">
        <f t="shared" si="127"/>
        <v>#DIV/0!</v>
      </c>
      <c r="AG299" s="9" t="e">
        <f t="shared" si="128"/>
        <v>#DIV/0!</v>
      </c>
      <c r="AH299" s="10" t="e">
        <f t="shared" si="129"/>
        <v>#DIV/0!</v>
      </c>
    </row>
    <row r="300" spans="1:34">
      <c r="A300" s="256" t="s">
        <v>4026</v>
      </c>
      <c r="B300" s="257"/>
      <c r="C300" s="45"/>
      <c r="D300" s="46"/>
      <c r="E300" s="258"/>
      <c r="F300" s="258"/>
      <c r="G300" s="258"/>
      <c r="H300" s="52">
        <f t="shared" si="110"/>
        <v>0</v>
      </c>
      <c r="I300" s="8">
        <f t="shared" si="111"/>
        <v>0</v>
      </c>
      <c r="J300" s="53"/>
      <c r="K300" s="9"/>
      <c r="L300" s="9"/>
      <c r="M300" s="10">
        <f t="shared" si="112"/>
        <v>0</v>
      </c>
      <c r="N300" s="56"/>
      <c r="O300" s="8" t="e">
        <f t="shared" si="113"/>
        <v>#DIV/0!</v>
      </c>
      <c r="P300" s="9" t="e">
        <f t="shared" si="114"/>
        <v>#DIV/0!</v>
      </c>
      <c r="Q300" s="10" t="e">
        <f t="shared" si="115"/>
        <v>#DIV/0!</v>
      </c>
      <c r="R300" s="56"/>
      <c r="S300" s="55" t="e">
        <f t="shared" si="116"/>
        <v>#DIV/0!</v>
      </c>
      <c r="U300" s="45" t="e">
        <f t="shared" si="117"/>
        <v>#DIV/0!</v>
      </c>
      <c r="V300" s="46" t="e">
        <f t="shared" si="118"/>
        <v>#DIV/0!</v>
      </c>
      <c r="W300" s="49" t="e">
        <f t="shared" si="119"/>
        <v>#DIV/0!</v>
      </c>
      <c r="X300" s="45" t="e">
        <f t="shared" si="120"/>
        <v>#DIV/0!</v>
      </c>
      <c r="Y300" s="65" t="e">
        <f t="shared" si="121"/>
        <v>#DIV/0!</v>
      </c>
      <c r="Z300" s="46" t="e">
        <f t="shared" si="122"/>
        <v>#DIV/0!</v>
      </c>
      <c r="AA300" s="46" t="e">
        <f t="shared" si="123"/>
        <v>#DIV/0!</v>
      </c>
      <c r="AB300" s="77" t="e">
        <f t="shared" si="124"/>
        <v>#DIV/0!</v>
      </c>
      <c r="AC300" s="78" t="e">
        <f t="shared" si="125"/>
        <v>#DIV/0!</v>
      </c>
      <c r="AE300" s="8" t="e">
        <f t="shared" si="126"/>
        <v>#DIV/0!</v>
      </c>
      <c r="AF300" s="9" t="e">
        <f t="shared" si="127"/>
        <v>#DIV/0!</v>
      </c>
      <c r="AG300" s="9" t="e">
        <f t="shared" si="128"/>
        <v>#DIV/0!</v>
      </c>
      <c r="AH300" s="10" t="e">
        <f t="shared" si="129"/>
        <v>#DIV/0!</v>
      </c>
    </row>
    <row r="301" spans="1:34">
      <c r="A301" s="256" t="s">
        <v>4027</v>
      </c>
      <c r="B301" s="257"/>
      <c r="C301" s="45"/>
      <c r="D301" s="46"/>
      <c r="E301" s="258"/>
      <c r="F301" s="258"/>
      <c r="G301" s="258"/>
      <c r="H301" s="52">
        <f t="shared" si="110"/>
        <v>0</v>
      </c>
      <c r="I301" s="8">
        <f t="shared" si="111"/>
        <v>0</v>
      </c>
      <c r="J301" s="53"/>
      <c r="K301" s="9"/>
      <c r="L301" s="9"/>
      <c r="M301" s="10">
        <f t="shared" si="112"/>
        <v>0</v>
      </c>
      <c r="N301" s="56"/>
      <c r="O301" s="8" t="e">
        <f t="shared" si="113"/>
        <v>#DIV/0!</v>
      </c>
      <c r="P301" s="9" t="e">
        <f t="shared" si="114"/>
        <v>#DIV/0!</v>
      </c>
      <c r="Q301" s="10" t="e">
        <f t="shared" si="115"/>
        <v>#DIV/0!</v>
      </c>
      <c r="R301" s="56"/>
      <c r="S301" s="55" t="e">
        <f t="shared" si="116"/>
        <v>#DIV/0!</v>
      </c>
      <c r="U301" s="45" t="e">
        <f t="shared" si="117"/>
        <v>#DIV/0!</v>
      </c>
      <c r="V301" s="46" t="e">
        <f t="shared" si="118"/>
        <v>#DIV/0!</v>
      </c>
      <c r="W301" s="49" t="e">
        <f t="shared" si="119"/>
        <v>#DIV/0!</v>
      </c>
      <c r="X301" s="45" t="e">
        <f t="shared" si="120"/>
        <v>#DIV/0!</v>
      </c>
      <c r="Y301" s="65" t="e">
        <f t="shared" si="121"/>
        <v>#DIV/0!</v>
      </c>
      <c r="Z301" s="46" t="e">
        <f t="shared" si="122"/>
        <v>#DIV/0!</v>
      </c>
      <c r="AA301" s="46" t="e">
        <f t="shared" si="123"/>
        <v>#DIV/0!</v>
      </c>
      <c r="AB301" s="77" t="e">
        <f t="shared" si="124"/>
        <v>#DIV/0!</v>
      </c>
      <c r="AC301" s="78" t="e">
        <f t="shared" si="125"/>
        <v>#DIV/0!</v>
      </c>
      <c r="AE301" s="8" t="e">
        <f t="shared" si="126"/>
        <v>#DIV/0!</v>
      </c>
      <c r="AF301" s="9" t="e">
        <f t="shared" si="127"/>
        <v>#DIV/0!</v>
      </c>
      <c r="AG301" s="9" t="e">
        <f t="shared" si="128"/>
        <v>#DIV/0!</v>
      </c>
      <c r="AH301" s="10" t="e">
        <f t="shared" si="129"/>
        <v>#DIV/0!</v>
      </c>
    </row>
    <row r="302" spans="1:34">
      <c r="A302" s="256" t="s">
        <v>4028</v>
      </c>
      <c r="B302" s="257"/>
      <c r="C302" s="45"/>
      <c r="D302" s="46"/>
      <c r="E302" s="258"/>
      <c r="F302" s="258"/>
      <c r="G302" s="258"/>
      <c r="H302" s="52">
        <f t="shared" si="110"/>
        <v>0</v>
      </c>
      <c r="I302" s="8">
        <f t="shared" si="111"/>
        <v>0</v>
      </c>
      <c r="J302" s="53"/>
      <c r="K302" s="9"/>
      <c r="L302" s="9"/>
      <c r="M302" s="10">
        <f t="shared" si="112"/>
        <v>0</v>
      </c>
      <c r="N302" s="56"/>
      <c r="O302" s="8" t="e">
        <f t="shared" si="113"/>
        <v>#DIV/0!</v>
      </c>
      <c r="P302" s="9" t="e">
        <f t="shared" si="114"/>
        <v>#DIV/0!</v>
      </c>
      <c r="Q302" s="10" t="e">
        <f t="shared" si="115"/>
        <v>#DIV/0!</v>
      </c>
      <c r="R302" s="56"/>
      <c r="S302" s="55" t="e">
        <f t="shared" si="116"/>
        <v>#DIV/0!</v>
      </c>
      <c r="U302" s="45" t="e">
        <f t="shared" si="117"/>
        <v>#DIV/0!</v>
      </c>
      <c r="V302" s="46" t="e">
        <f t="shared" si="118"/>
        <v>#DIV/0!</v>
      </c>
      <c r="W302" s="49" t="e">
        <f t="shared" si="119"/>
        <v>#DIV/0!</v>
      </c>
      <c r="X302" s="45" t="e">
        <f t="shared" si="120"/>
        <v>#DIV/0!</v>
      </c>
      <c r="Y302" s="65" t="e">
        <f t="shared" si="121"/>
        <v>#DIV/0!</v>
      </c>
      <c r="Z302" s="46" t="e">
        <f t="shared" si="122"/>
        <v>#DIV/0!</v>
      </c>
      <c r="AA302" s="46" t="e">
        <f t="shared" si="123"/>
        <v>#DIV/0!</v>
      </c>
      <c r="AB302" s="77" t="e">
        <f t="shared" si="124"/>
        <v>#DIV/0!</v>
      </c>
      <c r="AC302" s="78" t="e">
        <f t="shared" si="125"/>
        <v>#DIV/0!</v>
      </c>
      <c r="AE302" s="8" t="e">
        <f t="shared" si="126"/>
        <v>#DIV/0!</v>
      </c>
      <c r="AF302" s="9" t="e">
        <f t="shared" si="127"/>
        <v>#DIV/0!</v>
      </c>
      <c r="AG302" s="9" t="e">
        <f t="shared" si="128"/>
        <v>#DIV/0!</v>
      </c>
      <c r="AH302" s="10" t="e">
        <f t="shared" si="129"/>
        <v>#DIV/0!</v>
      </c>
    </row>
    <row r="303" spans="1:34">
      <c r="A303" s="256" t="s">
        <v>4029</v>
      </c>
      <c r="B303" s="257"/>
      <c r="C303" s="45"/>
      <c r="D303" s="46"/>
      <c r="E303" s="258"/>
      <c r="F303" s="258"/>
      <c r="G303" s="258"/>
      <c r="H303" s="52">
        <f t="shared" si="110"/>
        <v>0</v>
      </c>
      <c r="I303" s="8">
        <f t="shared" si="111"/>
        <v>0</v>
      </c>
      <c r="J303" s="53"/>
      <c r="K303" s="9"/>
      <c r="L303" s="9"/>
      <c r="M303" s="10">
        <f t="shared" si="112"/>
        <v>0</v>
      </c>
      <c r="N303" s="56"/>
      <c r="O303" s="8" t="e">
        <f t="shared" si="113"/>
        <v>#DIV/0!</v>
      </c>
      <c r="P303" s="9" t="e">
        <f t="shared" si="114"/>
        <v>#DIV/0!</v>
      </c>
      <c r="Q303" s="10" t="e">
        <f t="shared" si="115"/>
        <v>#DIV/0!</v>
      </c>
      <c r="R303" s="56"/>
      <c r="S303" s="55" t="e">
        <f t="shared" si="116"/>
        <v>#DIV/0!</v>
      </c>
      <c r="U303" s="45" t="e">
        <f t="shared" si="117"/>
        <v>#DIV/0!</v>
      </c>
      <c r="V303" s="46" t="e">
        <f t="shared" si="118"/>
        <v>#DIV/0!</v>
      </c>
      <c r="W303" s="49" t="e">
        <f t="shared" si="119"/>
        <v>#DIV/0!</v>
      </c>
      <c r="X303" s="45" t="e">
        <f t="shared" si="120"/>
        <v>#DIV/0!</v>
      </c>
      <c r="Y303" s="65" t="e">
        <f t="shared" si="121"/>
        <v>#DIV/0!</v>
      </c>
      <c r="Z303" s="46" t="e">
        <f t="shared" si="122"/>
        <v>#DIV/0!</v>
      </c>
      <c r="AA303" s="46" t="e">
        <f t="shared" si="123"/>
        <v>#DIV/0!</v>
      </c>
      <c r="AB303" s="77" t="e">
        <f t="shared" si="124"/>
        <v>#DIV/0!</v>
      </c>
      <c r="AC303" s="78" t="e">
        <f t="shared" si="125"/>
        <v>#DIV/0!</v>
      </c>
      <c r="AE303" s="8" t="e">
        <f t="shared" si="126"/>
        <v>#DIV/0!</v>
      </c>
      <c r="AF303" s="9" t="e">
        <f t="shared" si="127"/>
        <v>#DIV/0!</v>
      </c>
      <c r="AG303" s="9" t="e">
        <f t="shared" si="128"/>
        <v>#DIV/0!</v>
      </c>
      <c r="AH303" s="10" t="e">
        <f t="shared" si="129"/>
        <v>#DIV/0!</v>
      </c>
    </row>
    <row r="304" spans="1:34">
      <c r="A304" s="256" t="s">
        <v>4030</v>
      </c>
      <c r="B304" s="257"/>
      <c r="C304" s="45"/>
      <c r="D304" s="46"/>
      <c r="E304" s="258"/>
      <c r="F304" s="258"/>
      <c r="G304" s="258"/>
      <c r="H304" s="52">
        <f t="shared" si="110"/>
        <v>0</v>
      </c>
      <c r="I304" s="8">
        <f t="shared" si="111"/>
        <v>0</v>
      </c>
      <c r="J304" s="53"/>
      <c r="K304" s="9"/>
      <c r="L304" s="9"/>
      <c r="M304" s="10">
        <f t="shared" si="112"/>
        <v>0</v>
      </c>
      <c r="N304" s="56"/>
      <c r="O304" s="8" t="e">
        <f t="shared" si="113"/>
        <v>#DIV/0!</v>
      </c>
      <c r="P304" s="9" t="e">
        <f t="shared" si="114"/>
        <v>#DIV/0!</v>
      </c>
      <c r="Q304" s="10" t="e">
        <f t="shared" si="115"/>
        <v>#DIV/0!</v>
      </c>
      <c r="R304" s="56"/>
      <c r="S304" s="55" t="e">
        <f t="shared" si="116"/>
        <v>#DIV/0!</v>
      </c>
      <c r="U304" s="45" t="e">
        <f t="shared" si="117"/>
        <v>#DIV/0!</v>
      </c>
      <c r="V304" s="46" t="e">
        <f t="shared" si="118"/>
        <v>#DIV/0!</v>
      </c>
      <c r="W304" s="49" t="e">
        <f t="shared" si="119"/>
        <v>#DIV/0!</v>
      </c>
      <c r="X304" s="45" t="e">
        <f t="shared" si="120"/>
        <v>#DIV/0!</v>
      </c>
      <c r="Y304" s="65" t="e">
        <f t="shared" si="121"/>
        <v>#DIV/0!</v>
      </c>
      <c r="Z304" s="46" t="e">
        <f t="shared" si="122"/>
        <v>#DIV/0!</v>
      </c>
      <c r="AA304" s="46" t="e">
        <f t="shared" si="123"/>
        <v>#DIV/0!</v>
      </c>
      <c r="AB304" s="77" t="e">
        <f t="shared" si="124"/>
        <v>#DIV/0!</v>
      </c>
      <c r="AC304" s="78" t="e">
        <f t="shared" si="125"/>
        <v>#DIV/0!</v>
      </c>
      <c r="AE304" s="8" t="e">
        <f t="shared" si="126"/>
        <v>#DIV/0!</v>
      </c>
      <c r="AF304" s="9" t="e">
        <f t="shared" si="127"/>
        <v>#DIV/0!</v>
      </c>
      <c r="AG304" s="9" t="e">
        <f t="shared" si="128"/>
        <v>#DIV/0!</v>
      </c>
      <c r="AH304" s="10" t="e">
        <f t="shared" si="129"/>
        <v>#DIV/0!</v>
      </c>
    </row>
    <row r="305" spans="1:34">
      <c r="A305" s="256" t="s">
        <v>4031</v>
      </c>
      <c r="B305" s="257"/>
      <c r="C305" s="45"/>
      <c r="D305" s="46"/>
      <c r="E305" s="258"/>
      <c r="F305" s="258"/>
      <c r="G305" s="258"/>
      <c r="H305" s="52">
        <f t="shared" si="110"/>
        <v>0</v>
      </c>
      <c r="I305" s="8">
        <f t="shared" si="111"/>
        <v>0</v>
      </c>
      <c r="J305" s="53"/>
      <c r="K305" s="9"/>
      <c r="L305" s="9"/>
      <c r="M305" s="10">
        <f t="shared" si="112"/>
        <v>0</v>
      </c>
      <c r="N305" s="56"/>
      <c r="O305" s="8" t="e">
        <f t="shared" si="113"/>
        <v>#DIV/0!</v>
      </c>
      <c r="P305" s="9" t="e">
        <f t="shared" si="114"/>
        <v>#DIV/0!</v>
      </c>
      <c r="Q305" s="10" t="e">
        <f t="shared" si="115"/>
        <v>#DIV/0!</v>
      </c>
      <c r="R305" s="56"/>
      <c r="S305" s="55" t="e">
        <f t="shared" si="116"/>
        <v>#DIV/0!</v>
      </c>
      <c r="U305" s="45" t="e">
        <f t="shared" si="117"/>
        <v>#DIV/0!</v>
      </c>
      <c r="V305" s="46" t="e">
        <f t="shared" si="118"/>
        <v>#DIV/0!</v>
      </c>
      <c r="W305" s="49" t="e">
        <f t="shared" si="119"/>
        <v>#DIV/0!</v>
      </c>
      <c r="X305" s="45" t="e">
        <f t="shared" si="120"/>
        <v>#DIV/0!</v>
      </c>
      <c r="Y305" s="65" t="e">
        <f t="shared" si="121"/>
        <v>#DIV/0!</v>
      </c>
      <c r="Z305" s="46" t="e">
        <f t="shared" si="122"/>
        <v>#DIV/0!</v>
      </c>
      <c r="AA305" s="46" t="e">
        <f t="shared" si="123"/>
        <v>#DIV/0!</v>
      </c>
      <c r="AB305" s="77" t="e">
        <f t="shared" si="124"/>
        <v>#DIV/0!</v>
      </c>
      <c r="AC305" s="78" t="e">
        <f t="shared" si="125"/>
        <v>#DIV/0!</v>
      </c>
      <c r="AE305" s="8" t="e">
        <f t="shared" si="126"/>
        <v>#DIV/0!</v>
      </c>
      <c r="AF305" s="9" t="e">
        <f t="shared" si="127"/>
        <v>#DIV/0!</v>
      </c>
      <c r="AG305" s="9" t="e">
        <f t="shared" si="128"/>
        <v>#DIV/0!</v>
      </c>
      <c r="AH305" s="10" t="e">
        <f t="shared" si="129"/>
        <v>#DIV/0!</v>
      </c>
    </row>
    <row r="306" spans="1:34">
      <c r="A306" s="256" t="s">
        <v>4032</v>
      </c>
      <c r="B306" s="257"/>
      <c r="C306" s="45"/>
      <c r="D306" s="46"/>
      <c r="E306" s="258"/>
      <c r="F306" s="258"/>
      <c r="G306" s="258"/>
      <c r="H306" s="52">
        <f t="shared" si="110"/>
        <v>0</v>
      </c>
      <c r="I306" s="8">
        <f t="shared" si="111"/>
        <v>0</v>
      </c>
      <c r="J306" s="53"/>
      <c r="K306" s="9"/>
      <c r="L306" s="9"/>
      <c r="M306" s="10">
        <f t="shared" si="112"/>
        <v>0</v>
      </c>
      <c r="N306" s="56"/>
      <c r="O306" s="8" t="e">
        <f t="shared" si="113"/>
        <v>#DIV/0!</v>
      </c>
      <c r="P306" s="9" t="e">
        <f t="shared" si="114"/>
        <v>#DIV/0!</v>
      </c>
      <c r="Q306" s="10" t="e">
        <f t="shared" si="115"/>
        <v>#DIV/0!</v>
      </c>
      <c r="R306" s="56"/>
      <c r="S306" s="55" t="e">
        <f t="shared" si="116"/>
        <v>#DIV/0!</v>
      </c>
      <c r="U306" s="45" t="e">
        <f t="shared" si="117"/>
        <v>#DIV/0!</v>
      </c>
      <c r="V306" s="46" t="e">
        <f t="shared" si="118"/>
        <v>#DIV/0!</v>
      </c>
      <c r="W306" s="49" t="e">
        <f t="shared" si="119"/>
        <v>#DIV/0!</v>
      </c>
      <c r="X306" s="45" t="e">
        <f t="shared" si="120"/>
        <v>#DIV/0!</v>
      </c>
      <c r="Y306" s="65" t="e">
        <f t="shared" si="121"/>
        <v>#DIV/0!</v>
      </c>
      <c r="Z306" s="46" t="e">
        <f t="shared" si="122"/>
        <v>#DIV/0!</v>
      </c>
      <c r="AA306" s="46" t="e">
        <f t="shared" si="123"/>
        <v>#DIV/0!</v>
      </c>
      <c r="AB306" s="77" t="e">
        <f t="shared" si="124"/>
        <v>#DIV/0!</v>
      </c>
      <c r="AC306" s="78" t="e">
        <f t="shared" si="125"/>
        <v>#DIV/0!</v>
      </c>
      <c r="AE306" s="8" t="e">
        <f t="shared" si="126"/>
        <v>#DIV/0!</v>
      </c>
      <c r="AF306" s="9" t="e">
        <f t="shared" si="127"/>
        <v>#DIV/0!</v>
      </c>
      <c r="AG306" s="9" t="e">
        <f t="shared" si="128"/>
        <v>#DIV/0!</v>
      </c>
      <c r="AH306" s="10" t="e">
        <f t="shared" si="129"/>
        <v>#DIV/0!</v>
      </c>
    </row>
    <row r="307" spans="1:34">
      <c r="A307" s="256" t="s">
        <v>4033</v>
      </c>
      <c r="B307" s="257"/>
      <c r="C307" s="45"/>
      <c r="D307" s="46"/>
      <c r="E307" s="258"/>
      <c r="F307" s="258"/>
      <c r="G307" s="258"/>
      <c r="H307" s="52">
        <f t="shared" si="110"/>
        <v>0</v>
      </c>
      <c r="I307" s="8">
        <f t="shared" si="111"/>
        <v>0</v>
      </c>
      <c r="J307" s="53"/>
      <c r="K307" s="9"/>
      <c r="L307" s="9"/>
      <c r="M307" s="10">
        <f t="shared" si="112"/>
        <v>0</v>
      </c>
      <c r="N307" s="56"/>
      <c r="O307" s="8" t="e">
        <f t="shared" si="113"/>
        <v>#DIV/0!</v>
      </c>
      <c r="P307" s="9" t="e">
        <f t="shared" si="114"/>
        <v>#DIV/0!</v>
      </c>
      <c r="Q307" s="10" t="e">
        <f t="shared" si="115"/>
        <v>#DIV/0!</v>
      </c>
      <c r="R307" s="56"/>
      <c r="S307" s="55" t="e">
        <f t="shared" si="116"/>
        <v>#DIV/0!</v>
      </c>
      <c r="U307" s="45" t="e">
        <f t="shared" si="117"/>
        <v>#DIV/0!</v>
      </c>
      <c r="V307" s="46" t="e">
        <f t="shared" si="118"/>
        <v>#DIV/0!</v>
      </c>
      <c r="W307" s="49" t="e">
        <f t="shared" si="119"/>
        <v>#DIV/0!</v>
      </c>
      <c r="X307" s="45" t="e">
        <f t="shared" si="120"/>
        <v>#DIV/0!</v>
      </c>
      <c r="Y307" s="65" t="e">
        <f t="shared" si="121"/>
        <v>#DIV/0!</v>
      </c>
      <c r="Z307" s="46" t="e">
        <f t="shared" si="122"/>
        <v>#DIV/0!</v>
      </c>
      <c r="AA307" s="46" t="e">
        <f t="shared" si="123"/>
        <v>#DIV/0!</v>
      </c>
      <c r="AB307" s="77" t="e">
        <f t="shared" si="124"/>
        <v>#DIV/0!</v>
      </c>
      <c r="AC307" s="78" t="e">
        <f t="shared" si="125"/>
        <v>#DIV/0!</v>
      </c>
      <c r="AE307" s="8" t="e">
        <f t="shared" si="126"/>
        <v>#DIV/0!</v>
      </c>
      <c r="AF307" s="9" t="e">
        <f t="shared" si="127"/>
        <v>#DIV/0!</v>
      </c>
      <c r="AG307" s="9" t="e">
        <f t="shared" si="128"/>
        <v>#DIV/0!</v>
      </c>
      <c r="AH307" s="10" t="e">
        <f t="shared" si="129"/>
        <v>#DIV/0!</v>
      </c>
    </row>
    <row r="308" spans="1:34">
      <c r="A308" s="256" t="s">
        <v>4034</v>
      </c>
      <c r="B308" s="257"/>
      <c r="C308" s="45"/>
      <c r="D308" s="46"/>
      <c r="E308" s="258"/>
      <c r="F308" s="258"/>
      <c r="G308" s="258"/>
      <c r="H308" s="52">
        <f t="shared" si="110"/>
        <v>0</v>
      </c>
      <c r="I308" s="8">
        <f t="shared" si="111"/>
        <v>0</v>
      </c>
      <c r="J308" s="53"/>
      <c r="K308" s="9"/>
      <c r="L308" s="9"/>
      <c r="M308" s="10">
        <f t="shared" si="112"/>
        <v>0</v>
      </c>
      <c r="N308" s="56"/>
      <c r="O308" s="8" t="e">
        <f t="shared" si="113"/>
        <v>#DIV/0!</v>
      </c>
      <c r="P308" s="9" t="e">
        <f t="shared" si="114"/>
        <v>#DIV/0!</v>
      </c>
      <c r="Q308" s="10" t="e">
        <f t="shared" si="115"/>
        <v>#DIV/0!</v>
      </c>
      <c r="R308" s="56"/>
      <c r="S308" s="55" t="e">
        <f t="shared" si="116"/>
        <v>#DIV/0!</v>
      </c>
      <c r="U308" s="45" t="e">
        <f t="shared" si="117"/>
        <v>#DIV/0!</v>
      </c>
      <c r="V308" s="46" t="e">
        <f t="shared" si="118"/>
        <v>#DIV/0!</v>
      </c>
      <c r="W308" s="49" t="e">
        <f t="shared" si="119"/>
        <v>#DIV/0!</v>
      </c>
      <c r="X308" s="45" t="e">
        <f t="shared" si="120"/>
        <v>#DIV/0!</v>
      </c>
      <c r="Y308" s="65" t="e">
        <f t="shared" si="121"/>
        <v>#DIV/0!</v>
      </c>
      <c r="Z308" s="46" t="e">
        <f t="shared" si="122"/>
        <v>#DIV/0!</v>
      </c>
      <c r="AA308" s="46" t="e">
        <f t="shared" si="123"/>
        <v>#DIV/0!</v>
      </c>
      <c r="AB308" s="77" t="e">
        <f t="shared" si="124"/>
        <v>#DIV/0!</v>
      </c>
      <c r="AC308" s="78" t="e">
        <f t="shared" si="125"/>
        <v>#DIV/0!</v>
      </c>
      <c r="AE308" s="8" t="e">
        <f t="shared" si="126"/>
        <v>#DIV/0!</v>
      </c>
      <c r="AF308" s="9" t="e">
        <f t="shared" si="127"/>
        <v>#DIV/0!</v>
      </c>
      <c r="AG308" s="9" t="e">
        <f t="shared" si="128"/>
        <v>#DIV/0!</v>
      </c>
      <c r="AH308" s="10" t="e">
        <f t="shared" si="129"/>
        <v>#DIV/0!</v>
      </c>
    </row>
    <row r="309" spans="1:34">
      <c r="A309" s="256" t="s">
        <v>4035</v>
      </c>
      <c r="B309" s="257"/>
      <c r="C309" s="45"/>
      <c r="D309" s="46"/>
      <c r="E309" s="258"/>
      <c r="F309" s="258"/>
      <c r="G309" s="258"/>
      <c r="H309" s="52">
        <f t="shared" si="110"/>
        <v>0</v>
      </c>
      <c r="I309" s="8">
        <f t="shared" si="111"/>
        <v>0</v>
      </c>
      <c r="J309" s="53"/>
      <c r="K309" s="9"/>
      <c r="L309" s="9"/>
      <c r="M309" s="10">
        <f t="shared" si="112"/>
        <v>0</v>
      </c>
      <c r="N309" s="56"/>
      <c r="O309" s="8" t="e">
        <f t="shared" si="113"/>
        <v>#DIV/0!</v>
      </c>
      <c r="P309" s="9" t="e">
        <f t="shared" si="114"/>
        <v>#DIV/0!</v>
      </c>
      <c r="Q309" s="10" t="e">
        <f t="shared" si="115"/>
        <v>#DIV/0!</v>
      </c>
      <c r="R309" s="56"/>
      <c r="S309" s="55" t="e">
        <f t="shared" si="116"/>
        <v>#DIV/0!</v>
      </c>
      <c r="U309" s="45" t="e">
        <f t="shared" si="117"/>
        <v>#DIV/0!</v>
      </c>
      <c r="V309" s="46" t="e">
        <f t="shared" si="118"/>
        <v>#DIV/0!</v>
      </c>
      <c r="W309" s="49" t="e">
        <f t="shared" si="119"/>
        <v>#DIV/0!</v>
      </c>
      <c r="X309" s="45" t="e">
        <f t="shared" si="120"/>
        <v>#DIV/0!</v>
      </c>
      <c r="Y309" s="65" t="e">
        <f t="shared" si="121"/>
        <v>#DIV/0!</v>
      </c>
      <c r="Z309" s="46" t="e">
        <f t="shared" si="122"/>
        <v>#DIV/0!</v>
      </c>
      <c r="AA309" s="46" t="e">
        <f t="shared" si="123"/>
        <v>#DIV/0!</v>
      </c>
      <c r="AB309" s="77" t="e">
        <f t="shared" si="124"/>
        <v>#DIV/0!</v>
      </c>
      <c r="AC309" s="78" t="e">
        <f t="shared" si="125"/>
        <v>#DIV/0!</v>
      </c>
      <c r="AE309" s="8" t="e">
        <f t="shared" si="126"/>
        <v>#DIV/0!</v>
      </c>
      <c r="AF309" s="9" t="e">
        <f t="shared" si="127"/>
        <v>#DIV/0!</v>
      </c>
      <c r="AG309" s="9" t="e">
        <f t="shared" si="128"/>
        <v>#DIV/0!</v>
      </c>
      <c r="AH309" s="10" t="e">
        <f t="shared" si="129"/>
        <v>#DIV/0!</v>
      </c>
    </row>
    <row r="310" spans="1:34">
      <c r="A310" s="256" t="s">
        <v>4036</v>
      </c>
      <c r="B310" s="257"/>
      <c r="C310" s="45"/>
      <c r="D310" s="46"/>
      <c r="E310" s="258"/>
      <c r="F310" s="258"/>
      <c r="G310" s="258"/>
      <c r="H310" s="52">
        <f t="shared" si="110"/>
        <v>0</v>
      </c>
      <c r="I310" s="8">
        <f t="shared" si="111"/>
        <v>0</v>
      </c>
      <c r="J310" s="53"/>
      <c r="K310" s="9"/>
      <c r="L310" s="9"/>
      <c r="M310" s="10">
        <f t="shared" si="112"/>
        <v>0</v>
      </c>
      <c r="N310" s="56"/>
      <c r="O310" s="8" t="e">
        <f t="shared" si="113"/>
        <v>#DIV/0!</v>
      </c>
      <c r="P310" s="9" t="e">
        <f t="shared" si="114"/>
        <v>#DIV/0!</v>
      </c>
      <c r="Q310" s="10" t="e">
        <f t="shared" si="115"/>
        <v>#DIV/0!</v>
      </c>
      <c r="R310" s="56"/>
      <c r="S310" s="55" t="e">
        <f t="shared" si="116"/>
        <v>#DIV/0!</v>
      </c>
      <c r="U310" s="45" t="e">
        <f t="shared" si="117"/>
        <v>#DIV/0!</v>
      </c>
      <c r="V310" s="46" t="e">
        <f t="shared" si="118"/>
        <v>#DIV/0!</v>
      </c>
      <c r="W310" s="49" t="e">
        <f t="shared" si="119"/>
        <v>#DIV/0!</v>
      </c>
      <c r="X310" s="45" t="e">
        <f t="shared" si="120"/>
        <v>#DIV/0!</v>
      </c>
      <c r="Y310" s="65" t="e">
        <f t="shared" si="121"/>
        <v>#DIV/0!</v>
      </c>
      <c r="Z310" s="46" t="e">
        <f t="shared" si="122"/>
        <v>#DIV/0!</v>
      </c>
      <c r="AA310" s="46" t="e">
        <f t="shared" si="123"/>
        <v>#DIV/0!</v>
      </c>
      <c r="AB310" s="77" t="e">
        <f t="shared" si="124"/>
        <v>#DIV/0!</v>
      </c>
      <c r="AC310" s="78" t="e">
        <f t="shared" si="125"/>
        <v>#DIV/0!</v>
      </c>
      <c r="AE310" s="8" t="e">
        <f t="shared" si="126"/>
        <v>#DIV/0!</v>
      </c>
      <c r="AF310" s="9" t="e">
        <f t="shared" si="127"/>
        <v>#DIV/0!</v>
      </c>
      <c r="AG310" s="9" t="e">
        <f t="shared" si="128"/>
        <v>#DIV/0!</v>
      </c>
      <c r="AH310" s="10" t="e">
        <f t="shared" si="129"/>
        <v>#DIV/0!</v>
      </c>
    </row>
    <row r="311" spans="1:34">
      <c r="A311" s="256" t="s">
        <v>4037</v>
      </c>
      <c r="B311" s="257"/>
      <c r="C311" s="45"/>
      <c r="D311" s="46"/>
      <c r="E311" s="258"/>
      <c r="F311" s="258"/>
      <c r="G311" s="258"/>
      <c r="H311" s="52">
        <f t="shared" si="110"/>
        <v>0</v>
      </c>
      <c r="I311" s="8">
        <f t="shared" si="111"/>
        <v>0</v>
      </c>
      <c r="J311" s="53"/>
      <c r="K311" s="9"/>
      <c r="L311" s="9"/>
      <c r="M311" s="10">
        <f t="shared" si="112"/>
        <v>0</v>
      </c>
      <c r="N311" s="56"/>
      <c r="O311" s="8" t="e">
        <f t="shared" si="113"/>
        <v>#DIV/0!</v>
      </c>
      <c r="P311" s="9" t="e">
        <f t="shared" si="114"/>
        <v>#DIV/0!</v>
      </c>
      <c r="Q311" s="10" t="e">
        <f t="shared" si="115"/>
        <v>#DIV/0!</v>
      </c>
      <c r="R311" s="56"/>
      <c r="S311" s="55" t="e">
        <f t="shared" si="116"/>
        <v>#DIV/0!</v>
      </c>
      <c r="U311" s="45" t="e">
        <f t="shared" si="117"/>
        <v>#DIV/0!</v>
      </c>
      <c r="V311" s="46" t="e">
        <f t="shared" si="118"/>
        <v>#DIV/0!</v>
      </c>
      <c r="W311" s="49" t="e">
        <f t="shared" si="119"/>
        <v>#DIV/0!</v>
      </c>
      <c r="X311" s="45" t="e">
        <f t="shared" si="120"/>
        <v>#DIV/0!</v>
      </c>
      <c r="Y311" s="65" t="e">
        <f t="shared" si="121"/>
        <v>#DIV/0!</v>
      </c>
      <c r="Z311" s="46" t="e">
        <f t="shared" si="122"/>
        <v>#DIV/0!</v>
      </c>
      <c r="AA311" s="46" t="e">
        <f t="shared" si="123"/>
        <v>#DIV/0!</v>
      </c>
      <c r="AB311" s="77" t="e">
        <f t="shared" si="124"/>
        <v>#DIV/0!</v>
      </c>
      <c r="AC311" s="78" t="e">
        <f t="shared" si="125"/>
        <v>#DIV/0!</v>
      </c>
      <c r="AE311" s="8" t="e">
        <f t="shared" si="126"/>
        <v>#DIV/0!</v>
      </c>
      <c r="AF311" s="9" t="e">
        <f t="shared" si="127"/>
        <v>#DIV/0!</v>
      </c>
      <c r="AG311" s="9" t="e">
        <f t="shared" si="128"/>
        <v>#DIV/0!</v>
      </c>
      <c r="AH311" s="10" t="e">
        <f t="shared" si="129"/>
        <v>#DIV/0!</v>
      </c>
    </row>
    <row r="312" spans="1:34">
      <c r="A312" s="256" t="s">
        <v>4038</v>
      </c>
      <c r="B312" s="257"/>
      <c r="C312" s="45"/>
      <c r="D312" s="46"/>
      <c r="E312" s="258"/>
      <c r="F312" s="258"/>
      <c r="G312" s="258"/>
      <c r="H312" s="52">
        <f t="shared" si="110"/>
        <v>0</v>
      </c>
      <c r="I312" s="8">
        <f t="shared" si="111"/>
        <v>0</v>
      </c>
      <c r="J312" s="53"/>
      <c r="K312" s="9"/>
      <c r="L312" s="9"/>
      <c r="M312" s="10">
        <f t="shared" si="112"/>
        <v>0</v>
      </c>
      <c r="N312" s="56"/>
      <c r="O312" s="8" t="e">
        <f t="shared" si="113"/>
        <v>#DIV/0!</v>
      </c>
      <c r="P312" s="9" t="e">
        <f t="shared" si="114"/>
        <v>#DIV/0!</v>
      </c>
      <c r="Q312" s="10" t="e">
        <f t="shared" si="115"/>
        <v>#DIV/0!</v>
      </c>
      <c r="R312" s="56"/>
      <c r="S312" s="55" t="e">
        <f t="shared" si="116"/>
        <v>#DIV/0!</v>
      </c>
      <c r="U312" s="45" t="e">
        <f t="shared" si="117"/>
        <v>#DIV/0!</v>
      </c>
      <c r="V312" s="46" t="e">
        <f t="shared" si="118"/>
        <v>#DIV/0!</v>
      </c>
      <c r="W312" s="49" t="e">
        <f t="shared" si="119"/>
        <v>#DIV/0!</v>
      </c>
      <c r="X312" s="45" t="e">
        <f t="shared" si="120"/>
        <v>#DIV/0!</v>
      </c>
      <c r="Y312" s="65" t="e">
        <f t="shared" si="121"/>
        <v>#DIV/0!</v>
      </c>
      <c r="Z312" s="46" t="e">
        <f t="shared" si="122"/>
        <v>#DIV/0!</v>
      </c>
      <c r="AA312" s="46" t="e">
        <f t="shared" si="123"/>
        <v>#DIV/0!</v>
      </c>
      <c r="AB312" s="77" t="e">
        <f t="shared" si="124"/>
        <v>#DIV/0!</v>
      </c>
      <c r="AC312" s="78" t="e">
        <f t="shared" si="125"/>
        <v>#DIV/0!</v>
      </c>
      <c r="AE312" s="8" t="e">
        <f t="shared" si="126"/>
        <v>#DIV/0!</v>
      </c>
      <c r="AF312" s="9" t="e">
        <f t="shared" si="127"/>
        <v>#DIV/0!</v>
      </c>
      <c r="AG312" s="9" t="e">
        <f t="shared" si="128"/>
        <v>#DIV/0!</v>
      </c>
      <c r="AH312" s="10" t="e">
        <f t="shared" si="129"/>
        <v>#DIV/0!</v>
      </c>
    </row>
    <row r="313" spans="1:34">
      <c r="A313" s="256" t="s">
        <v>4039</v>
      </c>
      <c r="B313" s="257"/>
      <c r="C313" s="45"/>
      <c r="D313" s="46"/>
      <c r="E313" s="258"/>
      <c r="F313" s="258"/>
      <c r="G313" s="258"/>
      <c r="H313" s="52">
        <f t="shared" si="110"/>
        <v>0</v>
      </c>
      <c r="I313" s="8">
        <f t="shared" si="111"/>
        <v>0</v>
      </c>
      <c r="J313" s="53"/>
      <c r="K313" s="9"/>
      <c r="L313" s="9"/>
      <c r="M313" s="10">
        <f t="shared" si="112"/>
        <v>0</v>
      </c>
      <c r="N313" s="56"/>
      <c r="O313" s="8" t="e">
        <f t="shared" si="113"/>
        <v>#DIV/0!</v>
      </c>
      <c r="P313" s="9" t="e">
        <f t="shared" si="114"/>
        <v>#DIV/0!</v>
      </c>
      <c r="Q313" s="10" t="e">
        <f t="shared" si="115"/>
        <v>#DIV/0!</v>
      </c>
      <c r="R313" s="56"/>
      <c r="S313" s="55" t="e">
        <f t="shared" si="116"/>
        <v>#DIV/0!</v>
      </c>
      <c r="U313" s="45" t="e">
        <f t="shared" si="117"/>
        <v>#DIV/0!</v>
      </c>
      <c r="V313" s="46" t="e">
        <f t="shared" si="118"/>
        <v>#DIV/0!</v>
      </c>
      <c r="W313" s="49" t="e">
        <f t="shared" si="119"/>
        <v>#DIV/0!</v>
      </c>
      <c r="X313" s="45" t="e">
        <f t="shared" si="120"/>
        <v>#DIV/0!</v>
      </c>
      <c r="Y313" s="65" t="e">
        <f t="shared" si="121"/>
        <v>#DIV/0!</v>
      </c>
      <c r="Z313" s="46" t="e">
        <f t="shared" si="122"/>
        <v>#DIV/0!</v>
      </c>
      <c r="AA313" s="46" t="e">
        <f t="shared" si="123"/>
        <v>#DIV/0!</v>
      </c>
      <c r="AB313" s="77" t="e">
        <f t="shared" si="124"/>
        <v>#DIV/0!</v>
      </c>
      <c r="AC313" s="78" t="e">
        <f t="shared" si="125"/>
        <v>#DIV/0!</v>
      </c>
      <c r="AE313" s="8" t="e">
        <f t="shared" si="126"/>
        <v>#DIV/0!</v>
      </c>
      <c r="AF313" s="9" t="e">
        <f t="shared" si="127"/>
        <v>#DIV/0!</v>
      </c>
      <c r="AG313" s="9" t="e">
        <f t="shared" si="128"/>
        <v>#DIV/0!</v>
      </c>
      <c r="AH313" s="10" t="e">
        <f t="shared" si="129"/>
        <v>#DIV/0!</v>
      </c>
    </row>
    <row r="314" spans="1:34">
      <c r="A314" s="256" t="s">
        <v>4040</v>
      </c>
      <c r="B314" s="257"/>
      <c r="C314" s="45"/>
      <c r="D314" s="46"/>
      <c r="E314" s="258"/>
      <c r="F314" s="258"/>
      <c r="G314" s="258"/>
      <c r="H314" s="52">
        <f t="shared" si="110"/>
        <v>0</v>
      </c>
      <c r="I314" s="8">
        <f t="shared" si="111"/>
        <v>0</v>
      </c>
      <c r="J314" s="53"/>
      <c r="K314" s="9"/>
      <c r="L314" s="9"/>
      <c r="M314" s="10">
        <f t="shared" si="112"/>
        <v>0</v>
      </c>
      <c r="N314" s="56"/>
      <c r="O314" s="8" t="e">
        <f t="shared" si="113"/>
        <v>#DIV/0!</v>
      </c>
      <c r="P314" s="9" t="e">
        <f t="shared" si="114"/>
        <v>#DIV/0!</v>
      </c>
      <c r="Q314" s="10" t="e">
        <f t="shared" si="115"/>
        <v>#DIV/0!</v>
      </c>
      <c r="R314" s="56"/>
      <c r="S314" s="55" t="e">
        <f t="shared" si="116"/>
        <v>#DIV/0!</v>
      </c>
      <c r="U314" s="45" t="e">
        <f t="shared" si="117"/>
        <v>#DIV/0!</v>
      </c>
      <c r="V314" s="46" t="e">
        <f t="shared" si="118"/>
        <v>#DIV/0!</v>
      </c>
      <c r="W314" s="49" t="e">
        <f t="shared" si="119"/>
        <v>#DIV/0!</v>
      </c>
      <c r="X314" s="45" t="e">
        <f t="shared" si="120"/>
        <v>#DIV/0!</v>
      </c>
      <c r="Y314" s="65" t="e">
        <f t="shared" si="121"/>
        <v>#DIV/0!</v>
      </c>
      <c r="Z314" s="46" t="e">
        <f t="shared" si="122"/>
        <v>#DIV/0!</v>
      </c>
      <c r="AA314" s="46" t="e">
        <f t="shared" si="123"/>
        <v>#DIV/0!</v>
      </c>
      <c r="AB314" s="77" t="e">
        <f t="shared" si="124"/>
        <v>#DIV/0!</v>
      </c>
      <c r="AC314" s="78" t="e">
        <f t="shared" si="125"/>
        <v>#DIV/0!</v>
      </c>
      <c r="AE314" s="8" t="e">
        <f t="shared" si="126"/>
        <v>#DIV/0!</v>
      </c>
      <c r="AF314" s="9" t="e">
        <f t="shared" si="127"/>
        <v>#DIV/0!</v>
      </c>
      <c r="AG314" s="9" t="e">
        <f t="shared" si="128"/>
        <v>#DIV/0!</v>
      </c>
      <c r="AH314" s="10" t="e">
        <f t="shared" si="129"/>
        <v>#DIV/0!</v>
      </c>
    </row>
    <row r="315" spans="1:34">
      <c r="A315" s="256" t="s">
        <v>4041</v>
      </c>
      <c r="B315" s="257"/>
      <c r="C315" s="45"/>
      <c r="D315" s="46"/>
      <c r="E315" s="258"/>
      <c r="F315" s="258"/>
      <c r="G315" s="258"/>
      <c r="H315" s="52">
        <f t="shared" si="110"/>
        <v>0</v>
      </c>
      <c r="I315" s="8">
        <f t="shared" si="111"/>
        <v>0</v>
      </c>
      <c r="J315" s="53"/>
      <c r="K315" s="9"/>
      <c r="L315" s="9"/>
      <c r="M315" s="10">
        <f t="shared" si="112"/>
        <v>0</v>
      </c>
      <c r="N315" s="56"/>
      <c r="O315" s="8" t="e">
        <f t="shared" si="113"/>
        <v>#DIV/0!</v>
      </c>
      <c r="P315" s="9" t="e">
        <f t="shared" si="114"/>
        <v>#DIV/0!</v>
      </c>
      <c r="Q315" s="10" t="e">
        <f t="shared" si="115"/>
        <v>#DIV/0!</v>
      </c>
      <c r="R315" s="56"/>
      <c r="S315" s="55" t="e">
        <f t="shared" si="116"/>
        <v>#DIV/0!</v>
      </c>
      <c r="U315" s="45" t="e">
        <f t="shared" si="117"/>
        <v>#DIV/0!</v>
      </c>
      <c r="V315" s="46" t="e">
        <f t="shared" si="118"/>
        <v>#DIV/0!</v>
      </c>
      <c r="W315" s="49" t="e">
        <f t="shared" si="119"/>
        <v>#DIV/0!</v>
      </c>
      <c r="X315" s="45" t="e">
        <f t="shared" si="120"/>
        <v>#DIV/0!</v>
      </c>
      <c r="Y315" s="65" t="e">
        <f t="shared" si="121"/>
        <v>#DIV/0!</v>
      </c>
      <c r="Z315" s="46" t="e">
        <f t="shared" si="122"/>
        <v>#DIV/0!</v>
      </c>
      <c r="AA315" s="46" t="e">
        <f t="shared" si="123"/>
        <v>#DIV/0!</v>
      </c>
      <c r="AB315" s="77" t="e">
        <f t="shared" si="124"/>
        <v>#DIV/0!</v>
      </c>
      <c r="AC315" s="78" t="e">
        <f t="shared" si="125"/>
        <v>#DIV/0!</v>
      </c>
      <c r="AE315" s="8" t="e">
        <f t="shared" si="126"/>
        <v>#DIV/0!</v>
      </c>
      <c r="AF315" s="9" t="e">
        <f t="shared" si="127"/>
        <v>#DIV/0!</v>
      </c>
      <c r="AG315" s="9" t="e">
        <f t="shared" si="128"/>
        <v>#DIV/0!</v>
      </c>
      <c r="AH315" s="10" t="e">
        <f t="shared" si="129"/>
        <v>#DIV/0!</v>
      </c>
    </row>
    <row r="316" spans="1:34">
      <c r="A316" s="256" t="s">
        <v>4042</v>
      </c>
      <c r="B316" s="257"/>
      <c r="C316" s="45"/>
      <c r="D316" s="46"/>
      <c r="E316" s="258"/>
      <c r="F316" s="258"/>
      <c r="G316" s="258"/>
      <c r="H316" s="52">
        <f t="shared" si="110"/>
        <v>0</v>
      </c>
      <c r="I316" s="8">
        <f t="shared" si="111"/>
        <v>0</v>
      </c>
      <c r="J316" s="53"/>
      <c r="K316" s="9"/>
      <c r="L316" s="9"/>
      <c r="M316" s="10">
        <f t="shared" si="112"/>
        <v>0</v>
      </c>
      <c r="N316" s="56"/>
      <c r="O316" s="8" t="e">
        <f t="shared" si="113"/>
        <v>#DIV/0!</v>
      </c>
      <c r="P316" s="9" t="e">
        <f t="shared" si="114"/>
        <v>#DIV/0!</v>
      </c>
      <c r="Q316" s="10" t="e">
        <f t="shared" si="115"/>
        <v>#DIV/0!</v>
      </c>
      <c r="R316" s="56"/>
      <c r="S316" s="55" t="e">
        <f t="shared" si="116"/>
        <v>#DIV/0!</v>
      </c>
      <c r="U316" s="45" t="e">
        <f t="shared" si="117"/>
        <v>#DIV/0!</v>
      </c>
      <c r="V316" s="46" t="e">
        <f t="shared" si="118"/>
        <v>#DIV/0!</v>
      </c>
      <c r="W316" s="49" t="e">
        <f t="shared" si="119"/>
        <v>#DIV/0!</v>
      </c>
      <c r="X316" s="45" t="e">
        <f t="shared" si="120"/>
        <v>#DIV/0!</v>
      </c>
      <c r="Y316" s="65" t="e">
        <f t="shared" si="121"/>
        <v>#DIV/0!</v>
      </c>
      <c r="Z316" s="46" t="e">
        <f t="shared" si="122"/>
        <v>#DIV/0!</v>
      </c>
      <c r="AA316" s="46" t="e">
        <f t="shared" si="123"/>
        <v>#DIV/0!</v>
      </c>
      <c r="AB316" s="77" t="e">
        <f t="shared" si="124"/>
        <v>#DIV/0!</v>
      </c>
      <c r="AC316" s="78" t="e">
        <f t="shared" si="125"/>
        <v>#DIV/0!</v>
      </c>
      <c r="AE316" s="8" t="e">
        <f t="shared" si="126"/>
        <v>#DIV/0!</v>
      </c>
      <c r="AF316" s="9" t="e">
        <f t="shared" si="127"/>
        <v>#DIV/0!</v>
      </c>
      <c r="AG316" s="9" t="e">
        <f t="shared" si="128"/>
        <v>#DIV/0!</v>
      </c>
      <c r="AH316" s="10" t="e">
        <f t="shared" si="129"/>
        <v>#DIV/0!</v>
      </c>
    </row>
    <row r="317" spans="1:34">
      <c r="A317" s="256" t="s">
        <v>4043</v>
      </c>
      <c r="B317" s="257"/>
      <c r="C317" s="45"/>
      <c r="D317" s="46"/>
      <c r="E317" s="258"/>
      <c r="F317" s="258"/>
      <c r="G317" s="258"/>
      <c r="H317" s="52">
        <f t="shared" si="110"/>
        <v>0</v>
      </c>
      <c r="I317" s="8">
        <f t="shared" si="111"/>
        <v>0</v>
      </c>
      <c r="J317" s="53"/>
      <c r="K317" s="9"/>
      <c r="L317" s="9"/>
      <c r="M317" s="10">
        <f t="shared" si="112"/>
        <v>0</v>
      </c>
      <c r="N317" s="56"/>
      <c r="O317" s="8" t="e">
        <f t="shared" si="113"/>
        <v>#DIV/0!</v>
      </c>
      <c r="P317" s="9" t="e">
        <f t="shared" si="114"/>
        <v>#DIV/0!</v>
      </c>
      <c r="Q317" s="10" t="e">
        <f t="shared" si="115"/>
        <v>#DIV/0!</v>
      </c>
      <c r="R317" s="56"/>
      <c r="S317" s="55" t="e">
        <f t="shared" si="116"/>
        <v>#DIV/0!</v>
      </c>
      <c r="U317" s="45" t="e">
        <f t="shared" si="117"/>
        <v>#DIV/0!</v>
      </c>
      <c r="V317" s="46" t="e">
        <f t="shared" si="118"/>
        <v>#DIV/0!</v>
      </c>
      <c r="W317" s="49" t="e">
        <f t="shared" si="119"/>
        <v>#DIV/0!</v>
      </c>
      <c r="X317" s="45" t="e">
        <f t="shared" si="120"/>
        <v>#DIV/0!</v>
      </c>
      <c r="Y317" s="65" t="e">
        <f t="shared" si="121"/>
        <v>#DIV/0!</v>
      </c>
      <c r="Z317" s="46" t="e">
        <f t="shared" si="122"/>
        <v>#DIV/0!</v>
      </c>
      <c r="AA317" s="46" t="e">
        <f t="shared" si="123"/>
        <v>#DIV/0!</v>
      </c>
      <c r="AB317" s="77" t="e">
        <f t="shared" si="124"/>
        <v>#DIV/0!</v>
      </c>
      <c r="AC317" s="78" t="e">
        <f t="shared" si="125"/>
        <v>#DIV/0!</v>
      </c>
      <c r="AE317" s="8" t="e">
        <f t="shared" si="126"/>
        <v>#DIV/0!</v>
      </c>
      <c r="AF317" s="9" t="e">
        <f t="shared" si="127"/>
        <v>#DIV/0!</v>
      </c>
      <c r="AG317" s="9" t="e">
        <f t="shared" si="128"/>
        <v>#DIV/0!</v>
      </c>
      <c r="AH317" s="10" t="e">
        <f t="shared" si="129"/>
        <v>#DIV/0!</v>
      </c>
    </row>
    <row r="318" spans="1:34">
      <c r="A318" s="256" t="s">
        <v>4044</v>
      </c>
      <c r="B318" s="257"/>
      <c r="C318" s="45"/>
      <c r="D318" s="46"/>
      <c r="E318" s="258"/>
      <c r="F318" s="258"/>
      <c r="G318" s="258"/>
      <c r="H318" s="52">
        <f t="shared" si="110"/>
        <v>0</v>
      </c>
      <c r="I318" s="8">
        <f t="shared" si="111"/>
        <v>0</v>
      </c>
      <c r="J318" s="53"/>
      <c r="K318" s="9"/>
      <c r="L318" s="9"/>
      <c r="M318" s="10">
        <f t="shared" si="112"/>
        <v>0</v>
      </c>
      <c r="N318" s="56"/>
      <c r="O318" s="8" t="e">
        <f t="shared" si="113"/>
        <v>#DIV/0!</v>
      </c>
      <c r="P318" s="9" t="e">
        <f t="shared" si="114"/>
        <v>#DIV/0!</v>
      </c>
      <c r="Q318" s="10" t="e">
        <f t="shared" si="115"/>
        <v>#DIV/0!</v>
      </c>
      <c r="R318" s="56"/>
      <c r="S318" s="55" t="e">
        <f t="shared" si="116"/>
        <v>#DIV/0!</v>
      </c>
      <c r="U318" s="45" t="e">
        <f t="shared" si="117"/>
        <v>#DIV/0!</v>
      </c>
      <c r="V318" s="46" t="e">
        <f t="shared" si="118"/>
        <v>#DIV/0!</v>
      </c>
      <c r="W318" s="49" t="e">
        <f t="shared" si="119"/>
        <v>#DIV/0!</v>
      </c>
      <c r="X318" s="45" t="e">
        <f t="shared" si="120"/>
        <v>#DIV/0!</v>
      </c>
      <c r="Y318" s="65" t="e">
        <f t="shared" si="121"/>
        <v>#DIV/0!</v>
      </c>
      <c r="Z318" s="46" t="e">
        <f t="shared" si="122"/>
        <v>#DIV/0!</v>
      </c>
      <c r="AA318" s="46" t="e">
        <f t="shared" si="123"/>
        <v>#DIV/0!</v>
      </c>
      <c r="AB318" s="77" t="e">
        <f t="shared" si="124"/>
        <v>#DIV/0!</v>
      </c>
      <c r="AC318" s="78" t="e">
        <f t="shared" si="125"/>
        <v>#DIV/0!</v>
      </c>
      <c r="AE318" s="8" t="e">
        <f t="shared" si="126"/>
        <v>#DIV/0!</v>
      </c>
      <c r="AF318" s="9" t="e">
        <f t="shared" si="127"/>
        <v>#DIV/0!</v>
      </c>
      <c r="AG318" s="9" t="e">
        <f t="shared" si="128"/>
        <v>#DIV/0!</v>
      </c>
      <c r="AH318" s="10" t="e">
        <f t="shared" si="129"/>
        <v>#DIV/0!</v>
      </c>
    </row>
    <row r="319" spans="1:34">
      <c r="A319" s="256" t="s">
        <v>4045</v>
      </c>
      <c r="B319" s="257"/>
      <c r="C319" s="45"/>
      <c r="D319" s="46"/>
      <c r="E319" s="258"/>
      <c r="F319" s="258"/>
      <c r="G319" s="258"/>
      <c r="H319" s="52">
        <f t="shared" si="110"/>
        <v>0</v>
      </c>
      <c r="I319" s="8">
        <f t="shared" si="111"/>
        <v>0</v>
      </c>
      <c r="J319" s="53"/>
      <c r="K319" s="9"/>
      <c r="L319" s="9"/>
      <c r="M319" s="10">
        <f t="shared" si="112"/>
        <v>0</v>
      </c>
      <c r="N319" s="56"/>
      <c r="O319" s="8" t="e">
        <f t="shared" si="113"/>
        <v>#DIV/0!</v>
      </c>
      <c r="P319" s="9" t="e">
        <f t="shared" si="114"/>
        <v>#DIV/0!</v>
      </c>
      <c r="Q319" s="10" t="e">
        <f t="shared" si="115"/>
        <v>#DIV/0!</v>
      </c>
      <c r="R319" s="56"/>
      <c r="S319" s="55" t="e">
        <f t="shared" si="116"/>
        <v>#DIV/0!</v>
      </c>
      <c r="U319" s="45" t="e">
        <f t="shared" si="117"/>
        <v>#DIV/0!</v>
      </c>
      <c r="V319" s="46" t="e">
        <f t="shared" si="118"/>
        <v>#DIV/0!</v>
      </c>
      <c r="W319" s="49" t="e">
        <f t="shared" si="119"/>
        <v>#DIV/0!</v>
      </c>
      <c r="X319" s="45" t="e">
        <f t="shared" si="120"/>
        <v>#DIV/0!</v>
      </c>
      <c r="Y319" s="65" t="e">
        <f t="shared" si="121"/>
        <v>#DIV/0!</v>
      </c>
      <c r="Z319" s="46" t="e">
        <f t="shared" si="122"/>
        <v>#DIV/0!</v>
      </c>
      <c r="AA319" s="46" t="e">
        <f t="shared" si="123"/>
        <v>#DIV/0!</v>
      </c>
      <c r="AB319" s="77" t="e">
        <f t="shared" si="124"/>
        <v>#DIV/0!</v>
      </c>
      <c r="AC319" s="78" t="e">
        <f t="shared" si="125"/>
        <v>#DIV/0!</v>
      </c>
      <c r="AE319" s="8" t="e">
        <f t="shared" si="126"/>
        <v>#DIV/0!</v>
      </c>
      <c r="AF319" s="9" t="e">
        <f t="shared" si="127"/>
        <v>#DIV/0!</v>
      </c>
      <c r="AG319" s="9" t="e">
        <f t="shared" si="128"/>
        <v>#DIV/0!</v>
      </c>
      <c r="AH319" s="10" t="e">
        <f t="shared" si="129"/>
        <v>#DIV/0!</v>
      </c>
    </row>
    <row r="320" spans="1:34">
      <c r="A320" s="256" t="s">
        <v>4046</v>
      </c>
      <c r="B320" s="257"/>
      <c r="C320" s="45"/>
      <c r="D320" s="46"/>
      <c r="E320" s="258"/>
      <c r="F320" s="258"/>
      <c r="G320" s="258"/>
      <c r="H320" s="52">
        <f t="shared" si="110"/>
        <v>0</v>
      </c>
      <c r="I320" s="8">
        <f t="shared" si="111"/>
        <v>0</v>
      </c>
      <c r="J320" s="53"/>
      <c r="K320" s="9"/>
      <c r="L320" s="9"/>
      <c r="M320" s="10">
        <f t="shared" si="112"/>
        <v>0</v>
      </c>
      <c r="N320" s="56"/>
      <c r="O320" s="8" t="e">
        <f t="shared" si="113"/>
        <v>#DIV/0!</v>
      </c>
      <c r="P320" s="9" t="e">
        <f t="shared" si="114"/>
        <v>#DIV/0!</v>
      </c>
      <c r="Q320" s="10" t="e">
        <f t="shared" si="115"/>
        <v>#DIV/0!</v>
      </c>
      <c r="R320" s="56"/>
      <c r="S320" s="55" t="e">
        <f t="shared" si="116"/>
        <v>#DIV/0!</v>
      </c>
      <c r="U320" s="45" t="e">
        <f t="shared" si="117"/>
        <v>#DIV/0!</v>
      </c>
      <c r="V320" s="46" t="e">
        <f t="shared" si="118"/>
        <v>#DIV/0!</v>
      </c>
      <c r="W320" s="49" t="e">
        <f t="shared" si="119"/>
        <v>#DIV/0!</v>
      </c>
      <c r="X320" s="45" t="e">
        <f t="shared" si="120"/>
        <v>#DIV/0!</v>
      </c>
      <c r="Y320" s="65" t="e">
        <f t="shared" si="121"/>
        <v>#DIV/0!</v>
      </c>
      <c r="Z320" s="46" t="e">
        <f t="shared" si="122"/>
        <v>#DIV/0!</v>
      </c>
      <c r="AA320" s="46" t="e">
        <f t="shared" si="123"/>
        <v>#DIV/0!</v>
      </c>
      <c r="AB320" s="77" t="e">
        <f t="shared" si="124"/>
        <v>#DIV/0!</v>
      </c>
      <c r="AC320" s="78" t="e">
        <f t="shared" si="125"/>
        <v>#DIV/0!</v>
      </c>
      <c r="AE320" s="8" t="e">
        <f t="shared" si="126"/>
        <v>#DIV/0!</v>
      </c>
      <c r="AF320" s="9" t="e">
        <f t="shared" si="127"/>
        <v>#DIV/0!</v>
      </c>
      <c r="AG320" s="9" t="e">
        <f t="shared" si="128"/>
        <v>#DIV/0!</v>
      </c>
      <c r="AH320" s="10" t="e">
        <f t="shared" si="129"/>
        <v>#DIV/0!</v>
      </c>
    </row>
    <row r="321" spans="1:34">
      <c r="A321" s="256" t="s">
        <v>4047</v>
      </c>
      <c r="B321" s="257"/>
      <c r="C321" s="45"/>
      <c r="D321" s="46"/>
      <c r="E321" s="258"/>
      <c r="F321" s="258"/>
      <c r="G321" s="258"/>
      <c r="H321" s="52">
        <f t="shared" si="110"/>
        <v>0</v>
      </c>
      <c r="I321" s="8">
        <f t="shared" si="111"/>
        <v>0</v>
      </c>
      <c r="J321" s="53"/>
      <c r="K321" s="9"/>
      <c r="L321" s="9"/>
      <c r="M321" s="10">
        <f t="shared" si="112"/>
        <v>0</v>
      </c>
      <c r="N321" s="56"/>
      <c r="O321" s="8" t="e">
        <f t="shared" si="113"/>
        <v>#DIV/0!</v>
      </c>
      <c r="P321" s="9" t="e">
        <f t="shared" si="114"/>
        <v>#DIV/0!</v>
      </c>
      <c r="Q321" s="10" t="e">
        <f t="shared" si="115"/>
        <v>#DIV/0!</v>
      </c>
      <c r="R321" s="56"/>
      <c r="S321" s="55" t="e">
        <f t="shared" si="116"/>
        <v>#DIV/0!</v>
      </c>
      <c r="U321" s="45" t="e">
        <f t="shared" si="117"/>
        <v>#DIV/0!</v>
      </c>
      <c r="V321" s="46" t="e">
        <f t="shared" si="118"/>
        <v>#DIV/0!</v>
      </c>
      <c r="W321" s="49" t="e">
        <f t="shared" si="119"/>
        <v>#DIV/0!</v>
      </c>
      <c r="X321" s="45" t="e">
        <f t="shared" si="120"/>
        <v>#DIV/0!</v>
      </c>
      <c r="Y321" s="65" t="e">
        <f t="shared" si="121"/>
        <v>#DIV/0!</v>
      </c>
      <c r="Z321" s="46" t="e">
        <f t="shared" si="122"/>
        <v>#DIV/0!</v>
      </c>
      <c r="AA321" s="46" t="e">
        <f t="shared" si="123"/>
        <v>#DIV/0!</v>
      </c>
      <c r="AB321" s="77" t="e">
        <f t="shared" si="124"/>
        <v>#DIV/0!</v>
      </c>
      <c r="AC321" s="78" t="e">
        <f t="shared" si="125"/>
        <v>#DIV/0!</v>
      </c>
      <c r="AE321" s="8" t="e">
        <f t="shared" si="126"/>
        <v>#DIV/0!</v>
      </c>
      <c r="AF321" s="9" t="e">
        <f t="shared" si="127"/>
        <v>#DIV/0!</v>
      </c>
      <c r="AG321" s="9" t="e">
        <f t="shared" si="128"/>
        <v>#DIV/0!</v>
      </c>
      <c r="AH321" s="10" t="e">
        <f t="shared" si="129"/>
        <v>#DIV/0!</v>
      </c>
    </row>
    <row r="322" spans="1:34">
      <c r="A322" s="256" t="s">
        <v>4048</v>
      </c>
      <c r="B322" s="257"/>
      <c r="C322" s="45"/>
      <c r="D322" s="46"/>
      <c r="E322" s="258"/>
      <c r="F322" s="258"/>
      <c r="G322" s="258"/>
      <c r="H322" s="52">
        <f t="shared" si="110"/>
        <v>0</v>
      </c>
      <c r="I322" s="8">
        <f t="shared" si="111"/>
        <v>0</v>
      </c>
      <c r="J322" s="53"/>
      <c r="K322" s="9"/>
      <c r="L322" s="9"/>
      <c r="M322" s="10">
        <f t="shared" si="112"/>
        <v>0</v>
      </c>
      <c r="N322" s="56"/>
      <c r="O322" s="8" t="e">
        <f t="shared" si="113"/>
        <v>#DIV/0!</v>
      </c>
      <c r="P322" s="9" t="e">
        <f t="shared" si="114"/>
        <v>#DIV/0!</v>
      </c>
      <c r="Q322" s="10" t="e">
        <f t="shared" si="115"/>
        <v>#DIV/0!</v>
      </c>
      <c r="R322" s="56"/>
      <c r="S322" s="55" t="e">
        <f t="shared" si="116"/>
        <v>#DIV/0!</v>
      </c>
      <c r="U322" s="45" t="e">
        <f t="shared" si="117"/>
        <v>#DIV/0!</v>
      </c>
      <c r="V322" s="46" t="e">
        <f t="shared" si="118"/>
        <v>#DIV/0!</v>
      </c>
      <c r="W322" s="49" t="e">
        <f t="shared" si="119"/>
        <v>#DIV/0!</v>
      </c>
      <c r="X322" s="45" t="e">
        <f t="shared" si="120"/>
        <v>#DIV/0!</v>
      </c>
      <c r="Y322" s="65" t="e">
        <f t="shared" si="121"/>
        <v>#DIV/0!</v>
      </c>
      <c r="Z322" s="46" t="e">
        <f t="shared" si="122"/>
        <v>#DIV/0!</v>
      </c>
      <c r="AA322" s="46" t="e">
        <f t="shared" si="123"/>
        <v>#DIV/0!</v>
      </c>
      <c r="AB322" s="77" t="e">
        <f t="shared" si="124"/>
        <v>#DIV/0!</v>
      </c>
      <c r="AC322" s="78" t="e">
        <f t="shared" si="125"/>
        <v>#DIV/0!</v>
      </c>
      <c r="AE322" s="8" t="e">
        <f t="shared" si="126"/>
        <v>#DIV/0!</v>
      </c>
      <c r="AF322" s="9" t="e">
        <f t="shared" si="127"/>
        <v>#DIV/0!</v>
      </c>
      <c r="AG322" s="9" t="e">
        <f t="shared" si="128"/>
        <v>#DIV/0!</v>
      </c>
      <c r="AH322" s="10" t="e">
        <f t="shared" si="129"/>
        <v>#DIV/0!</v>
      </c>
    </row>
    <row r="323" spans="1:34">
      <c r="A323" s="256" t="s">
        <v>4049</v>
      </c>
      <c r="B323" s="257"/>
      <c r="C323" s="45"/>
      <c r="D323" s="46"/>
      <c r="E323" s="258"/>
      <c r="F323" s="258"/>
      <c r="G323" s="258"/>
      <c r="H323" s="52">
        <f t="shared" si="110"/>
        <v>0</v>
      </c>
      <c r="I323" s="8">
        <f t="shared" si="111"/>
        <v>0</v>
      </c>
      <c r="J323" s="53"/>
      <c r="K323" s="9"/>
      <c r="L323" s="9"/>
      <c r="M323" s="10">
        <f t="shared" si="112"/>
        <v>0</v>
      </c>
      <c r="N323" s="56"/>
      <c r="O323" s="8" t="e">
        <f t="shared" si="113"/>
        <v>#DIV/0!</v>
      </c>
      <c r="P323" s="9" t="e">
        <f t="shared" si="114"/>
        <v>#DIV/0!</v>
      </c>
      <c r="Q323" s="10" t="e">
        <f t="shared" si="115"/>
        <v>#DIV/0!</v>
      </c>
      <c r="R323" s="56"/>
      <c r="S323" s="55" t="e">
        <f t="shared" si="116"/>
        <v>#DIV/0!</v>
      </c>
      <c r="U323" s="45" t="e">
        <f t="shared" si="117"/>
        <v>#DIV/0!</v>
      </c>
      <c r="V323" s="46" t="e">
        <f t="shared" si="118"/>
        <v>#DIV/0!</v>
      </c>
      <c r="W323" s="49" t="e">
        <f t="shared" si="119"/>
        <v>#DIV/0!</v>
      </c>
      <c r="X323" s="45" t="e">
        <f t="shared" si="120"/>
        <v>#DIV/0!</v>
      </c>
      <c r="Y323" s="65" t="e">
        <f t="shared" si="121"/>
        <v>#DIV/0!</v>
      </c>
      <c r="Z323" s="46" t="e">
        <f t="shared" si="122"/>
        <v>#DIV/0!</v>
      </c>
      <c r="AA323" s="46" t="e">
        <f t="shared" si="123"/>
        <v>#DIV/0!</v>
      </c>
      <c r="AB323" s="77" t="e">
        <f t="shared" si="124"/>
        <v>#DIV/0!</v>
      </c>
      <c r="AC323" s="78" t="e">
        <f t="shared" si="125"/>
        <v>#DIV/0!</v>
      </c>
      <c r="AE323" s="8" t="e">
        <f t="shared" si="126"/>
        <v>#DIV/0!</v>
      </c>
      <c r="AF323" s="9" t="e">
        <f t="shared" si="127"/>
        <v>#DIV/0!</v>
      </c>
      <c r="AG323" s="9" t="e">
        <f t="shared" si="128"/>
        <v>#DIV/0!</v>
      </c>
      <c r="AH323" s="10" t="e">
        <f t="shared" si="129"/>
        <v>#DIV/0!</v>
      </c>
    </row>
    <row r="324" spans="1:34">
      <c r="A324" s="256" t="s">
        <v>4050</v>
      </c>
      <c r="B324" s="257"/>
      <c r="C324" s="45"/>
      <c r="D324" s="46"/>
      <c r="E324" s="258"/>
      <c r="F324" s="258"/>
      <c r="G324" s="258"/>
      <c r="H324" s="52">
        <f t="shared" si="110"/>
        <v>0</v>
      </c>
      <c r="I324" s="8">
        <f t="shared" si="111"/>
        <v>0</v>
      </c>
      <c r="J324" s="53"/>
      <c r="K324" s="9"/>
      <c r="L324" s="9"/>
      <c r="M324" s="10">
        <f t="shared" si="112"/>
        <v>0</v>
      </c>
      <c r="N324" s="56"/>
      <c r="O324" s="8" t="e">
        <f t="shared" si="113"/>
        <v>#DIV/0!</v>
      </c>
      <c r="P324" s="9" t="e">
        <f t="shared" si="114"/>
        <v>#DIV/0!</v>
      </c>
      <c r="Q324" s="10" t="e">
        <f t="shared" si="115"/>
        <v>#DIV/0!</v>
      </c>
      <c r="R324" s="56"/>
      <c r="S324" s="55" t="e">
        <f t="shared" si="116"/>
        <v>#DIV/0!</v>
      </c>
      <c r="U324" s="45" t="e">
        <f t="shared" si="117"/>
        <v>#DIV/0!</v>
      </c>
      <c r="V324" s="46" t="e">
        <f t="shared" si="118"/>
        <v>#DIV/0!</v>
      </c>
      <c r="W324" s="49" t="e">
        <f t="shared" si="119"/>
        <v>#DIV/0!</v>
      </c>
      <c r="X324" s="45" t="e">
        <f t="shared" si="120"/>
        <v>#DIV/0!</v>
      </c>
      <c r="Y324" s="65" t="e">
        <f t="shared" si="121"/>
        <v>#DIV/0!</v>
      </c>
      <c r="Z324" s="46" t="e">
        <f t="shared" si="122"/>
        <v>#DIV/0!</v>
      </c>
      <c r="AA324" s="46" t="e">
        <f t="shared" si="123"/>
        <v>#DIV/0!</v>
      </c>
      <c r="AB324" s="77" t="e">
        <f t="shared" si="124"/>
        <v>#DIV/0!</v>
      </c>
      <c r="AC324" s="78" t="e">
        <f t="shared" si="125"/>
        <v>#DIV/0!</v>
      </c>
      <c r="AE324" s="8" t="e">
        <f t="shared" si="126"/>
        <v>#DIV/0!</v>
      </c>
      <c r="AF324" s="9" t="e">
        <f t="shared" si="127"/>
        <v>#DIV/0!</v>
      </c>
      <c r="AG324" s="9" t="e">
        <f t="shared" si="128"/>
        <v>#DIV/0!</v>
      </c>
      <c r="AH324" s="10" t="e">
        <f t="shared" si="129"/>
        <v>#DIV/0!</v>
      </c>
    </row>
    <row r="325" spans="1:34">
      <c r="A325" s="256" t="s">
        <v>4051</v>
      </c>
      <c r="B325" s="257"/>
      <c r="C325" s="45"/>
      <c r="D325" s="46"/>
      <c r="E325" s="258"/>
      <c r="F325" s="258"/>
      <c r="G325" s="258"/>
      <c r="H325" s="52">
        <f t="shared" si="110"/>
        <v>0</v>
      </c>
      <c r="I325" s="8">
        <f t="shared" si="111"/>
        <v>0</v>
      </c>
      <c r="J325" s="53"/>
      <c r="K325" s="9"/>
      <c r="L325" s="9"/>
      <c r="M325" s="10">
        <f t="shared" si="112"/>
        <v>0</v>
      </c>
      <c r="N325" s="56"/>
      <c r="O325" s="8" t="e">
        <f t="shared" si="113"/>
        <v>#DIV/0!</v>
      </c>
      <c r="P325" s="9" t="e">
        <f t="shared" si="114"/>
        <v>#DIV/0!</v>
      </c>
      <c r="Q325" s="10" t="e">
        <f t="shared" si="115"/>
        <v>#DIV/0!</v>
      </c>
      <c r="R325" s="56"/>
      <c r="S325" s="55" t="e">
        <f t="shared" si="116"/>
        <v>#DIV/0!</v>
      </c>
      <c r="U325" s="45" t="e">
        <f t="shared" si="117"/>
        <v>#DIV/0!</v>
      </c>
      <c r="V325" s="46" t="e">
        <f t="shared" si="118"/>
        <v>#DIV/0!</v>
      </c>
      <c r="W325" s="49" t="e">
        <f t="shared" si="119"/>
        <v>#DIV/0!</v>
      </c>
      <c r="X325" s="45" t="e">
        <f t="shared" si="120"/>
        <v>#DIV/0!</v>
      </c>
      <c r="Y325" s="65" t="e">
        <f t="shared" si="121"/>
        <v>#DIV/0!</v>
      </c>
      <c r="Z325" s="46" t="e">
        <f t="shared" si="122"/>
        <v>#DIV/0!</v>
      </c>
      <c r="AA325" s="46" t="e">
        <f t="shared" si="123"/>
        <v>#DIV/0!</v>
      </c>
      <c r="AB325" s="77" t="e">
        <f t="shared" si="124"/>
        <v>#DIV/0!</v>
      </c>
      <c r="AC325" s="78" t="e">
        <f t="shared" si="125"/>
        <v>#DIV/0!</v>
      </c>
      <c r="AE325" s="8" t="e">
        <f t="shared" si="126"/>
        <v>#DIV/0!</v>
      </c>
      <c r="AF325" s="9" t="e">
        <f t="shared" si="127"/>
        <v>#DIV/0!</v>
      </c>
      <c r="AG325" s="9" t="e">
        <f t="shared" si="128"/>
        <v>#DIV/0!</v>
      </c>
      <c r="AH325" s="10" t="e">
        <f t="shared" si="129"/>
        <v>#DIV/0!</v>
      </c>
    </row>
    <row r="326" spans="1:34">
      <c r="A326" s="256" t="s">
        <v>4052</v>
      </c>
      <c r="B326" s="257"/>
      <c r="C326" s="45"/>
      <c r="D326" s="46"/>
      <c r="E326" s="258"/>
      <c r="F326" s="258"/>
      <c r="G326" s="258"/>
      <c r="H326" s="52">
        <f t="shared" si="110"/>
        <v>0</v>
      </c>
      <c r="I326" s="8">
        <f t="shared" si="111"/>
        <v>0</v>
      </c>
      <c r="J326" s="53"/>
      <c r="K326" s="9"/>
      <c r="L326" s="9"/>
      <c r="M326" s="10">
        <f t="shared" si="112"/>
        <v>0</v>
      </c>
      <c r="N326" s="56"/>
      <c r="O326" s="8" t="e">
        <f t="shared" si="113"/>
        <v>#DIV/0!</v>
      </c>
      <c r="P326" s="9" t="e">
        <f t="shared" si="114"/>
        <v>#DIV/0!</v>
      </c>
      <c r="Q326" s="10" t="e">
        <f t="shared" si="115"/>
        <v>#DIV/0!</v>
      </c>
      <c r="R326" s="56"/>
      <c r="S326" s="55" t="e">
        <f t="shared" si="116"/>
        <v>#DIV/0!</v>
      </c>
      <c r="U326" s="45" t="e">
        <f t="shared" si="117"/>
        <v>#DIV/0!</v>
      </c>
      <c r="V326" s="46" t="e">
        <f t="shared" si="118"/>
        <v>#DIV/0!</v>
      </c>
      <c r="W326" s="49" t="e">
        <f t="shared" si="119"/>
        <v>#DIV/0!</v>
      </c>
      <c r="X326" s="45" t="e">
        <f t="shared" si="120"/>
        <v>#DIV/0!</v>
      </c>
      <c r="Y326" s="65" t="e">
        <f t="shared" si="121"/>
        <v>#DIV/0!</v>
      </c>
      <c r="Z326" s="46" t="e">
        <f t="shared" si="122"/>
        <v>#DIV/0!</v>
      </c>
      <c r="AA326" s="46" t="e">
        <f t="shared" si="123"/>
        <v>#DIV/0!</v>
      </c>
      <c r="AB326" s="77" t="e">
        <f t="shared" si="124"/>
        <v>#DIV/0!</v>
      </c>
      <c r="AC326" s="78" t="e">
        <f t="shared" si="125"/>
        <v>#DIV/0!</v>
      </c>
      <c r="AE326" s="8" t="e">
        <f t="shared" si="126"/>
        <v>#DIV/0!</v>
      </c>
      <c r="AF326" s="9" t="e">
        <f t="shared" si="127"/>
        <v>#DIV/0!</v>
      </c>
      <c r="AG326" s="9" t="e">
        <f t="shared" si="128"/>
        <v>#DIV/0!</v>
      </c>
      <c r="AH326" s="10" t="e">
        <f t="shared" si="129"/>
        <v>#DIV/0!</v>
      </c>
    </row>
    <row r="327" spans="1:34">
      <c r="A327" s="256" t="s">
        <v>4053</v>
      </c>
      <c r="B327" s="257"/>
      <c r="C327" s="45"/>
      <c r="D327" s="46"/>
      <c r="E327" s="258"/>
      <c r="F327" s="258"/>
      <c r="G327" s="258"/>
      <c r="H327" s="52">
        <f t="shared" si="110"/>
        <v>0</v>
      </c>
      <c r="I327" s="8">
        <f t="shared" si="111"/>
        <v>0</v>
      </c>
      <c r="J327" s="53"/>
      <c r="K327" s="9"/>
      <c r="L327" s="9"/>
      <c r="M327" s="10">
        <f t="shared" si="112"/>
        <v>0</v>
      </c>
      <c r="N327" s="56"/>
      <c r="O327" s="8" t="e">
        <f t="shared" si="113"/>
        <v>#DIV/0!</v>
      </c>
      <c r="P327" s="9" t="e">
        <f t="shared" si="114"/>
        <v>#DIV/0!</v>
      </c>
      <c r="Q327" s="10" t="e">
        <f t="shared" si="115"/>
        <v>#DIV/0!</v>
      </c>
      <c r="R327" s="56"/>
      <c r="S327" s="55" t="e">
        <f t="shared" si="116"/>
        <v>#DIV/0!</v>
      </c>
      <c r="U327" s="45" t="e">
        <f t="shared" si="117"/>
        <v>#DIV/0!</v>
      </c>
      <c r="V327" s="46" t="e">
        <f t="shared" si="118"/>
        <v>#DIV/0!</v>
      </c>
      <c r="W327" s="49" t="e">
        <f t="shared" si="119"/>
        <v>#DIV/0!</v>
      </c>
      <c r="X327" s="45" t="e">
        <f t="shared" si="120"/>
        <v>#DIV/0!</v>
      </c>
      <c r="Y327" s="65" t="e">
        <f t="shared" si="121"/>
        <v>#DIV/0!</v>
      </c>
      <c r="Z327" s="46" t="e">
        <f t="shared" si="122"/>
        <v>#DIV/0!</v>
      </c>
      <c r="AA327" s="46" t="e">
        <f t="shared" si="123"/>
        <v>#DIV/0!</v>
      </c>
      <c r="AB327" s="77" t="e">
        <f t="shared" si="124"/>
        <v>#DIV/0!</v>
      </c>
      <c r="AC327" s="78" t="e">
        <f t="shared" si="125"/>
        <v>#DIV/0!</v>
      </c>
      <c r="AE327" s="8" t="e">
        <f t="shared" si="126"/>
        <v>#DIV/0!</v>
      </c>
      <c r="AF327" s="9" t="e">
        <f t="shared" si="127"/>
        <v>#DIV/0!</v>
      </c>
      <c r="AG327" s="9" t="e">
        <f t="shared" si="128"/>
        <v>#DIV/0!</v>
      </c>
      <c r="AH327" s="10" t="e">
        <f t="shared" si="129"/>
        <v>#DIV/0!</v>
      </c>
    </row>
    <row r="328" spans="1:34">
      <c r="A328" s="256" t="s">
        <v>4054</v>
      </c>
      <c r="B328" s="257"/>
      <c r="C328" s="45"/>
      <c r="D328" s="46"/>
      <c r="E328" s="258"/>
      <c r="F328" s="258"/>
      <c r="G328" s="258"/>
      <c r="H328" s="52">
        <f t="shared" si="110"/>
        <v>0</v>
      </c>
      <c r="I328" s="8">
        <f t="shared" si="111"/>
        <v>0</v>
      </c>
      <c r="J328" s="53"/>
      <c r="K328" s="9"/>
      <c r="L328" s="9"/>
      <c r="M328" s="10">
        <f t="shared" si="112"/>
        <v>0</v>
      </c>
      <c r="N328" s="56"/>
      <c r="O328" s="8" t="e">
        <f t="shared" si="113"/>
        <v>#DIV/0!</v>
      </c>
      <c r="P328" s="9" t="e">
        <f t="shared" si="114"/>
        <v>#DIV/0!</v>
      </c>
      <c r="Q328" s="10" t="e">
        <f t="shared" si="115"/>
        <v>#DIV/0!</v>
      </c>
      <c r="R328" s="56"/>
      <c r="S328" s="55" t="e">
        <f t="shared" si="116"/>
        <v>#DIV/0!</v>
      </c>
      <c r="U328" s="45" t="e">
        <f t="shared" si="117"/>
        <v>#DIV/0!</v>
      </c>
      <c r="V328" s="46" t="e">
        <f t="shared" si="118"/>
        <v>#DIV/0!</v>
      </c>
      <c r="W328" s="49" t="e">
        <f t="shared" si="119"/>
        <v>#DIV/0!</v>
      </c>
      <c r="X328" s="45" t="e">
        <f t="shared" si="120"/>
        <v>#DIV/0!</v>
      </c>
      <c r="Y328" s="65" t="e">
        <f t="shared" si="121"/>
        <v>#DIV/0!</v>
      </c>
      <c r="Z328" s="46" t="e">
        <f t="shared" si="122"/>
        <v>#DIV/0!</v>
      </c>
      <c r="AA328" s="46" t="e">
        <f t="shared" si="123"/>
        <v>#DIV/0!</v>
      </c>
      <c r="AB328" s="77" t="e">
        <f t="shared" si="124"/>
        <v>#DIV/0!</v>
      </c>
      <c r="AC328" s="78" t="e">
        <f t="shared" si="125"/>
        <v>#DIV/0!</v>
      </c>
      <c r="AE328" s="8" t="e">
        <f t="shared" si="126"/>
        <v>#DIV/0!</v>
      </c>
      <c r="AF328" s="9" t="e">
        <f t="shared" si="127"/>
        <v>#DIV/0!</v>
      </c>
      <c r="AG328" s="9" t="e">
        <f t="shared" si="128"/>
        <v>#DIV/0!</v>
      </c>
      <c r="AH328" s="10" t="e">
        <f t="shared" si="129"/>
        <v>#DIV/0!</v>
      </c>
    </row>
    <row r="329" spans="1:34">
      <c r="A329" s="256" t="s">
        <v>4055</v>
      </c>
      <c r="B329" s="257"/>
      <c r="C329" s="45"/>
      <c r="D329" s="46"/>
      <c r="E329" s="258"/>
      <c r="F329" s="258"/>
      <c r="G329" s="258"/>
      <c r="H329" s="52">
        <f t="shared" si="110"/>
        <v>0</v>
      </c>
      <c r="I329" s="8">
        <f t="shared" si="111"/>
        <v>0</v>
      </c>
      <c r="J329" s="53"/>
      <c r="K329" s="9"/>
      <c r="L329" s="9"/>
      <c r="M329" s="10">
        <f t="shared" si="112"/>
        <v>0</v>
      </c>
      <c r="N329" s="56"/>
      <c r="O329" s="8" t="e">
        <f t="shared" si="113"/>
        <v>#DIV/0!</v>
      </c>
      <c r="P329" s="9" t="e">
        <f t="shared" si="114"/>
        <v>#DIV/0!</v>
      </c>
      <c r="Q329" s="10" t="e">
        <f t="shared" si="115"/>
        <v>#DIV/0!</v>
      </c>
      <c r="R329" s="56"/>
      <c r="S329" s="55" t="e">
        <f t="shared" si="116"/>
        <v>#DIV/0!</v>
      </c>
      <c r="U329" s="45" t="e">
        <f t="shared" si="117"/>
        <v>#DIV/0!</v>
      </c>
      <c r="V329" s="46" t="e">
        <f t="shared" si="118"/>
        <v>#DIV/0!</v>
      </c>
      <c r="W329" s="49" t="e">
        <f t="shared" si="119"/>
        <v>#DIV/0!</v>
      </c>
      <c r="X329" s="45" t="e">
        <f t="shared" si="120"/>
        <v>#DIV/0!</v>
      </c>
      <c r="Y329" s="65" t="e">
        <f t="shared" si="121"/>
        <v>#DIV/0!</v>
      </c>
      <c r="Z329" s="46" t="e">
        <f t="shared" si="122"/>
        <v>#DIV/0!</v>
      </c>
      <c r="AA329" s="46" t="e">
        <f t="shared" si="123"/>
        <v>#DIV/0!</v>
      </c>
      <c r="AB329" s="77" t="e">
        <f t="shared" si="124"/>
        <v>#DIV/0!</v>
      </c>
      <c r="AC329" s="78" t="e">
        <f t="shared" si="125"/>
        <v>#DIV/0!</v>
      </c>
      <c r="AE329" s="8" t="e">
        <f t="shared" si="126"/>
        <v>#DIV/0!</v>
      </c>
      <c r="AF329" s="9" t="e">
        <f t="shared" si="127"/>
        <v>#DIV/0!</v>
      </c>
      <c r="AG329" s="9" t="e">
        <f t="shared" si="128"/>
        <v>#DIV/0!</v>
      </c>
      <c r="AH329" s="10" t="e">
        <f t="shared" si="129"/>
        <v>#DIV/0!</v>
      </c>
    </row>
    <row r="330" spans="1:34">
      <c r="A330" s="256" t="s">
        <v>4056</v>
      </c>
      <c r="B330" s="257"/>
      <c r="C330" s="45"/>
      <c r="D330" s="46"/>
      <c r="E330" s="258"/>
      <c r="F330" s="258"/>
      <c r="G330" s="258"/>
      <c r="H330" s="52">
        <f t="shared" si="110"/>
        <v>0</v>
      </c>
      <c r="I330" s="8">
        <f t="shared" si="111"/>
        <v>0</v>
      </c>
      <c r="J330" s="53"/>
      <c r="K330" s="9"/>
      <c r="L330" s="9"/>
      <c r="M330" s="10">
        <f t="shared" si="112"/>
        <v>0</v>
      </c>
      <c r="N330" s="56"/>
      <c r="O330" s="8" t="e">
        <f t="shared" si="113"/>
        <v>#DIV/0!</v>
      </c>
      <c r="P330" s="9" t="e">
        <f t="shared" si="114"/>
        <v>#DIV/0!</v>
      </c>
      <c r="Q330" s="10" t="e">
        <f t="shared" si="115"/>
        <v>#DIV/0!</v>
      </c>
      <c r="R330" s="56"/>
      <c r="S330" s="55" t="e">
        <f t="shared" si="116"/>
        <v>#DIV/0!</v>
      </c>
      <c r="U330" s="45" t="e">
        <f t="shared" si="117"/>
        <v>#DIV/0!</v>
      </c>
      <c r="V330" s="46" t="e">
        <f t="shared" si="118"/>
        <v>#DIV/0!</v>
      </c>
      <c r="W330" s="49" t="e">
        <f t="shared" si="119"/>
        <v>#DIV/0!</v>
      </c>
      <c r="X330" s="45" t="e">
        <f t="shared" si="120"/>
        <v>#DIV/0!</v>
      </c>
      <c r="Y330" s="65" t="e">
        <f t="shared" si="121"/>
        <v>#DIV/0!</v>
      </c>
      <c r="Z330" s="46" t="e">
        <f t="shared" si="122"/>
        <v>#DIV/0!</v>
      </c>
      <c r="AA330" s="46" t="e">
        <f t="shared" si="123"/>
        <v>#DIV/0!</v>
      </c>
      <c r="AB330" s="77" t="e">
        <f t="shared" si="124"/>
        <v>#DIV/0!</v>
      </c>
      <c r="AC330" s="78" t="e">
        <f t="shared" si="125"/>
        <v>#DIV/0!</v>
      </c>
      <c r="AE330" s="8" t="e">
        <f t="shared" si="126"/>
        <v>#DIV/0!</v>
      </c>
      <c r="AF330" s="9" t="e">
        <f t="shared" si="127"/>
        <v>#DIV/0!</v>
      </c>
      <c r="AG330" s="9" t="e">
        <f t="shared" si="128"/>
        <v>#DIV/0!</v>
      </c>
      <c r="AH330" s="10" t="e">
        <f t="shared" si="129"/>
        <v>#DIV/0!</v>
      </c>
    </row>
    <row r="331" spans="1:34">
      <c r="A331" s="256" t="s">
        <v>4057</v>
      </c>
      <c r="B331" s="257"/>
      <c r="C331" s="45"/>
      <c r="D331" s="46"/>
      <c r="E331" s="258"/>
      <c r="F331" s="258"/>
      <c r="G331" s="258"/>
      <c r="H331" s="52">
        <f t="shared" si="110"/>
        <v>0</v>
      </c>
      <c r="I331" s="8">
        <f t="shared" si="111"/>
        <v>0</v>
      </c>
      <c r="J331" s="53"/>
      <c r="K331" s="9"/>
      <c r="L331" s="9"/>
      <c r="M331" s="10">
        <f t="shared" si="112"/>
        <v>0</v>
      </c>
      <c r="N331" s="56"/>
      <c r="O331" s="8" t="e">
        <f t="shared" si="113"/>
        <v>#DIV/0!</v>
      </c>
      <c r="P331" s="9" t="e">
        <f t="shared" si="114"/>
        <v>#DIV/0!</v>
      </c>
      <c r="Q331" s="10" t="e">
        <f t="shared" si="115"/>
        <v>#DIV/0!</v>
      </c>
      <c r="R331" s="56"/>
      <c r="S331" s="55" t="e">
        <f t="shared" si="116"/>
        <v>#DIV/0!</v>
      </c>
      <c r="U331" s="45" t="e">
        <f t="shared" si="117"/>
        <v>#DIV/0!</v>
      </c>
      <c r="V331" s="46" t="e">
        <f t="shared" si="118"/>
        <v>#DIV/0!</v>
      </c>
      <c r="W331" s="49" t="e">
        <f t="shared" si="119"/>
        <v>#DIV/0!</v>
      </c>
      <c r="X331" s="45" t="e">
        <f t="shared" si="120"/>
        <v>#DIV/0!</v>
      </c>
      <c r="Y331" s="65" t="e">
        <f t="shared" si="121"/>
        <v>#DIV/0!</v>
      </c>
      <c r="Z331" s="46" t="e">
        <f t="shared" si="122"/>
        <v>#DIV/0!</v>
      </c>
      <c r="AA331" s="46" t="e">
        <f t="shared" si="123"/>
        <v>#DIV/0!</v>
      </c>
      <c r="AB331" s="77" t="e">
        <f t="shared" si="124"/>
        <v>#DIV/0!</v>
      </c>
      <c r="AC331" s="78" t="e">
        <f t="shared" si="125"/>
        <v>#DIV/0!</v>
      </c>
      <c r="AE331" s="8" t="e">
        <f t="shared" si="126"/>
        <v>#DIV/0!</v>
      </c>
      <c r="AF331" s="9" t="e">
        <f t="shared" si="127"/>
        <v>#DIV/0!</v>
      </c>
      <c r="AG331" s="9" t="e">
        <f t="shared" si="128"/>
        <v>#DIV/0!</v>
      </c>
      <c r="AH331" s="10" t="e">
        <f t="shared" si="129"/>
        <v>#DIV/0!</v>
      </c>
    </row>
    <row r="332" spans="1:34">
      <c r="A332" s="256" t="s">
        <v>4058</v>
      </c>
      <c r="B332" s="257"/>
      <c r="C332" s="45"/>
      <c r="D332" s="46"/>
      <c r="E332" s="258"/>
      <c r="F332" s="258"/>
      <c r="G332" s="258"/>
      <c r="H332" s="52">
        <f t="shared" si="110"/>
        <v>0</v>
      </c>
      <c r="I332" s="8">
        <f t="shared" si="111"/>
        <v>0</v>
      </c>
      <c r="J332" s="53"/>
      <c r="K332" s="9"/>
      <c r="L332" s="9"/>
      <c r="M332" s="10">
        <f t="shared" si="112"/>
        <v>0</v>
      </c>
      <c r="N332" s="56"/>
      <c r="O332" s="8" t="e">
        <f t="shared" si="113"/>
        <v>#DIV/0!</v>
      </c>
      <c r="P332" s="9" t="e">
        <f t="shared" si="114"/>
        <v>#DIV/0!</v>
      </c>
      <c r="Q332" s="10" t="e">
        <f t="shared" si="115"/>
        <v>#DIV/0!</v>
      </c>
      <c r="R332" s="56"/>
      <c r="S332" s="55" t="e">
        <f t="shared" si="116"/>
        <v>#DIV/0!</v>
      </c>
      <c r="U332" s="45" t="e">
        <f t="shared" si="117"/>
        <v>#DIV/0!</v>
      </c>
      <c r="V332" s="46" t="e">
        <f t="shared" si="118"/>
        <v>#DIV/0!</v>
      </c>
      <c r="W332" s="49" t="e">
        <f t="shared" si="119"/>
        <v>#DIV/0!</v>
      </c>
      <c r="X332" s="45" t="e">
        <f t="shared" si="120"/>
        <v>#DIV/0!</v>
      </c>
      <c r="Y332" s="65" t="e">
        <f t="shared" si="121"/>
        <v>#DIV/0!</v>
      </c>
      <c r="Z332" s="46" t="e">
        <f t="shared" si="122"/>
        <v>#DIV/0!</v>
      </c>
      <c r="AA332" s="46" t="e">
        <f t="shared" si="123"/>
        <v>#DIV/0!</v>
      </c>
      <c r="AB332" s="77" t="e">
        <f t="shared" si="124"/>
        <v>#DIV/0!</v>
      </c>
      <c r="AC332" s="78" t="e">
        <f t="shared" si="125"/>
        <v>#DIV/0!</v>
      </c>
      <c r="AE332" s="8" t="e">
        <f t="shared" si="126"/>
        <v>#DIV/0!</v>
      </c>
      <c r="AF332" s="9" t="e">
        <f t="shared" si="127"/>
        <v>#DIV/0!</v>
      </c>
      <c r="AG332" s="9" t="e">
        <f t="shared" si="128"/>
        <v>#DIV/0!</v>
      </c>
      <c r="AH332" s="10" t="e">
        <f t="shared" si="129"/>
        <v>#DIV/0!</v>
      </c>
    </row>
    <row r="333" spans="1:34">
      <c r="A333" s="256" t="s">
        <v>4059</v>
      </c>
      <c r="B333" s="257"/>
      <c r="C333" s="45"/>
      <c r="D333" s="46"/>
      <c r="E333" s="258"/>
      <c r="F333" s="258"/>
      <c r="G333" s="258"/>
      <c r="H333" s="52">
        <f t="shared" si="110"/>
        <v>0</v>
      </c>
      <c r="I333" s="8">
        <f t="shared" si="111"/>
        <v>0</v>
      </c>
      <c r="J333" s="53"/>
      <c r="K333" s="9"/>
      <c r="L333" s="9"/>
      <c r="M333" s="10">
        <f t="shared" si="112"/>
        <v>0</v>
      </c>
      <c r="N333" s="56"/>
      <c r="O333" s="8" t="e">
        <f t="shared" si="113"/>
        <v>#DIV/0!</v>
      </c>
      <c r="P333" s="9" t="e">
        <f t="shared" si="114"/>
        <v>#DIV/0!</v>
      </c>
      <c r="Q333" s="10" t="e">
        <f t="shared" si="115"/>
        <v>#DIV/0!</v>
      </c>
      <c r="R333" s="56"/>
      <c r="S333" s="55" t="e">
        <f t="shared" si="116"/>
        <v>#DIV/0!</v>
      </c>
      <c r="U333" s="45" t="e">
        <f t="shared" si="117"/>
        <v>#DIV/0!</v>
      </c>
      <c r="V333" s="46" t="e">
        <f t="shared" si="118"/>
        <v>#DIV/0!</v>
      </c>
      <c r="W333" s="49" t="e">
        <f t="shared" si="119"/>
        <v>#DIV/0!</v>
      </c>
      <c r="X333" s="45" t="e">
        <f t="shared" si="120"/>
        <v>#DIV/0!</v>
      </c>
      <c r="Y333" s="65" t="e">
        <f t="shared" si="121"/>
        <v>#DIV/0!</v>
      </c>
      <c r="Z333" s="46" t="e">
        <f t="shared" si="122"/>
        <v>#DIV/0!</v>
      </c>
      <c r="AA333" s="46" t="e">
        <f t="shared" si="123"/>
        <v>#DIV/0!</v>
      </c>
      <c r="AB333" s="77" t="e">
        <f t="shared" si="124"/>
        <v>#DIV/0!</v>
      </c>
      <c r="AC333" s="78" t="e">
        <f t="shared" si="125"/>
        <v>#DIV/0!</v>
      </c>
      <c r="AE333" s="8" t="e">
        <f t="shared" si="126"/>
        <v>#DIV/0!</v>
      </c>
      <c r="AF333" s="9" t="e">
        <f t="shared" si="127"/>
        <v>#DIV/0!</v>
      </c>
      <c r="AG333" s="9" t="e">
        <f t="shared" si="128"/>
        <v>#DIV/0!</v>
      </c>
      <c r="AH333" s="10" t="e">
        <f t="shared" si="129"/>
        <v>#DIV/0!</v>
      </c>
    </row>
    <row r="334" spans="1:34">
      <c r="A334" s="256" t="s">
        <v>4060</v>
      </c>
      <c r="B334" s="257"/>
      <c r="C334" s="45"/>
      <c r="D334" s="46"/>
      <c r="E334" s="258"/>
      <c r="F334" s="258"/>
      <c r="G334" s="258"/>
      <c r="H334" s="52">
        <f t="shared" si="110"/>
        <v>0</v>
      </c>
      <c r="I334" s="8">
        <f t="shared" si="111"/>
        <v>0</v>
      </c>
      <c r="J334" s="53"/>
      <c r="K334" s="9"/>
      <c r="L334" s="9"/>
      <c r="M334" s="10">
        <f t="shared" si="112"/>
        <v>0</v>
      </c>
      <c r="N334" s="56"/>
      <c r="O334" s="8" t="e">
        <f t="shared" si="113"/>
        <v>#DIV/0!</v>
      </c>
      <c r="P334" s="9" t="e">
        <f t="shared" si="114"/>
        <v>#DIV/0!</v>
      </c>
      <c r="Q334" s="10" t="e">
        <f t="shared" si="115"/>
        <v>#DIV/0!</v>
      </c>
      <c r="R334" s="56"/>
      <c r="S334" s="55" t="e">
        <f t="shared" si="116"/>
        <v>#DIV/0!</v>
      </c>
      <c r="U334" s="45" t="e">
        <f t="shared" si="117"/>
        <v>#DIV/0!</v>
      </c>
      <c r="V334" s="46" t="e">
        <f t="shared" si="118"/>
        <v>#DIV/0!</v>
      </c>
      <c r="W334" s="49" t="e">
        <f t="shared" si="119"/>
        <v>#DIV/0!</v>
      </c>
      <c r="X334" s="45" t="e">
        <f t="shared" si="120"/>
        <v>#DIV/0!</v>
      </c>
      <c r="Y334" s="65" t="e">
        <f t="shared" si="121"/>
        <v>#DIV/0!</v>
      </c>
      <c r="Z334" s="46" t="e">
        <f t="shared" si="122"/>
        <v>#DIV/0!</v>
      </c>
      <c r="AA334" s="46" t="e">
        <f t="shared" si="123"/>
        <v>#DIV/0!</v>
      </c>
      <c r="AB334" s="77" t="e">
        <f t="shared" si="124"/>
        <v>#DIV/0!</v>
      </c>
      <c r="AC334" s="78" t="e">
        <f t="shared" si="125"/>
        <v>#DIV/0!</v>
      </c>
      <c r="AE334" s="8" t="e">
        <f t="shared" si="126"/>
        <v>#DIV/0!</v>
      </c>
      <c r="AF334" s="9" t="e">
        <f t="shared" si="127"/>
        <v>#DIV/0!</v>
      </c>
      <c r="AG334" s="9" t="e">
        <f t="shared" si="128"/>
        <v>#DIV/0!</v>
      </c>
      <c r="AH334" s="10" t="e">
        <f t="shared" si="129"/>
        <v>#DIV/0!</v>
      </c>
    </row>
    <row r="335" spans="1:34">
      <c r="A335" s="256" t="s">
        <v>4061</v>
      </c>
      <c r="B335" s="257"/>
      <c r="C335" s="45"/>
      <c r="D335" s="46"/>
      <c r="E335" s="258"/>
      <c r="F335" s="258"/>
      <c r="G335" s="258"/>
      <c r="H335" s="52">
        <f t="shared" ref="H335:H398" si="130">SUM(C335:G335)</f>
        <v>0</v>
      </c>
      <c r="I335" s="8">
        <f t="shared" ref="I335:I398" si="131">M335-L335-K335-J335</f>
        <v>0</v>
      </c>
      <c r="J335" s="53"/>
      <c r="K335" s="9"/>
      <c r="L335" s="9"/>
      <c r="M335" s="10">
        <f t="shared" ref="M335:M398" si="132">H335</f>
        <v>0</v>
      </c>
      <c r="N335" s="56"/>
      <c r="O335" s="8" t="e">
        <f t="shared" ref="O335:O398" si="133">ROUND(I335/$I$502*$Q$504,2)</f>
        <v>#DIV/0!</v>
      </c>
      <c r="P335" s="9" t="e">
        <f t="shared" ref="P335:P398" si="134">ROUND(I335/$I$502*$Q$505,2)</f>
        <v>#DIV/0!</v>
      </c>
      <c r="Q335" s="10" t="e">
        <f t="shared" ref="Q335:Q398" si="135">SUM(O335:P335)</f>
        <v>#DIV/0!</v>
      </c>
      <c r="R335" s="56"/>
      <c r="S335" s="55" t="e">
        <f t="shared" ref="S335:S398" si="136">ROUND(M335/$M$502*$Q$506,2)</f>
        <v>#DIV/0!</v>
      </c>
      <c r="U335" s="45" t="e">
        <f t="shared" ref="U335:U398" si="137">I335+O335</f>
        <v>#DIV/0!</v>
      </c>
      <c r="V335" s="46" t="e">
        <f t="shared" ref="V335:V398" si="138">J335+P335</f>
        <v>#DIV/0!</v>
      </c>
      <c r="W335" s="49" t="e">
        <f t="shared" ref="W335:W398" si="139">K335+L335+S335</f>
        <v>#DIV/0!</v>
      </c>
      <c r="X335" s="45" t="e">
        <f t="shared" ref="X335:X398" si="140">SUM(U335:W335)</f>
        <v>#DIV/0!</v>
      </c>
      <c r="Y335" s="65" t="e">
        <f t="shared" ref="Y335:Y398" si="141">ROUND(U335*$A$505,2)</f>
        <v>#DIV/0!</v>
      </c>
      <c r="Z335" s="46" t="e">
        <f t="shared" ref="Z335:Z398" si="142">U335-Y335</f>
        <v>#DIV/0!</v>
      </c>
      <c r="AA335" s="46" t="e">
        <f t="shared" ref="AA335:AA398" si="143">Z335+W335+V335</f>
        <v>#DIV/0!</v>
      </c>
      <c r="AB335" s="77" t="e">
        <f t="shared" ref="AB335:AB398" si="144">ROUND(Y335/X335,4)</f>
        <v>#DIV/0!</v>
      </c>
      <c r="AC335" s="78" t="e">
        <f t="shared" ref="AC335:AC398" si="145">ROUND(AA335/X335,4)</f>
        <v>#DIV/0!</v>
      </c>
      <c r="AE335" s="8" t="e">
        <f t="shared" ref="AE335:AE398" si="146">Y335</f>
        <v>#DIV/0!</v>
      </c>
      <c r="AF335" s="9" t="e">
        <f t="shared" ref="AF335:AF398" si="147">Z335</f>
        <v>#DIV/0!</v>
      </c>
      <c r="AG335" s="9" t="e">
        <f t="shared" ref="AG335:AG398" si="148">V335</f>
        <v>#DIV/0!</v>
      </c>
      <c r="AH335" s="10" t="e">
        <f t="shared" ref="AH335:AH398" si="149">W335</f>
        <v>#DIV/0!</v>
      </c>
    </row>
    <row r="336" spans="1:34">
      <c r="A336" s="256" t="s">
        <v>4062</v>
      </c>
      <c r="B336" s="257"/>
      <c r="C336" s="45"/>
      <c r="D336" s="46"/>
      <c r="E336" s="258"/>
      <c r="F336" s="258"/>
      <c r="G336" s="258"/>
      <c r="H336" s="52">
        <f t="shared" si="130"/>
        <v>0</v>
      </c>
      <c r="I336" s="8">
        <f t="shared" si="131"/>
        <v>0</v>
      </c>
      <c r="J336" s="53"/>
      <c r="K336" s="9"/>
      <c r="L336" s="9"/>
      <c r="M336" s="10">
        <f t="shared" si="132"/>
        <v>0</v>
      </c>
      <c r="N336" s="56"/>
      <c r="O336" s="8" t="e">
        <f t="shared" si="133"/>
        <v>#DIV/0!</v>
      </c>
      <c r="P336" s="9" t="e">
        <f t="shared" si="134"/>
        <v>#DIV/0!</v>
      </c>
      <c r="Q336" s="10" t="e">
        <f t="shared" si="135"/>
        <v>#DIV/0!</v>
      </c>
      <c r="R336" s="56"/>
      <c r="S336" s="55" t="e">
        <f t="shared" si="136"/>
        <v>#DIV/0!</v>
      </c>
      <c r="U336" s="45" t="e">
        <f t="shared" si="137"/>
        <v>#DIV/0!</v>
      </c>
      <c r="V336" s="46" t="e">
        <f t="shared" si="138"/>
        <v>#DIV/0!</v>
      </c>
      <c r="W336" s="49" t="e">
        <f t="shared" si="139"/>
        <v>#DIV/0!</v>
      </c>
      <c r="X336" s="45" t="e">
        <f t="shared" si="140"/>
        <v>#DIV/0!</v>
      </c>
      <c r="Y336" s="65" t="e">
        <f t="shared" si="141"/>
        <v>#DIV/0!</v>
      </c>
      <c r="Z336" s="46" t="e">
        <f t="shared" si="142"/>
        <v>#DIV/0!</v>
      </c>
      <c r="AA336" s="46" t="e">
        <f t="shared" si="143"/>
        <v>#DIV/0!</v>
      </c>
      <c r="AB336" s="77" t="e">
        <f t="shared" si="144"/>
        <v>#DIV/0!</v>
      </c>
      <c r="AC336" s="78" t="e">
        <f t="shared" si="145"/>
        <v>#DIV/0!</v>
      </c>
      <c r="AE336" s="8" t="e">
        <f t="shared" si="146"/>
        <v>#DIV/0!</v>
      </c>
      <c r="AF336" s="9" t="e">
        <f t="shared" si="147"/>
        <v>#DIV/0!</v>
      </c>
      <c r="AG336" s="9" t="e">
        <f t="shared" si="148"/>
        <v>#DIV/0!</v>
      </c>
      <c r="AH336" s="10" t="e">
        <f t="shared" si="149"/>
        <v>#DIV/0!</v>
      </c>
    </row>
    <row r="337" spans="1:34">
      <c r="A337" s="256" t="s">
        <v>4063</v>
      </c>
      <c r="B337" s="257"/>
      <c r="C337" s="45"/>
      <c r="D337" s="46"/>
      <c r="E337" s="258"/>
      <c r="F337" s="258"/>
      <c r="G337" s="258"/>
      <c r="H337" s="52">
        <f t="shared" si="130"/>
        <v>0</v>
      </c>
      <c r="I337" s="8">
        <f t="shared" si="131"/>
        <v>0</v>
      </c>
      <c r="J337" s="53"/>
      <c r="K337" s="9"/>
      <c r="L337" s="9"/>
      <c r="M337" s="10">
        <f t="shared" si="132"/>
        <v>0</v>
      </c>
      <c r="N337" s="56"/>
      <c r="O337" s="8" t="e">
        <f t="shared" si="133"/>
        <v>#DIV/0!</v>
      </c>
      <c r="P337" s="9" t="e">
        <f t="shared" si="134"/>
        <v>#DIV/0!</v>
      </c>
      <c r="Q337" s="10" t="e">
        <f t="shared" si="135"/>
        <v>#DIV/0!</v>
      </c>
      <c r="R337" s="56"/>
      <c r="S337" s="55" t="e">
        <f t="shared" si="136"/>
        <v>#DIV/0!</v>
      </c>
      <c r="U337" s="45" t="e">
        <f t="shared" si="137"/>
        <v>#DIV/0!</v>
      </c>
      <c r="V337" s="46" t="e">
        <f t="shared" si="138"/>
        <v>#DIV/0!</v>
      </c>
      <c r="W337" s="49" t="e">
        <f t="shared" si="139"/>
        <v>#DIV/0!</v>
      </c>
      <c r="X337" s="45" t="e">
        <f t="shared" si="140"/>
        <v>#DIV/0!</v>
      </c>
      <c r="Y337" s="65" t="e">
        <f t="shared" si="141"/>
        <v>#DIV/0!</v>
      </c>
      <c r="Z337" s="46" t="e">
        <f t="shared" si="142"/>
        <v>#DIV/0!</v>
      </c>
      <c r="AA337" s="46" t="e">
        <f t="shared" si="143"/>
        <v>#DIV/0!</v>
      </c>
      <c r="AB337" s="77" t="e">
        <f t="shared" si="144"/>
        <v>#DIV/0!</v>
      </c>
      <c r="AC337" s="78" t="e">
        <f t="shared" si="145"/>
        <v>#DIV/0!</v>
      </c>
      <c r="AE337" s="8" t="e">
        <f t="shared" si="146"/>
        <v>#DIV/0!</v>
      </c>
      <c r="AF337" s="9" t="e">
        <f t="shared" si="147"/>
        <v>#DIV/0!</v>
      </c>
      <c r="AG337" s="9" t="e">
        <f t="shared" si="148"/>
        <v>#DIV/0!</v>
      </c>
      <c r="AH337" s="10" t="e">
        <f t="shared" si="149"/>
        <v>#DIV/0!</v>
      </c>
    </row>
    <row r="338" spans="1:34">
      <c r="A338" s="256" t="s">
        <v>4064</v>
      </c>
      <c r="B338" s="257"/>
      <c r="C338" s="45"/>
      <c r="D338" s="46"/>
      <c r="E338" s="258"/>
      <c r="F338" s="258"/>
      <c r="G338" s="258"/>
      <c r="H338" s="52">
        <f t="shared" si="130"/>
        <v>0</v>
      </c>
      <c r="I338" s="8">
        <f t="shared" si="131"/>
        <v>0</v>
      </c>
      <c r="J338" s="53"/>
      <c r="K338" s="9"/>
      <c r="L338" s="9"/>
      <c r="M338" s="10">
        <f t="shared" si="132"/>
        <v>0</v>
      </c>
      <c r="N338" s="56"/>
      <c r="O338" s="8" t="e">
        <f t="shared" si="133"/>
        <v>#DIV/0!</v>
      </c>
      <c r="P338" s="9" t="e">
        <f t="shared" si="134"/>
        <v>#DIV/0!</v>
      </c>
      <c r="Q338" s="10" t="e">
        <f t="shared" si="135"/>
        <v>#DIV/0!</v>
      </c>
      <c r="R338" s="56"/>
      <c r="S338" s="55" t="e">
        <f t="shared" si="136"/>
        <v>#DIV/0!</v>
      </c>
      <c r="U338" s="45" t="e">
        <f t="shared" si="137"/>
        <v>#DIV/0!</v>
      </c>
      <c r="V338" s="46" t="e">
        <f t="shared" si="138"/>
        <v>#DIV/0!</v>
      </c>
      <c r="W338" s="49" t="e">
        <f t="shared" si="139"/>
        <v>#DIV/0!</v>
      </c>
      <c r="X338" s="45" t="e">
        <f t="shared" si="140"/>
        <v>#DIV/0!</v>
      </c>
      <c r="Y338" s="65" t="e">
        <f t="shared" si="141"/>
        <v>#DIV/0!</v>
      </c>
      <c r="Z338" s="46" t="e">
        <f t="shared" si="142"/>
        <v>#DIV/0!</v>
      </c>
      <c r="AA338" s="46" t="e">
        <f t="shared" si="143"/>
        <v>#DIV/0!</v>
      </c>
      <c r="AB338" s="77" t="e">
        <f t="shared" si="144"/>
        <v>#DIV/0!</v>
      </c>
      <c r="AC338" s="78" t="e">
        <f t="shared" si="145"/>
        <v>#DIV/0!</v>
      </c>
      <c r="AE338" s="8" t="e">
        <f t="shared" si="146"/>
        <v>#DIV/0!</v>
      </c>
      <c r="AF338" s="9" t="e">
        <f t="shared" si="147"/>
        <v>#DIV/0!</v>
      </c>
      <c r="AG338" s="9" t="e">
        <f t="shared" si="148"/>
        <v>#DIV/0!</v>
      </c>
      <c r="AH338" s="10" t="e">
        <f t="shared" si="149"/>
        <v>#DIV/0!</v>
      </c>
    </row>
    <row r="339" spans="1:34">
      <c r="A339" s="256" t="s">
        <v>4065</v>
      </c>
      <c r="B339" s="257"/>
      <c r="C339" s="45"/>
      <c r="D339" s="46"/>
      <c r="E339" s="258"/>
      <c r="F339" s="258"/>
      <c r="G339" s="258"/>
      <c r="H339" s="52">
        <f t="shared" si="130"/>
        <v>0</v>
      </c>
      <c r="I339" s="8">
        <f t="shared" si="131"/>
        <v>0</v>
      </c>
      <c r="J339" s="53"/>
      <c r="K339" s="9"/>
      <c r="L339" s="9"/>
      <c r="M339" s="10">
        <f t="shared" si="132"/>
        <v>0</v>
      </c>
      <c r="N339" s="56"/>
      <c r="O339" s="8" t="e">
        <f t="shared" si="133"/>
        <v>#DIV/0!</v>
      </c>
      <c r="P339" s="9" t="e">
        <f t="shared" si="134"/>
        <v>#DIV/0!</v>
      </c>
      <c r="Q339" s="10" t="e">
        <f t="shared" si="135"/>
        <v>#DIV/0!</v>
      </c>
      <c r="R339" s="56"/>
      <c r="S339" s="55" t="e">
        <f t="shared" si="136"/>
        <v>#DIV/0!</v>
      </c>
      <c r="U339" s="45" t="e">
        <f t="shared" si="137"/>
        <v>#DIV/0!</v>
      </c>
      <c r="V339" s="46" t="e">
        <f t="shared" si="138"/>
        <v>#DIV/0!</v>
      </c>
      <c r="W339" s="49" t="e">
        <f t="shared" si="139"/>
        <v>#DIV/0!</v>
      </c>
      <c r="X339" s="45" t="e">
        <f t="shared" si="140"/>
        <v>#DIV/0!</v>
      </c>
      <c r="Y339" s="65" t="e">
        <f t="shared" si="141"/>
        <v>#DIV/0!</v>
      </c>
      <c r="Z339" s="46" t="e">
        <f t="shared" si="142"/>
        <v>#DIV/0!</v>
      </c>
      <c r="AA339" s="46" t="e">
        <f t="shared" si="143"/>
        <v>#DIV/0!</v>
      </c>
      <c r="AB339" s="77" t="e">
        <f t="shared" si="144"/>
        <v>#DIV/0!</v>
      </c>
      <c r="AC339" s="78" t="e">
        <f t="shared" si="145"/>
        <v>#DIV/0!</v>
      </c>
      <c r="AE339" s="8" t="e">
        <f t="shared" si="146"/>
        <v>#DIV/0!</v>
      </c>
      <c r="AF339" s="9" t="e">
        <f t="shared" si="147"/>
        <v>#DIV/0!</v>
      </c>
      <c r="AG339" s="9" t="e">
        <f t="shared" si="148"/>
        <v>#DIV/0!</v>
      </c>
      <c r="AH339" s="10" t="e">
        <f t="shared" si="149"/>
        <v>#DIV/0!</v>
      </c>
    </row>
    <row r="340" spans="1:34">
      <c r="A340" s="256" t="s">
        <v>4066</v>
      </c>
      <c r="B340" s="257"/>
      <c r="C340" s="45"/>
      <c r="D340" s="46"/>
      <c r="E340" s="258"/>
      <c r="F340" s="258"/>
      <c r="G340" s="258"/>
      <c r="H340" s="52">
        <f t="shared" si="130"/>
        <v>0</v>
      </c>
      <c r="I340" s="8">
        <f t="shared" si="131"/>
        <v>0</v>
      </c>
      <c r="J340" s="53"/>
      <c r="K340" s="9"/>
      <c r="L340" s="9"/>
      <c r="M340" s="10">
        <f t="shared" si="132"/>
        <v>0</v>
      </c>
      <c r="N340" s="56"/>
      <c r="O340" s="8" t="e">
        <f t="shared" si="133"/>
        <v>#DIV/0!</v>
      </c>
      <c r="P340" s="9" t="e">
        <f t="shared" si="134"/>
        <v>#DIV/0!</v>
      </c>
      <c r="Q340" s="10" t="e">
        <f t="shared" si="135"/>
        <v>#DIV/0!</v>
      </c>
      <c r="R340" s="56"/>
      <c r="S340" s="55" t="e">
        <f t="shared" si="136"/>
        <v>#DIV/0!</v>
      </c>
      <c r="U340" s="45" t="e">
        <f t="shared" si="137"/>
        <v>#DIV/0!</v>
      </c>
      <c r="V340" s="46" t="e">
        <f t="shared" si="138"/>
        <v>#DIV/0!</v>
      </c>
      <c r="W340" s="49" t="e">
        <f t="shared" si="139"/>
        <v>#DIV/0!</v>
      </c>
      <c r="X340" s="45" t="e">
        <f t="shared" si="140"/>
        <v>#DIV/0!</v>
      </c>
      <c r="Y340" s="65" t="e">
        <f t="shared" si="141"/>
        <v>#DIV/0!</v>
      </c>
      <c r="Z340" s="46" t="e">
        <f t="shared" si="142"/>
        <v>#DIV/0!</v>
      </c>
      <c r="AA340" s="46" t="e">
        <f t="shared" si="143"/>
        <v>#DIV/0!</v>
      </c>
      <c r="AB340" s="77" t="e">
        <f t="shared" si="144"/>
        <v>#DIV/0!</v>
      </c>
      <c r="AC340" s="78" t="e">
        <f t="shared" si="145"/>
        <v>#DIV/0!</v>
      </c>
      <c r="AE340" s="8" t="e">
        <f t="shared" si="146"/>
        <v>#DIV/0!</v>
      </c>
      <c r="AF340" s="9" t="e">
        <f t="shared" si="147"/>
        <v>#DIV/0!</v>
      </c>
      <c r="AG340" s="9" t="e">
        <f t="shared" si="148"/>
        <v>#DIV/0!</v>
      </c>
      <c r="AH340" s="10" t="e">
        <f t="shared" si="149"/>
        <v>#DIV/0!</v>
      </c>
    </row>
    <row r="341" spans="1:34">
      <c r="A341" s="256" t="s">
        <v>4067</v>
      </c>
      <c r="B341" s="257"/>
      <c r="C341" s="45"/>
      <c r="D341" s="46"/>
      <c r="E341" s="258"/>
      <c r="F341" s="258"/>
      <c r="G341" s="258"/>
      <c r="H341" s="52">
        <f t="shared" si="130"/>
        <v>0</v>
      </c>
      <c r="I341" s="8">
        <f t="shared" si="131"/>
        <v>0</v>
      </c>
      <c r="J341" s="53"/>
      <c r="K341" s="9"/>
      <c r="L341" s="9"/>
      <c r="M341" s="10">
        <f t="shared" si="132"/>
        <v>0</v>
      </c>
      <c r="N341" s="56"/>
      <c r="O341" s="8" t="e">
        <f t="shared" si="133"/>
        <v>#DIV/0!</v>
      </c>
      <c r="P341" s="9" t="e">
        <f t="shared" si="134"/>
        <v>#DIV/0!</v>
      </c>
      <c r="Q341" s="10" t="e">
        <f t="shared" si="135"/>
        <v>#DIV/0!</v>
      </c>
      <c r="R341" s="56"/>
      <c r="S341" s="55" t="e">
        <f t="shared" si="136"/>
        <v>#DIV/0!</v>
      </c>
      <c r="U341" s="45" t="e">
        <f t="shared" si="137"/>
        <v>#DIV/0!</v>
      </c>
      <c r="V341" s="46" t="e">
        <f t="shared" si="138"/>
        <v>#DIV/0!</v>
      </c>
      <c r="W341" s="49" t="e">
        <f t="shared" si="139"/>
        <v>#DIV/0!</v>
      </c>
      <c r="X341" s="45" t="e">
        <f t="shared" si="140"/>
        <v>#DIV/0!</v>
      </c>
      <c r="Y341" s="65" t="e">
        <f t="shared" si="141"/>
        <v>#DIV/0!</v>
      </c>
      <c r="Z341" s="46" t="e">
        <f t="shared" si="142"/>
        <v>#DIV/0!</v>
      </c>
      <c r="AA341" s="46" t="e">
        <f t="shared" si="143"/>
        <v>#DIV/0!</v>
      </c>
      <c r="AB341" s="77" t="e">
        <f t="shared" si="144"/>
        <v>#DIV/0!</v>
      </c>
      <c r="AC341" s="78" t="e">
        <f t="shared" si="145"/>
        <v>#DIV/0!</v>
      </c>
      <c r="AE341" s="8" t="e">
        <f t="shared" si="146"/>
        <v>#DIV/0!</v>
      </c>
      <c r="AF341" s="9" t="e">
        <f t="shared" si="147"/>
        <v>#DIV/0!</v>
      </c>
      <c r="AG341" s="9" t="e">
        <f t="shared" si="148"/>
        <v>#DIV/0!</v>
      </c>
      <c r="AH341" s="10" t="e">
        <f t="shared" si="149"/>
        <v>#DIV/0!</v>
      </c>
    </row>
    <row r="342" spans="1:34">
      <c r="A342" s="256" t="s">
        <v>4068</v>
      </c>
      <c r="B342" s="257"/>
      <c r="C342" s="45"/>
      <c r="D342" s="46"/>
      <c r="E342" s="258"/>
      <c r="F342" s="258"/>
      <c r="G342" s="258"/>
      <c r="H342" s="52">
        <f t="shared" si="130"/>
        <v>0</v>
      </c>
      <c r="I342" s="8">
        <f t="shared" si="131"/>
        <v>0</v>
      </c>
      <c r="J342" s="53"/>
      <c r="K342" s="9"/>
      <c r="L342" s="9"/>
      <c r="M342" s="10">
        <f t="shared" si="132"/>
        <v>0</v>
      </c>
      <c r="N342" s="56"/>
      <c r="O342" s="8" t="e">
        <f t="shared" si="133"/>
        <v>#DIV/0!</v>
      </c>
      <c r="P342" s="9" t="e">
        <f t="shared" si="134"/>
        <v>#DIV/0!</v>
      </c>
      <c r="Q342" s="10" t="e">
        <f t="shared" si="135"/>
        <v>#DIV/0!</v>
      </c>
      <c r="R342" s="56"/>
      <c r="S342" s="55" t="e">
        <f t="shared" si="136"/>
        <v>#DIV/0!</v>
      </c>
      <c r="U342" s="45" t="e">
        <f t="shared" si="137"/>
        <v>#DIV/0!</v>
      </c>
      <c r="V342" s="46" t="e">
        <f t="shared" si="138"/>
        <v>#DIV/0!</v>
      </c>
      <c r="W342" s="49" t="e">
        <f t="shared" si="139"/>
        <v>#DIV/0!</v>
      </c>
      <c r="X342" s="45" t="e">
        <f t="shared" si="140"/>
        <v>#DIV/0!</v>
      </c>
      <c r="Y342" s="65" t="e">
        <f t="shared" si="141"/>
        <v>#DIV/0!</v>
      </c>
      <c r="Z342" s="46" t="e">
        <f t="shared" si="142"/>
        <v>#DIV/0!</v>
      </c>
      <c r="AA342" s="46" t="e">
        <f t="shared" si="143"/>
        <v>#DIV/0!</v>
      </c>
      <c r="AB342" s="77" t="e">
        <f t="shared" si="144"/>
        <v>#DIV/0!</v>
      </c>
      <c r="AC342" s="78" t="e">
        <f t="shared" si="145"/>
        <v>#DIV/0!</v>
      </c>
      <c r="AE342" s="8" t="e">
        <f t="shared" si="146"/>
        <v>#DIV/0!</v>
      </c>
      <c r="AF342" s="9" t="e">
        <f t="shared" si="147"/>
        <v>#DIV/0!</v>
      </c>
      <c r="AG342" s="9" t="e">
        <f t="shared" si="148"/>
        <v>#DIV/0!</v>
      </c>
      <c r="AH342" s="10" t="e">
        <f t="shared" si="149"/>
        <v>#DIV/0!</v>
      </c>
    </row>
    <row r="343" spans="1:34">
      <c r="A343" s="256" t="s">
        <v>4069</v>
      </c>
      <c r="B343" s="257"/>
      <c r="C343" s="45"/>
      <c r="D343" s="46"/>
      <c r="E343" s="258"/>
      <c r="F343" s="258"/>
      <c r="G343" s="258"/>
      <c r="H343" s="52">
        <f t="shared" si="130"/>
        <v>0</v>
      </c>
      <c r="I343" s="8">
        <f t="shared" si="131"/>
        <v>0</v>
      </c>
      <c r="J343" s="53"/>
      <c r="K343" s="9"/>
      <c r="L343" s="9"/>
      <c r="M343" s="10">
        <f t="shared" si="132"/>
        <v>0</v>
      </c>
      <c r="N343" s="56"/>
      <c r="O343" s="8" t="e">
        <f t="shared" si="133"/>
        <v>#DIV/0!</v>
      </c>
      <c r="P343" s="9" t="e">
        <f t="shared" si="134"/>
        <v>#DIV/0!</v>
      </c>
      <c r="Q343" s="10" t="e">
        <f t="shared" si="135"/>
        <v>#DIV/0!</v>
      </c>
      <c r="R343" s="56"/>
      <c r="S343" s="55" t="e">
        <f t="shared" si="136"/>
        <v>#DIV/0!</v>
      </c>
      <c r="U343" s="45" t="e">
        <f t="shared" si="137"/>
        <v>#DIV/0!</v>
      </c>
      <c r="V343" s="46" t="e">
        <f t="shared" si="138"/>
        <v>#DIV/0!</v>
      </c>
      <c r="W343" s="49" t="e">
        <f t="shared" si="139"/>
        <v>#DIV/0!</v>
      </c>
      <c r="X343" s="45" t="e">
        <f t="shared" si="140"/>
        <v>#DIV/0!</v>
      </c>
      <c r="Y343" s="65" t="e">
        <f t="shared" si="141"/>
        <v>#DIV/0!</v>
      </c>
      <c r="Z343" s="46" t="e">
        <f t="shared" si="142"/>
        <v>#DIV/0!</v>
      </c>
      <c r="AA343" s="46" t="e">
        <f t="shared" si="143"/>
        <v>#DIV/0!</v>
      </c>
      <c r="AB343" s="77" t="e">
        <f t="shared" si="144"/>
        <v>#DIV/0!</v>
      </c>
      <c r="AC343" s="78" t="e">
        <f t="shared" si="145"/>
        <v>#DIV/0!</v>
      </c>
      <c r="AE343" s="8" t="e">
        <f t="shared" si="146"/>
        <v>#DIV/0!</v>
      </c>
      <c r="AF343" s="9" t="e">
        <f t="shared" si="147"/>
        <v>#DIV/0!</v>
      </c>
      <c r="AG343" s="9" t="e">
        <f t="shared" si="148"/>
        <v>#DIV/0!</v>
      </c>
      <c r="AH343" s="10" t="e">
        <f t="shared" si="149"/>
        <v>#DIV/0!</v>
      </c>
    </row>
    <row r="344" spans="1:34">
      <c r="A344" s="256" t="s">
        <v>4070</v>
      </c>
      <c r="B344" s="257"/>
      <c r="C344" s="45"/>
      <c r="D344" s="46"/>
      <c r="E344" s="258"/>
      <c r="F344" s="258"/>
      <c r="G344" s="258"/>
      <c r="H344" s="52">
        <f t="shared" si="130"/>
        <v>0</v>
      </c>
      <c r="I344" s="8">
        <f t="shared" si="131"/>
        <v>0</v>
      </c>
      <c r="J344" s="53"/>
      <c r="K344" s="9"/>
      <c r="L344" s="9"/>
      <c r="M344" s="10">
        <f t="shared" si="132"/>
        <v>0</v>
      </c>
      <c r="N344" s="56"/>
      <c r="O344" s="8" t="e">
        <f t="shared" si="133"/>
        <v>#DIV/0!</v>
      </c>
      <c r="P344" s="9" t="e">
        <f t="shared" si="134"/>
        <v>#DIV/0!</v>
      </c>
      <c r="Q344" s="10" t="e">
        <f t="shared" si="135"/>
        <v>#DIV/0!</v>
      </c>
      <c r="R344" s="56"/>
      <c r="S344" s="55" t="e">
        <f t="shared" si="136"/>
        <v>#DIV/0!</v>
      </c>
      <c r="U344" s="45" t="e">
        <f t="shared" si="137"/>
        <v>#DIV/0!</v>
      </c>
      <c r="V344" s="46" t="e">
        <f t="shared" si="138"/>
        <v>#DIV/0!</v>
      </c>
      <c r="W344" s="49" t="e">
        <f t="shared" si="139"/>
        <v>#DIV/0!</v>
      </c>
      <c r="X344" s="45" t="e">
        <f t="shared" si="140"/>
        <v>#DIV/0!</v>
      </c>
      <c r="Y344" s="65" t="e">
        <f t="shared" si="141"/>
        <v>#DIV/0!</v>
      </c>
      <c r="Z344" s="46" t="e">
        <f t="shared" si="142"/>
        <v>#DIV/0!</v>
      </c>
      <c r="AA344" s="46" t="e">
        <f t="shared" si="143"/>
        <v>#DIV/0!</v>
      </c>
      <c r="AB344" s="77" t="e">
        <f t="shared" si="144"/>
        <v>#DIV/0!</v>
      </c>
      <c r="AC344" s="78" t="e">
        <f t="shared" si="145"/>
        <v>#DIV/0!</v>
      </c>
      <c r="AE344" s="8" t="e">
        <f t="shared" si="146"/>
        <v>#DIV/0!</v>
      </c>
      <c r="AF344" s="9" t="e">
        <f t="shared" si="147"/>
        <v>#DIV/0!</v>
      </c>
      <c r="AG344" s="9" t="e">
        <f t="shared" si="148"/>
        <v>#DIV/0!</v>
      </c>
      <c r="AH344" s="10" t="e">
        <f t="shared" si="149"/>
        <v>#DIV/0!</v>
      </c>
    </row>
    <row r="345" spans="1:34">
      <c r="A345" s="256" t="s">
        <v>4071</v>
      </c>
      <c r="B345" s="257"/>
      <c r="C345" s="45"/>
      <c r="D345" s="46"/>
      <c r="E345" s="258"/>
      <c r="F345" s="258"/>
      <c r="G345" s="258"/>
      <c r="H345" s="52">
        <f t="shared" si="130"/>
        <v>0</v>
      </c>
      <c r="I345" s="8">
        <f t="shared" si="131"/>
        <v>0</v>
      </c>
      <c r="J345" s="53"/>
      <c r="K345" s="9"/>
      <c r="L345" s="9"/>
      <c r="M345" s="10">
        <f t="shared" si="132"/>
        <v>0</v>
      </c>
      <c r="N345" s="56"/>
      <c r="O345" s="8" t="e">
        <f t="shared" si="133"/>
        <v>#DIV/0!</v>
      </c>
      <c r="P345" s="9" t="e">
        <f t="shared" si="134"/>
        <v>#DIV/0!</v>
      </c>
      <c r="Q345" s="10" t="e">
        <f t="shared" si="135"/>
        <v>#DIV/0!</v>
      </c>
      <c r="R345" s="56"/>
      <c r="S345" s="55" t="e">
        <f t="shared" si="136"/>
        <v>#DIV/0!</v>
      </c>
      <c r="U345" s="45" t="e">
        <f t="shared" si="137"/>
        <v>#DIV/0!</v>
      </c>
      <c r="V345" s="46" t="e">
        <f t="shared" si="138"/>
        <v>#DIV/0!</v>
      </c>
      <c r="W345" s="49" t="e">
        <f t="shared" si="139"/>
        <v>#DIV/0!</v>
      </c>
      <c r="X345" s="45" t="e">
        <f t="shared" si="140"/>
        <v>#DIV/0!</v>
      </c>
      <c r="Y345" s="65" t="e">
        <f t="shared" si="141"/>
        <v>#DIV/0!</v>
      </c>
      <c r="Z345" s="46" t="e">
        <f t="shared" si="142"/>
        <v>#DIV/0!</v>
      </c>
      <c r="AA345" s="46" t="e">
        <f t="shared" si="143"/>
        <v>#DIV/0!</v>
      </c>
      <c r="AB345" s="77" t="e">
        <f t="shared" si="144"/>
        <v>#DIV/0!</v>
      </c>
      <c r="AC345" s="78" t="e">
        <f t="shared" si="145"/>
        <v>#DIV/0!</v>
      </c>
      <c r="AE345" s="8" t="e">
        <f t="shared" si="146"/>
        <v>#DIV/0!</v>
      </c>
      <c r="AF345" s="9" t="e">
        <f t="shared" si="147"/>
        <v>#DIV/0!</v>
      </c>
      <c r="AG345" s="9" t="e">
        <f t="shared" si="148"/>
        <v>#DIV/0!</v>
      </c>
      <c r="AH345" s="10" t="e">
        <f t="shared" si="149"/>
        <v>#DIV/0!</v>
      </c>
    </row>
    <row r="346" spans="1:34">
      <c r="A346" s="256" t="s">
        <v>4072</v>
      </c>
      <c r="B346" s="257"/>
      <c r="C346" s="45"/>
      <c r="D346" s="46"/>
      <c r="E346" s="258"/>
      <c r="F346" s="258"/>
      <c r="G346" s="258"/>
      <c r="H346" s="52">
        <f t="shared" si="130"/>
        <v>0</v>
      </c>
      <c r="I346" s="8">
        <f t="shared" si="131"/>
        <v>0</v>
      </c>
      <c r="J346" s="53"/>
      <c r="K346" s="9"/>
      <c r="L346" s="9"/>
      <c r="M346" s="10">
        <f t="shared" si="132"/>
        <v>0</v>
      </c>
      <c r="N346" s="56"/>
      <c r="O346" s="8" t="e">
        <f t="shared" si="133"/>
        <v>#DIV/0!</v>
      </c>
      <c r="P346" s="9" t="e">
        <f t="shared" si="134"/>
        <v>#DIV/0!</v>
      </c>
      <c r="Q346" s="10" t="e">
        <f t="shared" si="135"/>
        <v>#DIV/0!</v>
      </c>
      <c r="R346" s="56"/>
      <c r="S346" s="55" t="e">
        <f t="shared" si="136"/>
        <v>#DIV/0!</v>
      </c>
      <c r="U346" s="45" t="e">
        <f t="shared" si="137"/>
        <v>#DIV/0!</v>
      </c>
      <c r="V346" s="46" t="e">
        <f t="shared" si="138"/>
        <v>#DIV/0!</v>
      </c>
      <c r="W346" s="49" t="e">
        <f t="shared" si="139"/>
        <v>#DIV/0!</v>
      </c>
      <c r="X346" s="45" t="e">
        <f t="shared" si="140"/>
        <v>#DIV/0!</v>
      </c>
      <c r="Y346" s="65" t="e">
        <f t="shared" si="141"/>
        <v>#DIV/0!</v>
      </c>
      <c r="Z346" s="46" t="e">
        <f t="shared" si="142"/>
        <v>#DIV/0!</v>
      </c>
      <c r="AA346" s="46" t="e">
        <f t="shared" si="143"/>
        <v>#DIV/0!</v>
      </c>
      <c r="AB346" s="77" t="e">
        <f t="shared" si="144"/>
        <v>#DIV/0!</v>
      </c>
      <c r="AC346" s="78" t="e">
        <f t="shared" si="145"/>
        <v>#DIV/0!</v>
      </c>
      <c r="AE346" s="8" t="e">
        <f t="shared" si="146"/>
        <v>#DIV/0!</v>
      </c>
      <c r="AF346" s="9" t="e">
        <f t="shared" si="147"/>
        <v>#DIV/0!</v>
      </c>
      <c r="AG346" s="9" t="e">
        <f t="shared" si="148"/>
        <v>#DIV/0!</v>
      </c>
      <c r="AH346" s="10" t="e">
        <f t="shared" si="149"/>
        <v>#DIV/0!</v>
      </c>
    </row>
    <row r="347" spans="1:34">
      <c r="A347" s="256" t="s">
        <v>4073</v>
      </c>
      <c r="B347" s="257"/>
      <c r="C347" s="45"/>
      <c r="D347" s="46"/>
      <c r="E347" s="258"/>
      <c r="F347" s="258"/>
      <c r="G347" s="258"/>
      <c r="H347" s="52">
        <f t="shared" si="130"/>
        <v>0</v>
      </c>
      <c r="I347" s="8">
        <f t="shared" si="131"/>
        <v>0</v>
      </c>
      <c r="J347" s="53"/>
      <c r="K347" s="9"/>
      <c r="L347" s="9"/>
      <c r="M347" s="10">
        <f t="shared" si="132"/>
        <v>0</v>
      </c>
      <c r="N347" s="56"/>
      <c r="O347" s="8" t="e">
        <f t="shared" si="133"/>
        <v>#DIV/0!</v>
      </c>
      <c r="P347" s="9" t="e">
        <f t="shared" si="134"/>
        <v>#DIV/0!</v>
      </c>
      <c r="Q347" s="10" t="e">
        <f t="shared" si="135"/>
        <v>#DIV/0!</v>
      </c>
      <c r="R347" s="56"/>
      <c r="S347" s="55" t="e">
        <f t="shared" si="136"/>
        <v>#DIV/0!</v>
      </c>
      <c r="U347" s="45" t="e">
        <f t="shared" si="137"/>
        <v>#DIV/0!</v>
      </c>
      <c r="V347" s="46" t="e">
        <f t="shared" si="138"/>
        <v>#DIV/0!</v>
      </c>
      <c r="W347" s="49" t="e">
        <f t="shared" si="139"/>
        <v>#DIV/0!</v>
      </c>
      <c r="X347" s="45" t="e">
        <f t="shared" si="140"/>
        <v>#DIV/0!</v>
      </c>
      <c r="Y347" s="65" t="e">
        <f t="shared" si="141"/>
        <v>#DIV/0!</v>
      </c>
      <c r="Z347" s="46" t="e">
        <f t="shared" si="142"/>
        <v>#DIV/0!</v>
      </c>
      <c r="AA347" s="46" t="e">
        <f t="shared" si="143"/>
        <v>#DIV/0!</v>
      </c>
      <c r="AB347" s="77" t="e">
        <f t="shared" si="144"/>
        <v>#DIV/0!</v>
      </c>
      <c r="AC347" s="78" t="e">
        <f t="shared" si="145"/>
        <v>#DIV/0!</v>
      </c>
      <c r="AE347" s="8" t="e">
        <f t="shared" si="146"/>
        <v>#DIV/0!</v>
      </c>
      <c r="AF347" s="9" t="e">
        <f t="shared" si="147"/>
        <v>#DIV/0!</v>
      </c>
      <c r="AG347" s="9" t="e">
        <f t="shared" si="148"/>
        <v>#DIV/0!</v>
      </c>
      <c r="AH347" s="10" t="e">
        <f t="shared" si="149"/>
        <v>#DIV/0!</v>
      </c>
    </row>
    <row r="348" spans="1:34">
      <c r="A348" s="256" t="s">
        <v>4074</v>
      </c>
      <c r="B348" s="257"/>
      <c r="C348" s="45"/>
      <c r="D348" s="46"/>
      <c r="E348" s="258"/>
      <c r="F348" s="258"/>
      <c r="G348" s="258"/>
      <c r="H348" s="52">
        <f t="shared" si="130"/>
        <v>0</v>
      </c>
      <c r="I348" s="8">
        <f t="shared" si="131"/>
        <v>0</v>
      </c>
      <c r="J348" s="53"/>
      <c r="K348" s="9"/>
      <c r="L348" s="9"/>
      <c r="M348" s="10">
        <f t="shared" si="132"/>
        <v>0</v>
      </c>
      <c r="N348" s="56"/>
      <c r="O348" s="8" t="e">
        <f t="shared" si="133"/>
        <v>#DIV/0!</v>
      </c>
      <c r="P348" s="9" t="e">
        <f t="shared" si="134"/>
        <v>#DIV/0!</v>
      </c>
      <c r="Q348" s="10" t="e">
        <f t="shared" si="135"/>
        <v>#DIV/0!</v>
      </c>
      <c r="R348" s="56"/>
      <c r="S348" s="55" t="e">
        <f t="shared" si="136"/>
        <v>#DIV/0!</v>
      </c>
      <c r="U348" s="45" t="e">
        <f t="shared" si="137"/>
        <v>#DIV/0!</v>
      </c>
      <c r="V348" s="46" t="e">
        <f t="shared" si="138"/>
        <v>#DIV/0!</v>
      </c>
      <c r="W348" s="49" t="e">
        <f t="shared" si="139"/>
        <v>#DIV/0!</v>
      </c>
      <c r="X348" s="45" t="e">
        <f t="shared" si="140"/>
        <v>#DIV/0!</v>
      </c>
      <c r="Y348" s="65" t="e">
        <f t="shared" si="141"/>
        <v>#DIV/0!</v>
      </c>
      <c r="Z348" s="46" t="e">
        <f t="shared" si="142"/>
        <v>#DIV/0!</v>
      </c>
      <c r="AA348" s="46" t="e">
        <f t="shared" si="143"/>
        <v>#DIV/0!</v>
      </c>
      <c r="AB348" s="77" t="e">
        <f t="shared" si="144"/>
        <v>#DIV/0!</v>
      </c>
      <c r="AC348" s="78" t="e">
        <f t="shared" si="145"/>
        <v>#DIV/0!</v>
      </c>
      <c r="AE348" s="8" t="e">
        <f t="shared" si="146"/>
        <v>#DIV/0!</v>
      </c>
      <c r="AF348" s="9" t="e">
        <f t="shared" si="147"/>
        <v>#DIV/0!</v>
      </c>
      <c r="AG348" s="9" t="e">
        <f t="shared" si="148"/>
        <v>#DIV/0!</v>
      </c>
      <c r="AH348" s="10" t="e">
        <f t="shared" si="149"/>
        <v>#DIV/0!</v>
      </c>
    </row>
    <row r="349" spans="1:34">
      <c r="A349" s="256" t="s">
        <v>4075</v>
      </c>
      <c r="B349" s="257"/>
      <c r="C349" s="45"/>
      <c r="D349" s="46"/>
      <c r="E349" s="258"/>
      <c r="F349" s="258"/>
      <c r="G349" s="258"/>
      <c r="H349" s="52">
        <f t="shared" si="130"/>
        <v>0</v>
      </c>
      <c r="I349" s="8">
        <f t="shared" si="131"/>
        <v>0</v>
      </c>
      <c r="J349" s="53"/>
      <c r="K349" s="9"/>
      <c r="L349" s="9"/>
      <c r="M349" s="10">
        <f t="shared" si="132"/>
        <v>0</v>
      </c>
      <c r="N349" s="56"/>
      <c r="O349" s="8" t="e">
        <f t="shared" si="133"/>
        <v>#DIV/0!</v>
      </c>
      <c r="P349" s="9" t="e">
        <f t="shared" si="134"/>
        <v>#DIV/0!</v>
      </c>
      <c r="Q349" s="10" t="e">
        <f t="shared" si="135"/>
        <v>#DIV/0!</v>
      </c>
      <c r="R349" s="56"/>
      <c r="S349" s="55" t="e">
        <f t="shared" si="136"/>
        <v>#DIV/0!</v>
      </c>
      <c r="U349" s="45" t="e">
        <f t="shared" si="137"/>
        <v>#DIV/0!</v>
      </c>
      <c r="V349" s="46" t="e">
        <f t="shared" si="138"/>
        <v>#DIV/0!</v>
      </c>
      <c r="W349" s="49" t="e">
        <f t="shared" si="139"/>
        <v>#DIV/0!</v>
      </c>
      <c r="X349" s="45" t="e">
        <f t="shared" si="140"/>
        <v>#DIV/0!</v>
      </c>
      <c r="Y349" s="65" t="e">
        <f t="shared" si="141"/>
        <v>#DIV/0!</v>
      </c>
      <c r="Z349" s="46" t="e">
        <f t="shared" si="142"/>
        <v>#DIV/0!</v>
      </c>
      <c r="AA349" s="46" t="e">
        <f t="shared" si="143"/>
        <v>#DIV/0!</v>
      </c>
      <c r="AB349" s="77" t="e">
        <f t="shared" si="144"/>
        <v>#DIV/0!</v>
      </c>
      <c r="AC349" s="78" t="e">
        <f t="shared" si="145"/>
        <v>#DIV/0!</v>
      </c>
      <c r="AE349" s="8" t="e">
        <f t="shared" si="146"/>
        <v>#DIV/0!</v>
      </c>
      <c r="AF349" s="9" t="e">
        <f t="shared" si="147"/>
        <v>#DIV/0!</v>
      </c>
      <c r="AG349" s="9" t="e">
        <f t="shared" si="148"/>
        <v>#DIV/0!</v>
      </c>
      <c r="AH349" s="10" t="e">
        <f t="shared" si="149"/>
        <v>#DIV/0!</v>
      </c>
    </row>
    <row r="350" spans="1:34">
      <c r="A350" s="256" t="s">
        <v>4076</v>
      </c>
      <c r="B350" s="257"/>
      <c r="C350" s="45"/>
      <c r="D350" s="46"/>
      <c r="E350" s="258"/>
      <c r="F350" s="258"/>
      <c r="G350" s="258"/>
      <c r="H350" s="52">
        <f t="shared" si="130"/>
        <v>0</v>
      </c>
      <c r="I350" s="8">
        <f t="shared" si="131"/>
        <v>0</v>
      </c>
      <c r="J350" s="53"/>
      <c r="K350" s="9"/>
      <c r="L350" s="9"/>
      <c r="M350" s="10">
        <f t="shared" si="132"/>
        <v>0</v>
      </c>
      <c r="N350" s="56"/>
      <c r="O350" s="8" t="e">
        <f t="shared" si="133"/>
        <v>#DIV/0!</v>
      </c>
      <c r="P350" s="9" t="e">
        <f t="shared" si="134"/>
        <v>#DIV/0!</v>
      </c>
      <c r="Q350" s="10" t="e">
        <f t="shared" si="135"/>
        <v>#DIV/0!</v>
      </c>
      <c r="R350" s="56"/>
      <c r="S350" s="55" t="e">
        <f t="shared" si="136"/>
        <v>#DIV/0!</v>
      </c>
      <c r="U350" s="45" t="e">
        <f t="shared" si="137"/>
        <v>#DIV/0!</v>
      </c>
      <c r="V350" s="46" t="e">
        <f t="shared" si="138"/>
        <v>#DIV/0!</v>
      </c>
      <c r="W350" s="49" t="e">
        <f t="shared" si="139"/>
        <v>#DIV/0!</v>
      </c>
      <c r="X350" s="45" t="e">
        <f t="shared" si="140"/>
        <v>#DIV/0!</v>
      </c>
      <c r="Y350" s="65" t="e">
        <f t="shared" si="141"/>
        <v>#DIV/0!</v>
      </c>
      <c r="Z350" s="46" t="e">
        <f t="shared" si="142"/>
        <v>#DIV/0!</v>
      </c>
      <c r="AA350" s="46" t="e">
        <f t="shared" si="143"/>
        <v>#DIV/0!</v>
      </c>
      <c r="AB350" s="77" t="e">
        <f t="shared" si="144"/>
        <v>#DIV/0!</v>
      </c>
      <c r="AC350" s="78" t="e">
        <f t="shared" si="145"/>
        <v>#DIV/0!</v>
      </c>
      <c r="AE350" s="8" t="e">
        <f t="shared" si="146"/>
        <v>#DIV/0!</v>
      </c>
      <c r="AF350" s="9" t="e">
        <f t="shared" si="147"/>
        <v>#DIV/0!</v>
      </c>
      <c r="AG350" s="9" t="e">
        <f t="shared" si="148"/>
        <v>#DIV/0!</v>
      </c>
      <c r="AH350" s="10" t="e">
        <f t="shared" si="149"/>
        <v>#DIV/0!</v>
      </c>
    </row>
    <row r="351" spans="1:34">
      <c r="A351" s="256" t="s">
        <v>4077</v>
      </c>
      <c r="B351" s="257"/>
      <c r="C351" s="45"/>
      <c r="D351" s="46"/>
      <c r="E351" s="258"/>
      <c r="F351" s="258"/>
      <c r="G351" s="258"/>
      <c r="H351" s="52">
        <f t="shared" si="130"/>
        <v>0</v>
      </c>
      <c r="I351" s="8">
        <f t="shared" si="131"/>
        <v>0</v>
      </c>
      <c r="J351" s="53"/>
      <c r="K351" s="9"/>
      <c r="L351" s="9"/>
      <c r="M351" s="10">
        <f t="shared" si="132"/>
        <v>0</v>
      </c>
      <c r="N351" s="56"/>
      <c r="O351" s="8" t="e">
        <f t="shared" si="133"/>
        <v>#DIV/0!</v>
      </c>
      <c r="P351" s="9" t="e">
        <f t="shared" si="134"/>
        <v>#DIV/0!</v>
      </c>
      <c r="Q351" s="10" t="e">
        <f t="shared" si="135"/>
        <v>#DIV/0!</v>
      </c>
      <c r="R351" s="56"/>
      <c r="S351" s="55" t="e">
        <f t="shared" si="136"/>
        <v>#DIV/0!</v>
      </c>
      <c r="U351" s="45" t="e">
        <f t="shared" si="137"/>
        <v>#DIV/0!</v>
      </c>
      <c r="V351" s="46" t="e">
        <f t="shared" si="138"/>
        <v>#DIV/0!</v>
      </c>
      <c r="W351" s="49" t="e">
        <f t="shared" si="139"/>
        <v>#DIV/0!</v>
      </c>
      <c r="X351" s="45" t="e">
        <f t="shared" si="140"/>
        <v>#DIV/0!</v>
      </c>
      <c r="Y351" s="65" t="e">
        <f t="shared" si="141"/>
        <v>#DIV/0!</v>
      </c>
      <c r="Z351" s="46" t="e">
        <f t="shared" si="142"/>
        <v>#DIV/0!</v>
      </c>
      <c r="AA351" s="46" t="e">
        <f t="shared" si="143"/>
        <v>#DIV/0!</v>
      </c>
      <c r="AB351" s="77" t="e">
        <f t="shared" si="144"/>
        <v>#DIV/0!</v>
      </c>
      <c r="AC351" s="78" t="e">
        <f t="shared" si="145"/>
        <v>#DIV/0!</v>
      </c>
      <c r="AE351" s="8" t="e">
        <f t="shared" si="146"/>
        <v>#DIV/0!</v>
      </c>
      <c r="AF351" s="9" t="e">
        <f t="shared" si="147"/>
        <v>#DIV/0!</v>
      </c>
      <c r="AG351" s="9" t="e">
        <f t="shared" si="148"/>
        <v>#DIV/0!</v>
      </c>
      <c r="AH351" s="10" t="e">
        <f t="shared" si="149"/>
        <v>#DIV/0!</v>
      </c>
    </row>
    <row r="352" spans="1:34">
      <c r="A352" s="256" t="s">
        <v>4078</v>
      </c>
      <c r="B352" s="257"/>
      <c r="C352" s="45"/>
      <c r="D352" s="46"/>
      <c r="E352" s="258"/>
      <c r="F352" s="258"/>
      <c r="G352" s="258"/>
      <c r="H352" s="52">
        <f t="shared" si="130"/>
        <v>0</v>
      </c>
      <c r="I352" s="8">
        <f t="shared" si="131"/>
        <v>0</v>
      </c>
      <c r="J352" s="53"/>
      <c r="K352" s="9"/>
      <c r="L352" s="9"/>
      <c r="M352" s="10">
        <f t="shared" si="132"/>
        <v>0</v>
      </c>
      <c r="N352" s="56"/>
      <c r="O352" s="8" t="e">
        <f t="shared" si="133"/>
        <v>#DIV/0!</v>
      </c>
      <c r="P352" s="9" t="e">
        <f t="shared" si="134"/>
        <v>#DIV/0!</v>
      </c>
      <c r="Q352" s="10" t="e">
        <f t="shared" si="135"/>
        <v>#DIV/0!</v>
      </c>
      <c r="R352" s="56"/>
      <c r="S352" s="55" t="e">
        <f t="shared" si="136"/>
        <v>#DIV/0!</v>
      </c>
      <c r="U352" s="45" t="e">
        <f t="shared" si="137"/>
        <v>#DIV/0!</v>
      </c>
      <c r="V352" s="46" t="e">
        <f t="shared" si="138"/>
        <v>#DIV/0!</v>
      </c>
      <c r="W352" s="49" t="e">
        <f t="shared" si="139"/>
        <v>#DIV/0!</v>
      </c>
      <c r="X352" s="45" t="e">
        <f t="shared" si="140"/>
        <v>#DIV/0!</v>
      </c>
      <c r="Y352" s="65" t="e">
        <f t="shared" si="141"/>
        <v>#DIV/0!</v>
      </c>
      <c r="Z352" s="46" t="e">
        <f t="shared" si="142"/>
        <v>#DIV/0!</v>
      </c>
      <c r="AA352" s="46" t="e">
        <f t="shared" si="143"/>
        <v>#DIV/0!</v>
      </c>
      <c r="AB352" s="77" t="e">
        <f t="shared" si="144"/>
        <v>#DIV/0!</v>
      </c>
      <c r="AC352" s="78" t="e">
        <f t="shared" si="145"/>
        <v>#DIV/0!</v>
      </c>
      <c r="AE352" s="8" t="e">
        <f t="shared" si="146"/>
        <v>#DIV/0!</v>
      </c>
      <c r="AF352" s="9" t="e">
        <f t="shared" si="147"/>
        <v>#DIV/0!</v>
      </c>
      <c r="AG352" s="9" t="e">
        <f t="shared" si="148"/>
        <v>#DIV/0!</v>
      </c>
      <c r="AH352" s="10" t="e">
        <f t="shared" si="149"/>
        <v>#DIV/0!</v>
      </c>
    </row>
    <row r="353" spans="1:34">
      <c r="A353" s="256" t="s">
        <v>4079</v>
      </c>
      <c r="B353" s="257"/>
      <c r="C353" s="45"/>
      <c r="D353" s="46"/>
      <c r="E353" s="258"/>
      <c r="F353" s="258"/>
      <c r="G353" s="258"/>
      <c r="H353" s="52">
        <f t="shared" si="130"/>
        <v>0</v>
      </c>
      <c r="I353" s="8">
        <f t="shared" si="131"/>
        <v>0</v>
      </c>
      <c r="J353" s="53"/>
      <c r="K353" s="9"/>
      <c r="L353" s="9"/>
      <c r="M353" s="10">
        <f t="shared" si="132"/>
        <v>0</v>
      </c>
      <c r="N353" s="56"/>
      <c r="O353" s="8" t="e">
        <f t="shared" si="133"/>
        <v>#DIV/0!</v>
      </c>
      <c r="P353" s="9" t="e">
        <f t="shared" si="134"/>
        <v>#DIV/0!</v>
      </c>
      <c r="Q353" s="10" t="e">
        <f t="shared" si="135"/>
        <v>#DIV/0!</v>
      </c>
      <c r="R353" s="56"/>
      <c r="S353" s="55" t="e">
        <f t="shared" si="136"/>
        <v>#DIV/0!</v>
      </c>
      <c r="U353" s="45" t="e">
        <f t="shared" si="137"/>
        <v>#DIV/0!</v>
      </c>
      <c r="V353" s="46" t="e">
        <f t="shared" si="138"/>
        <v>#DIV/0!</v>
      </c>
      <c r="W353" s="49" t="e">
        <f t="shared" si="139"/>
        <v>#DIV/0!</v>
      </c>
      <c r="X353" s="45" t="e">
        <f t="shared" si="140"/>
        <v>#DIV/0!</v>
      </c>
      <c r="Y353" s="65" t="e">
        <f t="shared" si="141"/>
        <v>#DIV/0!</v>
      </c>
      <c r="Z353" s="46" t="e">
        <f t="shared" si="142"/>
        <v>#DIV/0!</v>
      </c>
      <c r="AA353" s="46" t="e">
        <f t="shared" si="143"/>
        <v>#DIV/0!</v>
      </c>
      <c r="AB353" s="77" t="e">
        <f t="shared" si="144"/>
        <v>#DIV/0!</v>
      </c>
      <c r="AC353" s="78" t="e">
        <f t="shared" si="145"/>
        <v>#DIV/0!</v>
      </c>
      <c r="AE353" s="8" t="e">
        <f t="shared" si="146"/>
        <v>#DIV/0!</v>
      </c>
      <c r="AF353" s="9" t="e">
        <f t="shared" si="147"/>
        <v>#DIV/0!</v>
      </c>
      <c r="AG353" s="9" t="e">
        <f t="shared" si="148"/>
        <v>#DIV/0!</v>
      </c>
      <c r="AH353" s="10" t="e">
        <f t="shared" si="149"/>
        <v>#DIV/0!</v>
      </c>
    </row>
    <row r="354" spans="1:34">
      <c r="A354" s="256" t="s">
        <v>4080</v>
      </c>
      <c r="B354" s="257"/>
      <c r="C354" s="45"/>
      <c r="D354" s="46"/>
      <c r="E354" s="258"/>
      <c r="F354" s="258"/>
      <c r="G354" s="258"/>
      <c r="H354" s="52">
        <f t="shared" si="130"/>
        <v>0</v>
      </c>
      <c r="I354" s="8">
        <f t="shared" si="131"/>
        <v>0</v>
      </c>
      <c r="J354" s="53"/>
      <c r="K354" s="9"/>
      <c r="L354" s="9"/>
      <c r="M354" s="10">
        <f t="shared" si="132"/>
        <v>0</v>
      </c>
      <c r="N354" s="56"/>
      <c r="O354" s="8" t="e">
        <f t="shared" si="133"/>
        <v>#DIV/0!</v>
      </c>
      <c r="P354" s="9" t="e">
        <f t="shared" si="134"/>
        <v>#DIV/0!</v>
      </c>
      <c r="Q354" s="10" t="e">
        <f t="shared" si="135"/>
        <v>#DIV/0!</v>
      </c>
      <c r="R354" s="56"/>
      <c r="S354" s="55" t="e">
        <f t="shared" si="136"/>
        <v>#DIV/0!</v>
      </c>
      <c r="U354" s="45" t="e">
        <f t="shared" si="137"/>
        <v>#DIV/0!</v>
      </c>
      <c r="V354" s="46" t="e">
        <f t="shared" si="138"/>
        <v>#DIV/0!</v>
      </c>
      <c r="W354" s="49" t="e">
        <f t="shared" si="139"/>
        <v>#DIV/0!</v>
      </c>
      <c r="X354" s="45" t="e">
        <f t="shared" si="140"/>
        <v>#DIV/0!</v>
      </c>
      <c r="Y354" s="65" t="e">
        <f t="shared" si="141"/>
        <v>#DIV/0!</v>
      </c>
      <c r="Z354" s="46" t="e">
        <f t="shared" si="142"/>
        <v>#DIV/0!</v>
      </c>
      <c r="AA354" s="46" t="e">
        <f t="shared" si="143"/>
        <v>#DIV/0!</v>
      </c>
      <c r="AB354" s="77" t="e">
        <f t="shared" si="144"/>
        <v>#DIV/0!</v>
      </c>
      <c r="AC354" s="78" t="e">
        <f t="shared" si="145"/>
        <v>#DIV/0!</v>
      </c>
      <c r="AE354" s="8" t="e">
        <f t="shared" si="146"/>
        <v>#DIV/0!</v>
      </c>
      <c r="AF354" s="9" t="e">
        <f t="shared" si="147"/>
        <v>#DIV/0!</v>
      </c>
      <c r="AG354" s="9" t="e">
        <f t="shared" si="148"/>
        <v>#DIV/0!</v>
      </c>
      <c r="AH354" s="10" t="e">
        <f t="shared" si="149"/>
        <v>#DIV/0!</v>
      </c>
    </row>
    <row r="355" spans="1:34">
      <c r="A355" s="256" t="s">
        <v>4081</v>
      </c>
      <c r="B355" s="257"/>
      <c r="C355" s="45"/>
      <c r="D355" s="46"/>
      <c r="E355" s="258"/>
      <c r="F355" s="258"/>
      <c r="G355" s="258"/>
      <c r="H355" s="52">
        <f t="shared" si="130"/>
        <v>0</v>
      </c>
      <c r="I355" s="8">
        <f t="shared" si="131"/>
        <v>0</v>
      </c>
      <c r="J355" s="53"/>
      <c r="K355" s="9"/>
      <c r="L355" s="9"/>
      <c r="M355" s="10">
        <f t="shared" si="132"/>
        <v>0</v>
      </c>
      <c r="N355" s="56"/>
      <c r="O355" s="8" t="e">
        <f t="shared" si="133"/>
        <v>#DIV/0!</v>
      </c>
      <c r="P355" s="9" t="e">
        <f t="shared" si="134"/>
        <v>#DIV/0!</v>
      </c>
      <c r="Q355" s="10" t="e">
        <f t="shared" si="135"/>
        <v>#DIV/0!</v>
      </c>
      <c r="R355" s="56"/>
      <c r="S355" s="55" t="e">
        <f t="shared" si="136"/>
        <v>#DIV/0!</v>
      </c>
      <c r="U355" s="45" t="e">
        <f t="shared" si="137"/>
        <v>#DIV/0!</v>
      </c>
      <c r="V355" s="46" t="e">
        <f t="shared" si="138"/>
        <v>#DIV/0!</v>
      </c>
      <c r="W355" s="49" t="e">
        <f t="shared" si="139"/>
        <v>#DIV/0!</v>
      </c>
      <c r="X355" s="45" t="e">
        <f t="shared" si="140"/>
        <v>#DIV/0!</v>
      </c>
      <c r="Y355" s="65" t="e">
        <f t="shared" si="141"/>
        <v>#DIV/0!</v>
      </c>
      <c r="Z355" s="46" t="e">
        <f t="shared" si="142"/>
        <v>#DIV/0!</v>
      </c>
      <c r="AA355" s="46" t="e">
        <f t="shared" si="143"/>
        <v>#DIV/0!</v>
      </c>
      <c r="AB355" s="77" t="e">
        <f t="shared" si="144"/>
        <v>#DIV/0!</v>
      </c>
      <c r="AC355" s="78" t="e">
        <f t="shared" si="145"/>
        <v>#DIV/0!</v>
      </c>
      <c r="AE355" s="8" t="e">
        <f t="shared" si="146"/>
        <v>#DIV/0!</v>
      </c>
      <c r="AF355" s="9" t="e">
        <f t="shared" si="147"/>
        <v>#DIV/0!</v>
      </c>
      <c r="AG355" s="9" t="e">
        <f t="shared" si="148"/>
        <v>#DIV/0!</v>
      </c>
      <c r="AH355" s="10" t="e">
        <f t="shared" si="149"/>
        <v>#DIV/0!</v>
      </c>
    </row>
    <row r="356" spans="1:34">
      <c r="A356" s="256" t="s">
        <v>4082</v>
      </c>
      <c r="B356" s="257"/>
      <c r="C356" s="45"/>
      <c r="D356" s="46"/>
      <c r="E356" s="258"/>
      <c r="F356" s="258"/>
      <c r="G356" s="258"/>
      <c r="H356" s="52">
        <f t="shared" si="130"/>
        <v>0</v>
      </c>
      <c r="I356" s="8">
        <f t="shared" si="131"/>
        <v>0</v>
      </c>
      <c r="J356" s="53"/>
      <c r="K356" s="9"/>
      <c r="L356" s="9"/>
      <c r="M356" s="10">
        <f t="shared" si="132"/>
        <v>0</v>
      </c>
      <c r="N356" s="56"/>
      <c r="O356" s="8" t="e">
        <f t="shared" si="133"/>
        <v>#DIV/0!</v>
      </c>
      <c r="P356" s="9" t="e">
        <f t="shared" si="134"/>
        <v>#DIV/0!</v>
      </c>
      <c r="Q356" s="10" t="e">
        <f t="shared" si="135"/>
        <v>#DIV/0!</v>
      </c>
      <c r="R356" s="56"/>
      <c r="S356" s="55" t="e">
        <f t="shared" si="136"/>
        <v>#DIV/0!</v>
      </c>
      <c r="U356" s="45" t="e">
        <f t="shared" si="137"/>
        <v>#DIV/0!</v>
      </c>
      <c r="V356" s="46" t="e">
        <f t="shared" si="138"/>
        <v>#DIV/0!</v>
      </c>
      <c r="W356" s="49" t="e">
        <f t="shared" si="139"/>
        <v>#DIV/0!</v>
      </c>
      <c r="X356" s="45" t="e">
        <f t="shared" si="140"/>
        <v>#DIV/0!</v>
      </c>
      <c r="Y356" s="65" t="e">
        <f t="shared" si="141"/>
        <v>#DIV/0!</v>
      </c>
      <c r="Z356" s="46" t="e">
        <f t="shared" si="142"/>
        <v>#DIV/0!</v>
      </c>
      <c r="AA356" s="46" t="e">
        <f t="shared" si="143"/>
        <v>#DIV/0!</v>
      </c>
      <c r="AB356" s="77" t="e">
        <f t="shared" si="144"/>
        <v>#DIV/0!</v>
      </c>
      <c r="AC356" s="78" t="e">
        <f t="shared" si="145"/>
        <v>#DIV/0!</v>
      </c>
      <c r="AE356" s="8" t="e">
        <f t="shared" si="146"/>
        <v>#DIV/0!</v>
      </c>
      <c r="AF356" s="9" t="e">
        <f t="shared" si="147"/>
        <v>#DIV/0!</v>
      </c>
      <c r="AG356" s="9" t="e">
        <f t="shared" si="148"/>
        <v>#DIV/0!</v>
      </c>
      <c r="AH356" s="10" t="e">
        <f t="shared" si="149"/>
        <v>#DIV/0!</v>
      </c>
    </row>
    <row r="357" spans="1:34">
      <c r="A357" s="256" t="s">
        <v>4083</v>
      </c>
      <c r="B357" s="257"/>
      <c r="C357" s="45"/>
      <c r="D357" s="46"/>
      <c r="E357" s="258"/>
      <c r="F357" s="258"/>
      <c r="G357" s="258"/>
      <c r="H357" s="52">
        <f t="shared" si="130"/>
        <v>0</v>
      </c>
      <c r="I357" s="8">
        <f t="shared" si="131"/>
        <v>0</v>
      </c>
      <c r="J357" s="53"/>
      <c r="K357" s="9"/>
      <c r="L357" s="9"/>
      <c r="M357" s="10">
        <f t="shared" si="132"/>
        <v>0</v>
      </c>
      <c r="N357" s="56"/>
      <c r="O357" s="8" t="e">
        <f t="shared" si="133"/>
        <v>#DIV/0!</v>
      </c>
      <c r="P357" s="9" t="e">
        <f t="shared" si="134"/>
        <v>#DIV/0!</v>
      </c>
      <c r="Q357" s="10" t="e">
        <f t="shared" si="135"/>
        <v>#DIV/0!</v>
      </c>
      <c r="R357" s="56"/>
      <c r="S357" s="55" t="e">
        <f t="shared" si="136"/>
        <v>#DIV/0!</v>
      </c>
      <c r="U357" s="45" t="e">
        <f t="shared" si="137"/>
        <v>#DIV/0!</v>
      </c>
      <c r="V357" s="46" t="e">
        <f t="shared" si="138"/>
        <v>#DIV/0!</v>
      </c>
      <c r="W357" s="49" t="e">
        <f t="shared" si="139"/>
        <v>#DIV/0!</v>
      </c>
      <c r="X357" s="45" t="e">
        <f t="shared" si="140"/>
        <v>#DIV/0!</v>
      </c>
      <c r="Y357" s="65" t="e">
        <f t="shared" si="141"/>
        <v>#DIV/0!</v>
      </c>
      <c r="Z357" s="46" t="e">
        <f t="shared" si="142"/>
        <v>#DIV/0!</v>
      </c>
      <c r="AA357" s="46" t="e">
        <f t="shared" si="143"/>
        <v>#DIV/0!</v>
      </c>
      <c r="AB357" s="77" t="e">
        <f t="shared" si="144"/>
        <v>#DIV/0!</v>
      </c>
      <c r="AC357" s="78" t="e">
        <f t="shared" si="145"/>
        <v>#DIV/0!</v>
      </c>
      <c r="AE357" s="8" t="e">
        <f t="shared" si="146"/>
        <v>#DIV/0!</v>
      </c>
      <c r="AF357" s="9" t="e">
        <f t="shared" si="147"/>
        <v>#DIV/0!</v>
      </c>
      <c r="AG357" s="9" t="e">
        <f t="shared" si="148"/>
        <v>#DIV/0!</v>
      </c>
      <c r="AH357" s="10" t="e">
        <f t="shared" si="149"/>
        <v>#DIV/0!</v>
      </c>
    </row>
    <row r="358" spans="1:34">
      <c r="A358" s="256" t="s">
        <v>4084</v>
      </c>
      <c r="B358" s="257"/>
      <c r="C358" s="45"/>
      <c r="D358" s="46"/>
      <c r="E358" s="258"/>
      <c r="F358" s="258"/>
      <c r="G358" s="258"/>
      <c r="H358" s="52">
        <f t="shared" si="130"/>
        <v>0</v>
      </c>
      <c r="I358" s="8">
        <f t="shared" si="131"/>
        <v>0</v>
      </c>
      <c r="J358" s="53"/>
      <c r="K358" s="9"/>
      <c r="L358" s="9"/>
      <c r="M358" s="10">
        <f t="shared" si="132"/>
        <v>0</v>
      </c>
      <c r="N358" s="56"/>
      <c r="O358" s="8" t="e">
        <f t="shared" si="133"/>
        <v>#DIV/0!</v>
      </c>
      <c r="P358" s="9" t="e">
        <f t="shared" si="134"/>
        <v>#DIV/0!</v>
      </c>
      <c r="Q358" s="10" t="e">
        <f t="shared" si="135"/>
        <v>#DIV/0!</v>
      </c>
      <c r="R358" s="56"/>
      <c r="S358" s="55" t="e">
        <f t="shared" si="136"/>
        <v>#DIV/0!</v>
      </c>
      <c r="U358" s="45" t="e">
        <f t="shared" si="137"/>
        <v>#DIV/0!</v>
      </c>
      <c r="V358" s="46" t="e">
        <f t="shared" si="138"/>
        <v>#DIV/0!</v>
      </c>
      <c r="W358" s="49" t="e">
        <f t="shared" si="139"/>
        <v>#DIV/0!</v>
      </c>
      <c r="X358" s="45" t="e">
        <f t="shared" si="140"/>
        <v>#DIV/0!</v>
      </c>
      <c r="Y358" s="65" t="e">
        <f t="shared" si="141"/>
        <v>#DIV/0!</v>
      </c>
      <c r="Z358" s="46" t="e">
        <f t="shared" si="142"/>
        <v>#DIV/0!</v>
      </c>
      <c r="AA358" s="46" t="e">
        <f t="shared" si="143"/>
        <v>#DIV/0!</v>
      </c>
      <c r="AB358" s="77" t="e">
        <f t="shared" si="144"/>
        <v>#DIV/0!</v>
      </c>
      <c r="AC358" s="78" t="e">
        <f t="shared" si="145"/>
        <v>#DIV/0!</v>
      </c>
      <c r="AE358" s="8" t="e">
        <f t="shared" si="146"/>
        <v>#DIV/0!</v>
      </c>
      <c r="AF358" s="9" t="e">
        <f t="shared" si="147"/>
        <v>#DIV/0!</v>
      </c>
      <c r="AG358" s="9" t="e">
        <f t="shared" si="148"/>
        <v>#DIV/0!</v>
      </c>
      <c r="AH358" s="10" t="e">
        <f t="shared" si="149"/>
        <v>#DIV/0!</v>
      </c>
    </row>
    <row r="359" spans="1:34">
      <c r="A359" s="256" t="s">
        <v>4085</v>
      </c>
      <c r="B359" s="257"/>
      <c r="C359" s="45"/>
      <c r="D359" s="46"/>
      <c r="E359" s="258"/>
      <c r="F359" s="258"/>
      <c r="G359" s="258"/>
      <c r="H359" s="52">
        <f t="shared" si="130"/>
        <v>0</v>
      </c>
      <c r="I359" s="8">
        <f t="shared" si="131"/>
        <v>0</v>
      </c>
      <c r="J359" s="53"/>
      <c r="K359" s="9"/>
      <c r="L359" s="9"/>
      <c r="M359" s="10">
        <f t="shared" si="132"/>
        <v>0</v>
      </c>
      <c r="N359" s="56"/>
      <c r="O359" s="8" t="e">
        <f t="shared" si="133"/>
        <v>#DIV/0!</v>
      </c>
      <c r="P359" s="9" t="e">
        <f t="shared" si="134"/>
        <v>#DIV/0!</v>
      </c>
      <c r="Q359" s="10" t="e">
        <f t="shared" si="135"/>
        <v>#DIV/0!</v>
      </c>
      <c r="R359" s="56"/>
      <c r="S359" s="55" t="e">
        <f t="shared" si="136"/>
        <v>#DIV/0!</v>
      </c>
      <c r="U359" s="45" t="e">
        <f t="shared" si="137"/>
        <v>#DIV/0!</v>
      </c>
      <c r="V359" s="46" t="e">
        <f t="shared" si="138"/>
        <v>#DIV/0!</v>
      </c>
      <c r="W359" s="49" t="e">
        <f t="shared" si="139"/>
        <v>#DIV/0!</v>
      </c>
      <c r="X359" s="45" t="e">
        <f t="shared" si="140"/>
        <v>#DIV/0!</v>
      </c>
      <c r="Y359" s="65" t="e">
        <f t="shared" si="141"/>
        <v>#DIV/0!</v>
      </c>
      <c r="Z359" s="46" t="e">
        <f t="shared" si="142"/>
        <v>#DIV/0!</v>
      </c>
      <c r="AA359" s="46" t="e">
        <f t="shared" si="143"/>
        <v>#DIV/0!</v>
      </c>
      <c r="AB359" s="77" t="e">
        <f t="shared" si="144"/>
        <v>#DIV/0!</v>
      </c>
      <c r="AC359" s="78" t="e">
        <f t="shared" si="145"/>
        <v>#DIV/0!</v>
      </c>
      <c r="AE359" s="8" t="e">
        <f t="shared" si="146"/>
        <v>#DIV/0!</v>
      </c>
      <c r="AF359" s="9" t="e">
        <f t="shared" si="147"/>
        <v>#DIV/0!</v>
      </c>
      <c r="AG359" s="9" t="e">
        <f t="shared" si="148"/>
        <v>#DIV/0!</v>
      </c>
      <c r="AH359" s="10" t="e">
        <f t="shared" si="149"/>
        <v>#DIV/0!</v>
      </c>
    </row>
    <row r="360" spans="1:34">
      <c r="A360" s="256" t="s">
        <v>4086</v>
      </c>
      <c r="B360" s="257"/>
      <c r="C360" s="45"/>
      <c r="D360" s="46"/>
      <c r="E360" s="258"/>
      <c r="F360" s="258"/>
      <c r="G360" s="258"/>
      <c r="H360" s="52">
        <f t="shared" si="130"/>
        <v>0</v>
      </c>
      <c r="I360" s="8">
        <f t="shared" si="131"/>
        <v>0</v>
      </c>
      <c r="J360" s="53"/>
      <c r="K360" s="9"/>
      <c r="L360" s="9"/>
      <c r="M360" s="10">
        <f t="shared" si="132"/>
        <v>0</v>
      </c>
      <c r="N360" s="56"/>
      <c r="O360" s="8" t="e">
        <f t="shared" si="133"/>
        <v>#DIV/0!</v>
      </c>
      <c r="P360" s="9" t="e">
        <f t="shared" si="134"/>
        <v>#DIV/0!</v>
      </c>
      <c r="Q360" s="10" t="e">
        <f t="shared" si="135"/>
        <v>#DIV/0!</v>
      </c>
      <c r="R360" s="56"/>
      <c r="S360" s="55" t="e">
        <f t="shared" si="136"/>
        <v>#DIV/0!</v>
      </c>
      <c r="U360" s="45" t="e">
        <f t="shared" si="137"/>
        <v>#DIV/0!</v>
      </c>
      <c r="V360" s="46" t="e">
        <f t="shared" si="138"/>
        <v>#DIV/0!</v>
      </c>
      <c r="W360" s="49" t="e">
        <f t="shared" si="139"/>
        <v>#DIV/0!</v>
      </c>
      <c r="X360" s="45" t="e">
        <f t="shared" si="140"/>
        <v>#DIV/0!</v>
      </c>
      <c r="Y360" s="65" t="e">
        <f t="shared" si="141"/>
        <v>#DIV/0!</v>
      </c>
      <c r="Z360" s="46" t="e">
        <f t="shared" si="142"/>
        <v>#DIV/0!</v>
      </c>
      <c r="AA360" s="46" t="e">
        <f t="shared" si="143"/>
        <v>#DIV/0!</v>
      </c>
      <c r="AB360" s="77" t="e">
        <f t="shared" si="144"/>
        <v>#DIV/0!</v>
      </c>
      <c r="AC360" s="78" t="e">
        <f t="shared" si="145"/>
        <v>#DIV/0!</v>
      </c>
      <c r="AE360" s="8" t="e">
        <f t="shared" si="146"/>
        <v>#DIV/0!</v>
      </c>
      <c r="AF360" s="9" t="e">
        <f t="shared" si="147"/>
        <v>#DIV/0!</v>
      </c>
      <c r="AG360" s="9" t="e">
        <f t="shared" si="148"/>
        <v>#DIV/0!</v>
      </c>
      <c r="AH360" s="10" t="e">
        <f t="shared" si="149"/>
        <v>#DIV/0!</v>
      </c>
    </row>
    <row r="361" spans="1:34">
      <c r="A361" s="256" t="s">
        <v>4087</v>
      </c>
      <c r="B361" s="257"/>
      <c r="C361" s="45"/>
      <c r="D361" s="46"/>
      <c r="E361" s="258"/>
      <c r="F361" s="258"/>
      <c r="G361" s="258"/>
      <c r="H361" s="52">
        <f t="shared" si="130"/>
        <v>0</v>
      </c>
      <c r="I361" s="8">
        <f t="shared" si="131"/>
        <v>0</v>
      </c>
      <c r="J361" s="53"/>
      <c r="K361" s="9"/>
      <c r="L361" s="9"/>
      <c r="M361" s="10">
        <f t="shared" si="132"/>
        <v>0</v>
      </c>
      <c r="N361" s="56"/>
      <c r="O361" s="8" t="e">
        <f t="shared" si="133"/>
        <v>#DIV/0!</v>
      </c>
      <c r="P361" s="9" t="e">
        <f t="shared" si="134"/>
        <v>#DIV/0!</v>
      </c>
      <c r="Q361" s="10" t="e">
        <f t="shared" si="135"/>
        <v>#DIV/0!</v>
      </c>
      <c r="R361" s="56"/>
      <c r="S361" s="55" t="e">
        <f t="shared" si="136"/>
        <v>#DIV/0!</v>
      </c>
      <c r="U361" s="45" t="e">
        <f t="shared" si="137"/>
        <v>#DIV/0!</v>
      </c>
      <c r="V361" s="46" t="e">
        <f t="shared" si="138"/>
        <v>#DIV/0!</v>
      </c>
      <c r="W361" s="49" t="e">
        <f t="shared" si="139"/>
        <v>#DIV/0!</v>
      </c>
      <c r="X361" s="45" t="e">
        <f t="shared" si="140"/>
        <v>#DIV/0!</v>
      </c>
      <c r="Y361" s="65" t="e">
        <f t="shared" si="141"/>
        <v>#DIV/0!</v>
      </c>
      <c r="Z361" s="46" t="e">
        <f t="shared" si="142"/>
        <v>#DIV/0!</v>
      </c>
      <c r="AA361" s="46" t="e">
        <f t="shared" si="143"/>
        <v>#DIV/0!</v>
      </c>
      <c r="AB361" s="77" t="e">
        <f t="shared" si="144"/>
        <v>#DIV/0!</v>
      </c>
      <c r="AC361" s="78" t="e">
        <f t="shared" si="145"/>
        <v>#DIV/0!</v>
      </c>
      <c r="AE361" s="8" t="e">
        <f t="shared" si="146"/>
        <v>#DIV/0!</v>
      </c>
      <c r="AF361" s="9" t="e">
        <f t="shared" si="147"/>
        <v>#DIV/0!</v>
      </c>
      <c r="AG361" s="9" t="e">
        <f t="shared" si="148"/>
        <v>#DIV/0!</v>
      </c>
      <c r="AH361" s="10" t="e">
        <f t="shared" si="149"/>
        <v>#DIV/0!</v>
      </c>
    </row>
    <row r="362" spans="1:34">
      <c r="A362" s="256" t="s">
        <v>4088</v>
      </c>
      <c r="B362" s="257"/>
      <c r="C362" s="45"/>
      <c r="D362" s="46"/>
      <c r="E362" s="258"/>
      <c r="F362" s="258"/>
      <c r="G362" s="258"/>
      <c r="H362" s="52">
        <f t="shared" si="130"/>
        <v>0</v>
      </c>
      <c r="I362" s="8">
        <f t="shared" si="131"/>
        <v>0</v>
      </c>
      <c r="J362" s="53"/>
      <c r="K362" s="9"/>
      <c r="L362" s="9"/>
      <c r="M362" s="10">
        <f t="shared" si="132"/>
        <v>0</v>
      </c>
      <c r="N362" s="56"/>
      <c r="O362" s="8" t="e">
        <f t="shared" si="133"/>
        <v>#DIV/0!</v>
      </c>
      <c r="P362" s="9" t="e">
        <f t="shared" si="134"/>
        <v>#DIV/0!</v>
      </c>
      <c r="Q362" s="10" t="e">
        <f t="shared" si="135"/>
        <v>#DIV/0!</v>
      </c>
      <c r="R362" s="56"/>
      <c r="S362" s="55" t="e">
        <f t="shared" si="136"/>
        <v>#DIV/0!</v>
      </c>
      <c r="U362" s="45" t="e">
        <f t="shared" si="137"/>
        <v>#DIV/0!</v>
      </c>
      <c r="V362" s="46" t="e">
        <f t="shared" si="138"/>
        <v>#DIV/0!</v>
      </c>
      <c r="W362" s="49" t="e">
        <f t="shared" si="139"/>
        <v>#DIV/0!</v>
      </c>
      <c r="X362" s="45" t="e">
        <f t="shared" si="140"/>
        <v>#DIV/0!</v>
      </c>
      <c r="Y362" s="65" t="e">
        <f t="shared" si="141"/>
        <v>#DIV/0!</v>
      </c>
      <c r="Z362" s="46" t="e">
        <f t="shared" si="142"/>
        <v>#DIV/0!</v>
      </c>
      <c r="AA362" s="46" t="e">
        <f t="shared" si="143"/>
        <v>#DIV/0!</v>
      </c>
      <c r="AB362" s="77" t="e">
        <f t="shared" si="144"/>
        <v>#DIV/0!</v>
      </c>
      <c r="AC362" s="78" t="e">
        <f t="shared" si="145"/>
        <v>#DIV/0!</v>
      </c>
      <c r="AE362" s="8" t="e">
        <f t="shared" si="146"/>
        <v>#DIV/0!</v>
      </c>
      <c r="AF362" s="9" t="e">
        <f t="shared" si="147"/>
        <v>#DIV/0!</v>
      </c>
      <c r="AG362" s="9" t="e">
        <f t="shared" si="148"/>
        <v>#DIV/0!</v>
      </c>
      <c r="AH362" s="10" t="e">
        <f t="shared" si="149"/>
        <v>#DIV/0!</v>
      </c>
    </row>
    <row r="363" spans="1:34">
      <c r="A363" s="256" t="s">
        <v>4089</v>
      </c>
      <c r="B363" s="257"/>
      <c r="C363" s="45"/>
      <c r="D363" s="46"/>
      <c r="E363" s="258"/>
      <c r="F363" s="258"/>
      <c r="G363" s="258"/>
      <c r="H363" s="52">
        <f t="shared" si="130"/>
        <v>0</v>
      </c>
      <c r="I363" s="8">
        <f t="shared" si="131"/>
        <v>0</v>
      </c>
      <c r="J363" s="53"/>
      <c r="K363" s="9"/>
      <c r="L363" s="9"/>
      <c r="M363" s="10">
        <f t="shared" si="132"/>
        <v>0</v>
      </c>
      <c r="N363" s="56"/>
      <c r="O363" s="8" t="e">
        <f t="shared" si="133"/>
        <v>#DIV/0!</v>
      </c>
      <c r="P363" s="9" t="e">
        <f t="shared" si="134"/>
        <v>#DIV/0!</v>
      </c>
      <c r="Q363" s="10" t="e">
        <f t="shared" si="135"/>
        <v>#DIV/0!</v>
      </c>
      <c r="R363" s="56"/>
      <c r="S363" s="55" t="e">
        <f t="shared" si="136"/>
        <v>#DIV/0!</v>
      </c>
      <c r="U363" s="45" t="e">
        <f t="shared" si="137"/>
        <v>#DIV/0!</v>
      </c>
      <c r="V363" s="46" t="e">
        <f t="shared" si="138"/>
        <v>#DIV/0!</v>
      </c>
      <c r="W363" s="49" t="e">
        <f t="shared" si="139"/>
        <v>#DIV/0!</v>
      </c>
      <c r="X363" s="45" t="e">
        <f t="shared" si="140"/>
        <v>#DIV/0!</v>
      </c>
      <c r="Y363" s="65" t="e">
        <f t="shared" si="141"/>
        <v>#DIV/0!</v>
      </c>
      <c r="Z363" s="46" t="e">
        <f t="shared" si="142"/>
        <v>#DIV/0!</v>
      </c>
      <c r="AA363" s="46" t="e">
        <f t="shared" si="143"/>
        <v>#DIV/0!</v>
      </c>
      <c r="AB363" s="77" t="e">
        <f t="shared" si="144"/>
        <v>#DIV/0!</v>
      </c>
      <c r="AC363" s="78" t="e">
        <f t="shared" si="145"/>
        <v>#DIV/0!</v>
      </c>
      <c r="AE363" s="8" t="e">
        <f t="shared" si="146"/>
        <v>#DIV/0!</v>
      </c>
      <c r="AF363" s="9" t="e">
        <f t="shared" si="147"/>
        <v>#DIV/0!</v>
      </c>
      <c r="AG363" s="9" t="e">
        <f t="shared" si="148"/>
        <v>#DIV/0!</v>
      </c>
      <c r="AH363" s="10" t="e">
        <f t="shared" si="149"/>
        <v>#DIV/0!</v>
      </c>
    </row>
    <row r="364" spans="1:34">
      <c r="A364" s="256" t="s">
        <v>4090</v>
      </c>
      <c r="B364" s="257"/>
      <c r="C364" s="45"/>
      <c r="D364" s="46"/>
      <c r="E364" s="258"/>
      <c r="F364" s="258"/>
      <c r="G364" s="258"/>
      <c r="H364" s="52">
        <f t="shared" si="130"/>
        <v>0</v>
      </c>
      <c r="I364" s="8">
        <f t="shared" si="131"/>
        <v>0</v>
      </c>
      <c r="J364" s="53"/>
      <c r="K364" s="9"/>
      <c r="L364" s="9"/>
      <c r="M364" s="10">
        <f t="shared" si="132"/>
        <v>0</v>
      </c>
      <c r="N364" s="56"/>
      <c r="O364" s="8" t="e">
        <f t="shared" si="133"/>
        <v>#DIV/0!</v>
      </c>
      <c r="P364" s="9" t="e">
        <f t="shared" si="134"/>
        <v>#DIV/0!</v>
      </c>
      <c r="Q364" s="10" t="e">
        <f t="shared" si="135"/>
        <v>#DIV/0!</v>
      </c>
      <c r="R364" s="56"/>
      <c r="S364" s="55" t="e">
        <f t="shared" si="136"/>
        <v>#DIV/0!</v>
      </c>
      <c r="U364" s="45" t="e">
        <f t="shared" si="137"/>
        <v>#DIV/0!</v>
      </c>
      <c r="V364" s="46" t="e">
        <f t="shared" si="138"/>
        <v>#DIV/0!</v>
      </c>
      <c r="W364" s="49" t="e">
        <f t="shared" si="139"/>
        <v>#DIV/0!</v>
      </c>
      <c r="X364" s="45" t="e">
        <f t="shared" si="140"/>
        <v>#DIV/0!</v>
      </c>
      <c r="Y364" s="65" t="e">
        <f t="shared" si="141"/>
        <v>#DIV/0!</v>
      </c>
      <c r="Z364" s="46" t="e">
        <f t="shared" si="142"/>
        <v>#DIV/0!</v>
      </c>
      <c r="AA364" s="46" t="e">
        <f t="shared" si="143"/>
        <v>#DIV/0!</v>
      </c>
      <c r="AB364" s="77" t="e">
        <f t="shared" si="144"/>
        <v>#DIV/0!</v>
      </c>
      <c r="AC364" s="78" t="e">
        <f t="shared" si="145"/>
        <v>#DIV/0!</v>
      </c>
      <c r="AE364" s="8" t="e">
        <f t="shared" si="146"/>
        <v>#DIV/0!</v>
      </c>
      <c r="AF364" s="9" t="e">
        <f t="shared" si="147"/>
        <v>#DIV/0!</v>
      </c>
      <c r="AG364" s="9" t="e">
        <f t="shared" si="148"/>
        <v>#DIV/0!</v>
      </c>
      <c r="AH364" s="10" t="e">
        <f t="shared" si="149"/>
        <v>#DIV/0!</v>
      </c>
    </row>
    <row r="365" spans="1:34">
      <c r="A365" s="256" t="s">
        <v>4091</v>
      </c>
      <c r="B365" s="257"/>
      <c r="C365" s="45"/>
      <c r="D365" s="46"/>
      <c r="E365" s="258"/>
      <c r="F365" s="258"/>
      <c r="G365" s="258"/>
      <c r="H365" s="52">
        <f t="shared" si="130"/>
        <v>0</v>
      </c>
      <c r="I365" s="8">
        <f t="shared" si="131"/>
        <v>0</v>
      </c>
      <c r="J365" s="53"/>
      <c r="K365" s="9"/>
      <c r="L365" s="9"/>
      <c r="M365" s="10">
        <f t="shared" si="132"/>
        <v>0</v>
      </c>
      <c r="N365" s="56"/>
      <c r="O365" s="8" t="e">
        <f t="shared" si="133"/>
        <v>#DIV/0!</v>
      </c>
      <c r="P365" s="9" t="e">
        <f t="shared" si="134"/>
        <v>#DIV/0!</v>
      </c>
      <c r="Q365" s="10" t="e">
        <f t="shared" si="135"/>
        <v>#DIV/0!</v>
      </c>
      <c r="R365" s="56"/>
      <c r="S365" s="55" t="e">
        <f t="shared" si="136"/>
        <v>#DIV/0!</v>
      </c>
      <c r="U365" s="45" t="e">
        <f t="shared" si="137"/>
        <v>#DIV/0!</v>
      </c>
      <c r="V365" s="46" t="e">
        <f t="shared" si="138"/>
        <v>#DIV/0!</v>
      </c>
      <c r="W365" s="49" t="e">
        <f t="shared" si="139"/>
        <v>#DIV/0!</v>
      </c>
      <c r="X365" s="45" t="e">
        <f t="shared" si="140"/>
        <v>#DIV/0!</v>
      </c>
      <c r="Y365" s="65" t="e">
        <f t="shared" si="141"/>
        <v>#DIV/0!</v>
      </c>
      <c r="Z365" s="46" t="e">
        <f t="shared" si="142"/>
        <v>#DIV/0!</v>
      </c>
      <c r="AA365" s="46" t="e">
        <f t="shared" si="143"/>
        <v>#DIV/0!</v>
      </c>
      <c r="AB365" s="77" t="e">
        <f t="shared" si="144"/>
        <v>#DIV/0!</v>
      </c>
      <c r="AC365" s="78" t="e">
        <f t="shared" si="145"/>
        <v>#DIV/0!</v>
      </c>
      <c r="AE365" s="8" t="e">
        <f t="shared" si="146"/>
        <v>#DIV/0!</v>
      </c>
      <c r="AF365" s="9" t="e">
        <f t="shared" si="147"/>
        <v>#DIV/0!</v>
      </c>
      <c r="AG365" s="9" t="e">
        <f t="shared" si="148"/>
        <v>#DIV/0!</v>
      </c>
      <c r="AH365" s="10" t="e">
        <f t="shared" si="149"/>
        <v>#DIV/0!</v>
      </c>
    </row>
    <row r="366" spans="1:34">
      <c r="A366" s="256" t="s">
        <v>4092</v>
      </c>
      <c r="B366" s="257"/>
      <c r="C366" s="45"/>
      <c r="D366" s="46"/>
      <c r="E366" s="258"/>
      <c r="F366" s="258"/>
      <c r="G366" s="258"/>
      <c r="H366" s="52">
        <f t="shared" si="130"/>
        <v>0</v>
      </c>
      <c r="I366" s="8">
        <f t="shared" si="131"/>
        <v>0</v>
      </c>
      <c r="J366" s="53"/>
      <c r="K366" s="9"/>
      <c r="L366" s="9"/>
      <c r="M366" s="10">
        <f t="shared" si="132"/>
        <v>0</v>
      </c>
      <c r="N366" s="56"/>
      <c r="O366" s="8" t="e">
        <f t="shared" si="133"/>
        <v>#DIV/0!</v>
      </c>
      <c r="P366" s="9" t="e">
        <f t="shared" si="134"/>
        <v>#DIV/0!</v>
      </c>
      <c r="Q366" s="10" t="e">
        <f t="shared" si="135"/>
        <v>#DIV/0!</v>
      </c>
      <c r="R366" s="56"/>
      <c r="S366" s="55" t="e">
        <f t="shared" si="136"/>
        <v>#DIV/0!</v>
      </c>
      <c r="U366" s="45" t="e">
        <f t="shared" si="137"/>
        <v>#DIV/0!</v>
      </c>
      <c r="V366" s="46" t="e">
        <f t="shared" si="138"/>
        <v>#DIV/0!</v>
      </c>
      <c r="W366" s="49" t="e">
        <f t="shared" si="139"/>
        <v>#DIV/0!</v>
      </c>
      <c r="X366" s="45" t="e">
        <f t="shared" si="140"/>
        <v>#DIV/0!</v>
      </c>
      <c r="Y366" s="65" t="e">
        <f t="shared" si="141"/>
        <v>#DIV/0!</v>
      </c>
      <c r="Z366" s="46" t="e">
        <f t="shared" si="142"/>
        <v>#DIV/0!</v>
      </c>
      <c r="AA366" s="46" t="e">
        <f t="shared" si="143"/>
        <v>#DIV/0!</v>
      </c>
      <c r="AB366" s="77" t="e">
        <f t="shared" si="144"/>
        <v>#DIV/0!</v>
      </c>
      <c r="AC366" s="78" t="e">
        <f t="shared" si="145"/>
        <v>#DIV/0!</v>
      </c>
      <c r="AE366" s="8" t="e">
        <f t="shared" si="146"/>
        <v>#DIV/0!</v>
      </c>
      <c r="AF366" s="9" t="e">
        <f t="shared" si="147"/>
        <v>#DIV/0!</v>
      </c>
      <c r="AG366" s="9" t="e">
        <f t="shared" si="148"/>
        <v>#DIV/0!</v>
      </c>
      <c r="AH366" s="10" t="e">
        <f t="shared" si="149"/>
        <v>#DIV/0!</v>
      </c>
    </row>
    <row r="367" spans="1:34">
      <c r="A367" s="256" t="s">
        <v>4093</v>
      </c>
      <c r="B367" s="257"/>
      <c r="C367" s="45"/>
      <c r="D367" s="46"/>
      <c r="E367" s="258"/>
      <c r="F367" s="258"/>
      <c r="G367" s="258"/>
      <c r="H367" s="52">
        <f t="shared" si="130"/>
        <v>0</v>
      </c>
      <c r="I367" s="8">
        <f t="shared" si="131"/>
        <v>0</v>
      </c>
      <c r="J367" s="53"/>
      <c r="K367" s="9"/>
      <c r="L367" s="9"/>
      <c r="M367" s="10">
        <f t="shared" si="132"/>
        <v>0</v>
      </c>
      <c r="N367" s="56"/>
      <c r="O367" s="8" t="e">
        <f t="shared" si="133"/>
        <v>#DIV/0!</v>
      </c>
      <c r="P367" s="9" t="e">
        <f t="shared" si="134"/>
        <v>#DIV/0!</v>
      </c>
      <c r="Q367" s="10" t="e">
        <f t="shared" si="135"/>
        <v>#DIV/0!</v>
      </c>
      <c r="R367" s="56"/>
      <c r="S367" s="55" t="e">
        <f t="shared" si="136"/>
        <v>#DIV/0!</v>
      </c>
      <c r="U367" s="45" t="e">
        <f t="shared" si="137"/>
        <v>#DIV/0!</v>
      </c>
      <c r="V367" s="46" t="e">
        <f t="shared" si="138"/>
        <v>#DIV/0!</v>
      </c>
      <c r="W367" s="49" t="e">
        <f t="shared" si="139"/>
        <v>#DIV/0!</v>
      </c>
      <c r="X367" s="45" t="e">
        <f t="shared" si="140"/>
        <v>#DIV/0!</v>
      </c>
      <c r="Y367" s="65" t="e">
        <f t="shared" si="141"/>
        <v>#DIV/0!</v>
      </c>
      <c r="Z367" s="46" t="e">
        <f t="shared" si="142"/>
        <v>#DIV/0!</v>
      </c>
      <c r="AA367" s="46" t="e">
        <f t="shared" si="143"/>
        <v>#DIV/0!</v>
      </c>
      <c r="AB367" s="77" t="e">
        <f t="shared" si="144"/>
        <v>#DIV/0!</v>
      </c>
      <c r="AC367" s="78" t="e">
        <f t="shared" si="145"/>
        <v>#DIV/0!</v>
      </c>
      <c r="AE367" s="8" t="e">
        <f t="shared" si="146"/>
        <v>#DIV/0!</v>
      </c>
      <c r="AF367" s="9" t="e">
        <f t="shared" si="147"/>
        <v>#DIV/0!</v>
      </c>
      <c r="AG367" s="9" t="e">
        <f t="shared" si="148"/>
        <v>#DIV/0!</v>
      </c>
      <c r="AH367" s="10" t="e">
        <f t="shared" si="149"/>
        <v>#DIV/0!</v>
      </c>
    </row>
    <row r="368" spans="1:34">
      <c r="A368" s="256" t="s">
        <v>4094</v>
      </c>
      <c r="B368" s="257"/>
      <c r="C368" s="45"/>
      <c r="D368" s="46"/>
      <c r="E368" s="258"/>
      <c r="F368" s="258"/>
      <c r="G368" s="258"/>
      <c r="H368" s="52">
        <f t="shared" si="130"/>
        <v>0</v>
      </c>
      <c r="I368" s="8">
        <f t="shared" si="131"/>
        <v>0</v>
      </c>
      <c r="J368" s="53"/>
      <c r="K368" s="9"/>
      <c r="L368" s="9"/>
      <c r="M368" s="10">
        <f t="shared" si="132"/>
        <v>0</v>
      </c>
      <c r="N368" s="56"/>
      <c r="O368" s="8" t="e">
        <f t="shared" si="133"/>
        <v>#DIV/0!</v>
      </c>
      <c r="P368" s="9" t="e">
        <f t="shared" si="134"/>
        <v>#DIV/0!</v>
      </c>
      <c r="Q368" s="10" t="e">
        <f t="shared" si="135"/>
        <v>#DIV/0!</v>
      </c>
      <c r="R368" s="56"/>
      <c r="S368" s="55" t="e">
        <f t="shared" si="136"/>
        <v>#DIV/0!</v>
      </c>
      <c r="U368" s="45" t="e">
        <f t="shared" si="137"/>
        <v>#DIV/0!</v>
      </c>
      <c r="V368" s="46" t="e">
        <f t="shared" si="138"/>
        <v>#DIV/0!</v>
      </c>
      <c r="W368" s="49" t="e">
        <f t="shared" si="139"/>
        <v>#DIV/0!</v>
      </c>
      <c r="X368" s="45" t="e">
        <f t="shared" si="140"/>
        <v>#DIV/0!</v>
      </c>
      <c r="Y368" s="65" t="e">
        <f t="shared" si="141"/>
        <v>#DIV/0!</v>
      </c>
      <c r="Z368" s="46" t="e">
        <f t="shared" si="142"/>
        <v>#DIV/0!</v>
      </c>
      <c r="AA368" s="46" t="e">
        <f t="shared" si="143"/>
        <v>#DIV/0!</v>
      </c>
      <c r="AB368" s="77" t="e">
        <f t="shared" si="144"/>
        <v>#DIV/0!</v>
      </c>
      <c r="AC368" s="78" t="e">
        <f t="shared" si="145"/>
        <v>#DIV/0!</v>
      </c>
      <c r="AE368" s="8" t="e">
        <f t="shared" si="146"/>
        <v>#DIV/0!</v>
      </c>
      <c r="AF368" s="9" t="e">
        <f t="shared" si="147"/>
        <v>#DIV/0!</v>
      </c>
      <c r="AG368" s="9" t="e">
        <f t="shared" si="148"/>
        <v>#DIV/0!</v>
      </c>
      <c r="AH368" s="10" t="e">
        <f t="shared" si="149"/>
        <v>#DIV/0!</v>
      </c>
    </row>
    <row r="369" spans="1:34">
      <c r="A369" s="256" t="s">
        <v>4095</v>
      </c>
      <c r="B369" s="257"/>
      <c r="C369" s="45"/>
      <c r="D369" s="46"/>
      <c r="E369" s="258"/>
      <c r="F369" s="258"/>
      <c r="G369" s="258"/>
      <c r="H369" s="52">
        <f t="shared" si="130"/>
        <v>0</v>
      </c>
      <c r="I369" s="8">
        <f t="shared" si="131"/>
        <v>0</v>
      </c>
      <c r="J369" s="53"/>
      <c r="K369" s="9"/>
      <c r="L369" s="9"/>
      <c r="M369" s="10">
        <f t="shared" si="132"/>
        <v>0</v>
      </c>
      <c r="N369" s="56"/>
      <c r="O369" s="8" t="e">
        <f t="shared" si="133"/>
        <v>#DIV/0!</v>
      </c>
      <c r="P369" s="9" t="e">
        <f t="shared" si="134"/>
        <v>#DIV/0!</v>
      </c>
      <c r="Q369" s="10" t="e">
        <f t="shared" si="135"/>
        <v>#DIV/0!</v>
      </c>
      <c r="R369" s="56"/>
      <c r="S369" s="55" t="e">
        <f t="shared" si="136"/>
        <v>#DIV/0!</v>
      </c>
      <c r="U369" s="45" t="e">
        <f t="shared" si="137"/>
        <v>#DIV/0!</v>
      </c>
      <c r="V369" s="46" t="e">
        <f t="shared" si="138"/>
        <v>#DIV/0!</v>
      </c>
      <c r="W369" s="49" t="e">
        <f t="shared" si="139"/>
        <v>#DIV/0!</v>
      </c>
      <c r="X369" s="45" t="e">
        <f t="shared" si="140"/>
        <v>#DIV/0!</v>
      </c>
      <c r="Y369" s="65" t="e">
        <f t="shared" si="141"/>
        <v>#DIV/0!</v>
      </c>
      <c r="Z369" s="46" t="e">
        <f t="shared" si="142"/>
        <v>#DIV/0!</v>
      </c>
      <c r="AA369" s="46" t="e">
        <f t="shared" si="143"/>
        <v>#DIV/0!</v>
      </c>
      <c r="AB369" s="77" t="e">
        <f t="shared" si="144"/>
        <v>#DIV/0!</v>
      </c>
      <c r="AC369" s="78" t="e">
        <f t="shared" si="145"/>
        <v>#DIV/0!</v>
      </c>
      <c r="AE369" s="8" t="e">
        <f t="shared" si="146"/>
        <v>#DIV/0!</v>
      </c>
      <c r="AF369" s="9" t="e">
        <f t="shared" si="147"/>
        <v>#DIV/0!</v>
      </c>
      <c r="AG369" s="9" t="e">
        <f t="shared" si="148"/>
        <v>#DIV/0!</v>
      </c>
      <c r="AH369" s="10" t="e">
        <f t="shared" si="149"/>
        <v>#DIV/0!</v>
      </c>
    </row>
    <row r="370" spans="1:34">
      <c r="A370" s="256" t="s">
        <v>4096</v>
      </c>
      <c r="B370" s="257"/>
      <c r="C370" s="45"/>
      <c r="D370" s="46"/>
      <c r="E370" s="258"/>
      <c r="F370" s="258"/>
      <c r="G370" s="258"/>
      <c r="H370" s="52">
        <f t="shared" si="130"/>
        <v>0</v>
      </c>
      <c r="I370" s="8">
        <f t="shared" si="131"/>
        <v>0</v>
      </c>
      <c r="J370" s="53"/>
      <c r="K370" s="9"/>
      <c r="L370" s="9"/>
      <c r="M370" s="10">
        <f t="shared" si="132"/>
        <v>0</v>
      </c>
      <c r="N370" s="56"/>
      <c r="O370" s="8" t="e">
        <f t="shared" si="133"/>
        <v>#DIV/0!</v>
      </c>
      <c r="P370" s="9" t="e">
        <f t="shared" si="134"/>
        <v>#DIV/0!</v>
      </c>
      <c r="Q370" s="10" t="e">
        <f t="shared" si="135"/>
        <v>#DIV/0!</v>
      </c>
      <c r="R370" s="56"/>
      <c r="S370" s="55" t="e">
        <f t="shared" si="136"/>
        <v>#DIV/0!</v>
      </c>
      <c r="U370" s="45" t="e">
        <f t="shared" si="137"/>
        <v>#DIV/0!</v>
      </c>
      <c r="V370" s="46" t="e">
        <f t="shared" si="138"/>
        <v>#DIV/0!</v>
      </c>
      <c r="W370" s="49" t="e">
        <f t="shared" si="139"/>
        <v>#DIV/0!</v>
      </c>
      <c r="X370" s="45" t="e">
        <f t="shared" si="140"/>
        <v>#DIV/0!</v>
      </c>
      <c r="Y370" s="65" t="e">
        <f t="shared" si="141"/>
        <v>#DIV/0!</v>
      </c>
      <c r="Z370" s="46" t="e">
        <f t="shared" si="142"/>
        <v>#DIV/0!</v>
      </c>
      <c r="AA370" s="46" t="e">
        <f t="shared" si="143"/>
        <v>#DIV/0!</v>
      </c>
      <c r="AB370" s="77" t="e">
        <f t="shared" si="144"/>
        <v>#DIV/0!</v>
      </c>
      <c r="AC370" s="78" t="e">
        <f t="shared" si="145"/>
        <v>#DIV/0!</v>
      </c>
      <c r="AE370" s="8" t="e">
        <f t="shared" si="146"/>
        <v>#DIV/0!</v>
      </c>
      <c r="AF370" s="9" t="e">
        <f t="shared" si="147"/>
        <v>#DIV/0!</v>
      </c>
      <c r="AG370" s="9" t="e">
        <f t="shared" si="148"/>
        <v>#DIV/0!</v>
      </c>
      <c r="AH370" s="10" t="e">
        <f t="shared" si="149"/>
        <v>#DIV/0!</v>
      </c>
    </row>
    <row r="371" spans="1:34">
      <c r="A371" s="256" t="s">
        <v>4097</v>
      </c>
      <c r="B371" s="257"/>
      <c r="C371" s="45"/>
      <c r="D371" s="46"/>
      <c r="E371" s="258"/>
      <c r="F371" s="258"/>
      <c r="G371" s="258"/>
      <c r="H371" s="52">
        <f t="shared" si="130"/>
        <v>0</v>
      </c>
      <c r="I371" s="8">
        <f t="shared" si="131"/>
        <v>0</v>
      </c>
      <c r="J371" s="53"/>
      <c r="K371" s="9"/>
      <c r="L371" s="9"/>
      <c r="M371" s="10">
        <f t="shared" si="132"/>
        <v>0</v>
      </c>
      <c r="N371" s="56"/>
      <c r="O371" s="8" t="e">
        <f t="shared" si="133"/>
        <v>#DIV/0!</v>
      </c>
      <c r="P371" s="9" t="e">
        <f t="shared" si="134"/>
        <v>#DIV/0!</v>
      </c>
      <c r="Q371" s="10" t="e">
        <f t="shared" si="135"/>
        <v>#DIV/0!</v>
      </c>
      <c r="R371" s="56"/>
      <c r="S371" s="55" t="e">
        <f t="shared" si="136"/>
        <v>#DIV/0!</v>
      </c>
      <c r="U371" s="45" t="e">
        <f t="shared" si="137"/>
        <v>#DIV/0!</v>
      </c>
      <c r="V371" s="46" t="e">
        <f t="shared" si="138"/>
        <v>#DIV/0!</v>
      </c>
      <c r="W371" s="49" t="e">
        <f t="shared" si="139"/>
        <v>#DIV/0!</v>
      </c>
      <c r="X371" s="45" t="e">
        <f t="shared" si="140"/>
        <v>#DIV/0!</v>
      </c>
      <c r="Y371" s="65" t="e">
        <f t="shared" si="141"/>
        <v>#DIV/0!</v>
      </c>
      <c r="Z371" s="46" t="e">
        <f t="shared" si="142"/>
        <v>#DIV/0!</v>
      </c>
      <c r="AA371" s="46" t="e">
        <f t="shared" si="143"/>
        <v>#DIV/0!</v>
      </c>
      <c r="AB371" s="77" t="e">
        <f t="shared" si="144"/>
        <v>#DIV/0!</v>
      </c>
      <c r="AC371" s="78" t="e">
        <f t="shared" si="145"/>
        <v>#DIV/0!</v>
      </c>
      <c r="AE371" s="8" t="e">
        <f t="shared" si="146"/>
        <v>#DIV/0!</v>
      </c>
      <c r="AF371" s="9" t="e">
        <f t="shared" si="147"/>
        <v>#DIV/0!</v>
      </c>
      <c r="AG371" s="9" t="e">
        <f t="shared" si="148"/>
        <v>#DIV/0!</v>
      </c>
      <c r="AH371" s="10" t="e">
        <f t="shared" si="149"/>
        <v>#DIV/0!</v>
      </c>
    </row>
    <row r="372" spans="1:34">
      <c r="A372" s="256" t="s">
        <v>4098</v>
      </c>
      <c r="B372" s="257"/>
      <c r="C372" s="45"/>
      <c r="D372" s="46"/>
      <c r="E372" s="258"/>
      <c r="F372" s="258"/>
      <c r="G372" s="258"/>
      <c r="H372" s="52">
        <f t="shared" si="130"/>
        <v>0</v>
      </c>
      <c r="I372" s="8">
        <f t="shared" si="131"/>
        <v>0</v>
      </c>
      <c r="J372" s="53"/>
      <c r="K372" s="9"/>
      <c r="L372" s="9"/>
      <c r="M372" s="10">
        <f t="shared" si="132"/>
        <v>0</v>
      </c>
      <c r="N372" s="56"/>
      <c r="O372" s="8" t="e">
        <f t="shared" si="133"/>
        <v>#DIV/0!</v>
      </c>
      <c r="P372" s="9" t="e">
        <f t="shared" si="134"/>
        <v>#DIV/0!</v>
      </c>
      <c r="Q372" s="10" t="e">
        <f t="shared" si="135"/>
        <v>#DIV/0!</v>
      </c>
      <c r="R372" s="56"/>
      <c r="S372" s="55" t="e">
        <f t="shared" si="136"/>
        <v>#DIV/0!</v>
      </c>
      <c r="U372" s="45" t="e">
        <f t="shared" si="137"/>
        <v>#DIV/0!</v>
      </c>
      <c r="V372" s="46" t="e">
        <f t="shared" si="138"/>
        <v>#DIV/0!</v>
      </c>
      <c r="W372" s="49" t="e">
        <f t="shared" si="139"/>
        <v>#DIV/0!</v>
      </c>
      <c r="X372" s="45" t="e">
        <f t="shared" si="140"/>
        <v>#DIV/0!</v>
      </c>
      <c r="Y372" s="65" t="e">
        <f t="shared" si="141"/>
        <v>#DIV/0!</v>
      </c>
      <c r="Z372" s="46" t="e">
        <f t="shared" si="142"/>
        <v>#DIV/0!</v>
      </c>
      <c r="AA372" s="46" t="e">
        <f t="shared" si="143"/>
        <v>#DIV/0!</v>
      </c>
      <c r="AB372" s="77" t="e">
        <f t="shared" si="144"/>
        <v>#DIV/0!</v>
      </c>
      <c r="AC372" s="78" t="e">
        <f t="shared" si="145"/>
        <v>#DIV/0!</v>
      </c>
      <c r="AE372" s="8" t="e">
        <f t="shared" si="146"/>
        <v>#DIV/0!</v>
      </c>
      <c r="AF372" s="9" t="e">
        <f t="shared" si="147"/>
        <v>#DIV/0!</v>
      </c>
      <c r="AG372" s="9" t="e">
        <f t="shared" si="148"/>
        <v>#DIV/0!</v>
      </c>
      <c r="AH372" s="10" t="e">
        <f t="shared" si="149"/>
        <v>#DIV/0!</v>
      </c>
    </row>
    <row r="373" spans="1:34">
      <c r="A373" s="256" t="s">
        <v>4099</v>
      </c>
      <c r="B373" s="257"/>
      <c r="C373" s="45"/>
      <c r="D373" s="46"/>
      <c r="E373" s="258"/>
      <c r="F373" s="258"/>
      <c r="G373" s="258"/>
      <c r="H373" s="52">
        <f t="shared" si="130"/>
        <v>0</v>
      </c>
      <c r="I373" s="8">
        <f t="shared" si="131"/>
        <v>0</v>
      </c>
      <c r="J373" s="53"/>
      <c r="K373" s="9"/>
      <c r="L373" s="9"/>
      <c r="M373" s="10">
        <f t="shared" si="132"/>
        <v>0</v>
      </c>
      <c r="N373" s="56"/>
      <c r="O373" s="8" t="e">
        <f t="shared" si="133"/>
        <v>#DIV/0!</v>
      </c>
      <c r="P373" s="9" t="e">
        <f t="shared" si="134"/>
        <v>#DIV/0!</v>
      </c>
      <c r="Q373" s="10" t="e">
        <f t="shared" si="135"/>
        <v>#DIV/0!</v>
      </c>
      <c r="R373" s="56"/>
      <c r="S373" s="55" t="e">
        <f t="shared" si="136"/>
        <v>#DIV/0!</v>
      </c>
      <c r="U373" s="45" t="e">
        <f t="shared" si="137"/>
        <v>#DIV/0!</v>
      </c>
      <c r="V373" s="46" t="e">
        <f t="shared" si="138"/>
        <v>#DIV/0!</v>
      </c>
      <c r="W373" s="49" t="e">
        <f t="shared" si="139"/>
        <v>#DIV/0!</v>
      </c>
      <c r="X373" s="45" t="e">
        <f t="shared" si="140"/>
        <v>#DIV/0!</v>
      </c>
      <c r="Y373" s="65" t="e">
        <f t="shared" si="141"/>
        <v>#DIV/0!</v>
      </c>
      <c r="Z373" s="46" t="e">
        <f t="shared" si="142"/>
        <v>#DIV/0!</v>
      </c>
      <c r="AA373" s="46" t="e">
        <f t="shared" si="143"/>
        <v>#DIV/0!</v>
      </c>
      <c r="AB373" s="77" t="e">
        <f t="shared" si="144"/>
        <v>#DIV/0!</v>
      </c>
      <c r="AC373" s="78" t="e">
        <f t="shared" si="145"/>
        <v>#DIV/0!</v>
      </c>
      <c r="AE373" s="8" t="e">
        <f t="shared" si="146"/>
        <v>#DIV/0!</v>
      </c>
      <c r="AF373" s="9" t="e">
        <f t="shared" si="147"/>
        <v>#DIV/0!</v>
      </c>
      <c r="AG373" s="9" t="e">
        <f t="shared" si="148"/>
        <v>#DIV/0!</v>
      </c>
      <c r="AH373" s="10" t="e">
        <f t="shared" si="149"/>
        <v>#DIV/0!</v>
      </c>
    </row>
    <row r="374" spans="1:34">
      <c r="A374" s="256" t="s">
        <v>4100</v>
      </c>
      <c r="B374" s="257"/>
      <c r="C374" s="45"/>
      <c r="D374" s="46"/>
      <c r="E374" s="258"/>
      <c r="F374" s="258"/>
      <c r="G374" s="258"/>
      <c r="H374" s="52">
        <f t="shared" si="130"/>
        <v>0</v>
      </c>
      <c r="I374" s="8">
        <f t="shared" si="131"/>
        <v>0</v>
      </c>
      <c r="J374" s="53"/>
      <c r="K374" s="9"/>
      <c r="L374" s="9"/>
      <c r="M374" s="10">
        <f t="shared" si="132"/>
        <v>0</v>
      </c>
      <c r="N374" s="56"/>
      <c r="O374" s="8" t="e">
        <f t="shared" si="133"/>
        <v>#DIV/0!</v>
      </c>
      <c r="P374" s="9" t="e">
        <f t="shared" si="134"/>
        <v>#DIV/0!</v>
      </c>
      <c r="Q374" s="10" t="e">
        <f t="shared" si="135"/>
        <v>#DIV/0!</v>
      </c>
      <c r="R374" s="56"/>
      <c r="S374" s="55" t="e">
        <f t="shared" si="136"/>
        <v>#DIV/0!</v>
      </c>
      <c r="U374" s="45" t="e">
        <f t="shared" si="137"/>
        <v>#DIV/0!</v>
      </c>
      <c r="V374" s="46" t="e">
        <f t="shared" si="138"/>
        <v>#DIV/0!</v>
      </c>
      <c r="W374" s="49" t="e">
        <f t="shared" si="139"/>
        <v>#DIV/0!</v>
      </c>
      <c r="X374" s="45" t="e">
        <f t="shared" si="140"/>
        <v>#DIV/0!</v>
      </c>
      <c r="Y374" s="65" t="e">
        <f t="shared" si="141"/>
        <v>#DIV/0!</v>
      </c>
      <c r="Z374" s="46" t="e">
        <f t="shared" si="142"/>
        <v>#DIV/0!</v>
      </c>
      <c r="AA374" s="46" t="e">
        <f t="shared" si="143"/>
        <v>#DIV/0!</v>
      </c>
      <c r="AB374" s="77" t="e">
        <f t="shared" si="144"/>
        <v>#DIV/0!</v>
      </c>
      <c r="AC374" s="78" t="e">
        <f t="shared" si="145"/>
        <v>#DIV/0!</v>
      </c>
      <c r="AE374" s="8" t="e">
        <f t="shared" si="146"/>
        <v>#DIV/0!</v>
      </c>
      <c r="AF374" s="9" t="e">
        <f t="shared" si="147"/>
        <v>#DIV/0!</v>
      </c>
      <c r="AG374" s="9" t="e">
        <f t="shared" si="148"/>
        <v>#DIV/0!</v>
      </c>
      <c r="AH374" s="10" t="e">
        <f t="shared" si="149"/>
        <v>#DIV/0!</v>
      </c>
    </row>
    <row r="375" spans="1:34">
      <c r="A375" s="256" t="s">
        <v>4101</v>
      </c>
      <c r="B375" s="257"/>
      <c r="C375" s="45"/>
      <c r="D375" s="46"/>
      <c r="E375" s="258"/>
      <c r="F375" s="258"/>
      <c r="G375" s="258"/>
      <c r="H375" s="52">
        <f t="shared" si="130"/>
        <v>0</v>
      </c>
      <c r="I375" s="8">
        <f t="shared" si="131"/>
        <v>0</v>
      </c>
      <c r="J375" s="53"/>
      <c r="K375" s="9"/>
      <c r="L375" s="9"/>
      <c r="M375" s="10">
        <f t="shared" si="132"/>
        <v>0</v>
      </c>
      <c r="N375" s="56"/>
      <c r="O375" s="8" t="e">
        <f t="shared" si="133"/>
        <v>#DIV/0!</v>
      </c>
      <c r="P375" s="9" t="e">
        <f t="shared" si="134"/>
        <v>#DIV/0!</v>
      </c>
      <c r="Q375" s="10" t="e">
        <f t="shared" si="135"/>
        <v>#DIV/0!</v>
      </c>
      <c r="R375" s="56"/>
      <c r="S375" s="55" t="e">
        <f t="shared" si="136"/>
        <v>#DIV/0!</v>
      </c>
      <c r="U375" s="45" t="e">
        <f t="shared" si="137"/>
        <v>#DIV/0!</v>
      </c>
      <c r="V375" s="46" t="e">
        <f t="shared" si="138"/>
        <v>#DIV/0!</v>
      </c>
      <c r="W375" s="49" t="e">
        <f t="shared" si="139"/>
        <v>#DIV/0!</v>
      </c>
      <c r="X375" s="45" t="e">
        <f t="shared" si="140"/>
        <v>#DIV/0!</v>
      </c>
      <c r="Y375" s="65" t="e">
        <f t="shared" si="141"/>
        <v>#DIV/0!</v>
      </c>
      <c r="Z375" s="46" t="e">
        <f t="shared" si="142"/>
        <v>#DIV/0!</v>
      </c>
      <c r="AA375" s="46" t="e">
        <f t="shared" si="143"/>
        <v>#DIV/0!</v>
      </c>
      <c r="AB375" s="77" t="e">
        <f t="shared" si="144"/>
        <v>#DIV/0!</v>
      </c>
      <c r="AC375" s="78" t="e">
        <f t="shared" si="145"/>
        <v>#DIV/0!</v>
      </c>
      <c r="AE375" s="8" t="e">
        <f t="shared" si="146"/>
        <v>#DIV/0!</v>
      </c>
      <c r="AF375" s="9" t="e">
        <f t="shared" si="147"/>
        <v>#DIV/0!</v>
      </c>
      <c r="AG375" s="9" t="e">
        <f t="shared" si="148"/>
        <v>#DIV/0!</v>
      </c>
      <c r="AH375" s="10" t="e">
        <f t="shared" si="149"/>
        <v>#DIV/0!</v>
      </c>
    </row>
    <row r="376" spans="1:34">
      <c r="A376" s="256" t="s">
        <v>4102</v>
      </c>
      <c r="B376" s="257"/>
      <c r="C376" s="45"/>
      <c r="D376" s="46"/>
      <c r="E376" s="258"/>
      <c r="F376" s="258"/>
      <c r="G376" s="258"/>
      <c r="H376" s="52">
        <f t="shared" si="130"/>
        <v>0</v>
      </c>
      <c r="I376" s="8">
        <f t="shared" si="131"/>
        <v>0</v>
      </c>
      <c r="J376" s="53"/>
      <c r="K376" s="9"/>
      <c r="L376" s="9"/>
      <c r="M376" s="10">
        <f t="shared" si="132"/>
        <v>0</v>
      </c>
      <c r="N376" s="56"/>
      <c r="O376" s="8" t="e">
        <f t="shared" si="133"/>
        <v>#DIV/0!</v>
      </c>
      <c r="P376" s="9" t="e">
        <f t="shared" si="134"/>
        <v>#DIV/0!</v>
      </c>
      <c r="Q376" s="10" t="e">
        <f t="shared" si="135"/>
        <v>#DIV/0!</v>
      </c>
      <c r="R376" s="56"/>
      <c r="S376" s="55" t="e">
        <f t="shared" si="136"/>
        <v>#DIV/0!</v>
      </c>
      <c r="U376" s="45" t="e">
        <f t="shared" si="137"/>
        <v>#DIV/0!</v>
      </c>
      <c r="V376" s="46" t="e">
        <f t="shared" si="138"/>
        <v>#DIV/0!</v>
      </c>
      <c r="W376" s="49" t="e">
        <f t="shared" si="139"/>
        <v>#DIV/0!</v>
      </c>
      <c r="X376" s="45" t="e">
        <f t="shared" si="140"/>
        <v>#DIV/0!</v>
      </c>
      <c r="Y376" s="65" t="e">
        <f t="shared" si="141"/>
        <v>#DIV/0!</v>
      </c>
      <c r="Z376" s="46" t="e">
        <f t="shared" si="142"/>
        <v>#DIV/0!</v>
      </c>
      <c r="AA376" s="46" t="e">
        <f t="shared" si="143"/>
        <v>#DIV/0!</v>
      </c>
      <c r="AB376" s="77" t="e">
        <f t="shared" si="144"/>
        <v>#DIV/0!</v>
      </c>
      <c r="AC376" s="78" t="e">
        <f t="shared" si="145"/>
        <v>#DIV/0!</v>
      </c>
      <c r="AE376" s="8" t="e">
        <f t="shared" si="146"/>
        <v>#DIV/0!</v>
      </c>
      <c r="AF376" s="9" t="e">
        <f t="shared" si="147"/>
        <v>#DIV/0!</v>
      </c>
      <c r="AG376" s="9" t="e">
        <f t="shared" si="148"/>
        <v>#DIV/0!</v>
      </c>
      <c r="AH376" s="10" t="e">
        <f t="shared" si="149"/>
        <v>#DIV/0!</v>
      </c>
    </row>
    <row r="377" spans="1:34">
      <c r="A377" s="256" t="s">
        <v>4103</v>
      </c>
      <c r="B377" s="257"/>
      <c r="C377" s="45"/>
      <c r="D377" s="46"/>
      <c r="E377" s="258"/>
      <c r="F377" s="258"/>
      <c r="G377" s="258"/>
      <c r="H377" s="52">
        <f t="shared" si="130"/>
        <v>0</v>
      </c>
      <c r="I377" s="8">
        <f t="shared" si="131"/>
        <v>0</v>
      </c>
      <c r="J377" s="53"/>
      <c r="K377" s="9"/>
      <c r="L377" s="9"/>
      <c r="M377" s="10">
        <f t="shared" si="132"/>
        <v>0</v>
      </c>
      <c r="N377" s="56"/>
      <c r="O377" s="8" t="e">
        <f t="shared" si="133"/>
        <v>#DIV/0!</v>
      </c>
      <c r="P377" s="9" t="e">
        <f t="shared" si="134"/>
        <v>#DIV/0!</v>
      </c>
      <c r="Q377" s="10" t="e">
        <f t="shared" si="135"/>
        <v>#DIV/0!</v>
      </c>
      <c r="R377" s="56"/>
      <c r="S377" s="55" t="e">
        <f t="shared" si="136"/>
        <v>#DIV/0!</v>
      </c>
      <c r="U377" s="45" t="e">
        <f t="shared" si="137"/>
        <v>#DIV/0!</v>
      </c>
      <c r="V377" s="46" t="e">
        <f t="shared" si="138"/>
        <v>#DIV/0!</v>
      </c>
      <c r="W377" s="49" t="e">
        <f t="shared" si="139"/>
        <v>#DIV/0!</v>
      </c>
      <c r="X377" s="45" t="e">
        <f t="shared" si="140"/>
        <v>#DIV/0!</v>
      </c>
      <c r="Y377" s="65" t="e">
        <f t="shared" si="141"/>
        <v>#DIV/0!</v>
      </c>
      <c r="Z377" s="46" t="e">
        <f t="shared" si="142"/>
        <v>#DIV/0!</v>
      </c>
      <c r="AA377" s="46" t="e">
        <f t="shared" si="143"/>
        <v>#DIV/0!</v>
      </c>
      <c r="AB377" s="77" t="e">
        <f t="shared" si="144"/>
        <v>#DIV/0!</v>
      </c>
      <c r="AC377" s="78" t="e">
        <f t="shared" si="145"/>
        <v>#DIV/0!</v>
      </c>
      <c r="AE377" s="8" t="e">
        <f t="shared" si="146"/>
        <v>#DIV/0!</v>
      </c>
      <c r="AF377" s="9" t="e">
        <f t="shared" si="147"/>
        <v>#DIV/0!</v>
      </c>
      <c r="AG377" s="9" t="e">
        <f t="shared" si="148"/>
        <v>#DIV/0!</v>
      </c>
      <c r="AH377" s="10" t="e">
        <f t="shared" si="149"/>
        <v>#DIV/0!</v>
      </c>
    </row>
    <row r="378" spans="1:34">
      <c r="A378" s="256" t="s">
        <v>4104</v>
      </c>
      <c r="B378" s="257"/>
      <c r="C378" s="45"/>
      <c r="D378" s="46"/>
      <c r="E378" s="258"/>
      <c r="F378" s="258"/>
      <c r="G378" s="258"/>
      <c r="H378" s="52">
        <f t="shared" si="130"/>
        <v>0</v>
      </c>
      <c r="I378" s="8">
        <f t="shared" si="131"/>
        <v>0</v>
      </c>
      <c r="J378" s="53"/>
      <c r="K378" s="9"/>
      <c r="L378" s="9"/>
      <c r="M378" s="10">
        <f t="shared" si="132"/>
        <v>0</v>
      </c>
      <c r="N378" s="56"/>
      <c r="O378" s="8" t="e">
        <f t="shared" si="133"/>
        <v>#DIV/0!</v>
      </c>
      <c r="P378" s="9" t="e">
        <f t="shared" si="134"/>
        <v>#DIV/0!</v>
      </c>
      <c r="Q378" s="10" t="e">
        <f t="shared" si="135"/>
        <v>#DIV/0!</v>
      </c>
      <c r="R378" s="56"/>
      <c r="S378" s="55" t="e">
        <f t="shared" si="136"/>
        <v>#DIV/0!</v>
      </c>
      <c r="U378" s="45" t="e">
        <f t="shared" si="137"/>
        <v>#DIV/0!</v>
      </c>
      <c r="V378" s="46" t="e">
        <f t="shared" si="138"/>
        <v>#DIV/0!</v>
      </c>
      <c r="W378" s="49" t="e">
        <f t="shared" si="139"/>
        <v>#DIV/0!</v>
      </c>
      <c r="X378" s="45" t="e">
        <f t="shared" si="140"/>
        <v>#DIV/0!</v>
      </c>
      <c r="Y378" s="65" t="e">
        <f t="shared" si="141"/>
        <v>#DIV/0!</v>
      </c>
      <c r="Z378" s="46" t="e">
        <f t="shared" si="142"/>
        <v>#DIV/0!</v>
      </c>
      <c r="AA378" s="46" t="e">
        <f t="shared" si="143"/>
        <v>#DIV/0!</v>
      </c>
      <c r="AB378" s="77" t="e">
        <f t="shared" si="144"/>
        <v>#DIV/0!</v>
      </c>
      <c r="AC378" s="78" t="e">
        <f t="shared" si="145"/>
        <v>#DIV/0!</v>
      </c>
      <c r="AE378" s="8" t="e">
        <f t="shared" si="146"/>
        <v>#DIV/0!</v>
      </c>
      <c r="AF378" s="9" t="e">
        <f t="shared" si="147"/>
        <v>#DIV/0!</v>
      </c>
      <c r="AG378" s="9" t="e">
        <f t="shared" si="148"/>
        <v>#DIV/0!</v>
      </c>
      <c r="AH378" s="10" t="e">
        <f t="shared" si="149"/>
        <v>#DIV/0!</v>
      </c>
    </row>
    <row r="379" spans="1:34">
      <c r="A379" s="256" t="s">
        <v>4105</v>
      </c>
      <c r="B379" s="257"/>
      <c r="C379" s="45"/>
      <c r="D379" s="46"/>
      <c r="E379" s="258"/>
      <c r="F379" s="258"/>
      <c r="G379" s="258"/>
      <c r="H379" s="52">
        <f t="shared" si="130"/>
        <v>0</v>
      </c>
      <c r="I379" s="8">
        <f t="shared" si="131"/>
        <v>0</v>
      </c>
      <c r="J379" s="53"/>
      <c r="K379" s="9"/>
      <c r="L379" s="9"/>
      <c r="M379" s="10">
        <f t="shared" si="132"/>
        <v>0</v>
      </c>
      <c r="N379" s="56"/>
      <c r="O379" s="8" t="e">
        <f t="shared" si="133"/>
        <v>#DIV/0!</v>
      </c>
      <c r="P379" s="9" t="e">
        <f t="shared" si="134"/>
        <v>#DIV/0!</v>
      </c>
      <c r="Q379" s="10" t="e">
        <f t="shared" si="135"/>
        <v>#DIV/0!</v>
      </c>
      <c r="R379" s="56"/>
      <c r="S379" s="55" t="e">
        <f t="shared" si="136"/>
        <v>#DIV/0!</v>
      </c>
      <c r="U379" s="45" t="e">
        <f t="shared" si="137"/>
        <v>#DIV/0!</v>
      </c>
      <c r="V379" s="46" t="e">
        <f t="shared" si="138"/>
        <v>#DIV/0!</v>
      </c>
      <c r="W379" s="49" t="e">
        <f t="shared" si="139"/>
        <v>#DIV/0!</v>
      </c>
      <c r="X379" s="45" t="e">
        <f t="shared" si="140"/>
        <v>#DIV/0!</v>
      </c>
      <c r="Y379" s="65" t="e">
        <f t="shared" si="141"/>
        <v>#DIV/0!</v>
      </c>
      <c r="Z379" s="46" t="e">
        <f t="shared" si="142"/>
        <v>#DIV/0!</v>
      </c>
      <c r="AA379" s="46" t="e">
        <f t="shared" si="143"/>
        <v>#DIV/0!</v>
      </c>
      <c r="AB379" s="77" t="e">
        <f t="shared" si="144"/>
        <v>#DIV/0!</v>
      </c>
      <c r="AC379" s="78" t="e">
        <f t="shared" si="145"/>
        <v>#DIV/0!</v>
      </c>
      <c r="AE379" s="8" t="e">
        <f t="shared" si="146"/>
        <v>#DIV/0!</v>
      </c>
      <c r="AF379" s="9" t="e">
        <f t="shared" si="147"/>
        <v>#DIV/0!</v>
      </c>
      <c r="AG379" s="9" t="e">
        <f t="shared" si="148"/>
        <v>#DIV/0!</v>
      </c>
      <c r="AH379" s="10" t="e">
        <f t="shared" si="149"/>
        <v>#DIV/0!</v>
      </c>
    </row>
    <row r="380" spans="1:34">
      <c r="A380" s="256" t="s">
        <v>4106</v>
      </c>
      <c r="B380" s="257"/>
      <c r="C380" s="45"/>
      <c r="D380" s="46"/>
      <c r="E380" s="258"/>
      <c r="F380" s="258"/>
      <c r="G380" s="258"/>
      <c r="H380" s="52">
        <f t="shared" si="130"/>
        <v>0</v>
      </c>
      <c r="I380" s="8">
        <f t="shared" si="131"/>
        <v>0</v>
      </c>
      <c r="J380" s="53"/>
      <c r="K380" s="9"/>
      <c r="L380" s="9"/>
      <c r="M380" s="10">
        <f t="shared" si="132"/>
        <v>0</v>
      </c>
      <c r="N380" s="56"/>
      <c r="O380" s="8" t="e">
        <f t="shared" si="133"/>
        <v>#DIV/0!</v>
      </c>
      <c r="P380" s="9" t="e">
        <f t="shared" si="134"/>
        <v>#DIV/0!</v>
      </c>
      <c r="Q380" s="10" t="e">
        <f t="shared" si="135"/>
        <v>#DIV/0!</v>
      </c>
      <c r="R380" s="56"/>
      <c r="S380" s="55" t="e">
        <f t="shared" si="136"/>
        <v>#DIV/0!</v>
      </c>
      <c r="U380" s="45" t="e">
        <f t="shared" si="137"/>
        <v>#DIV/0!</v>
      </c>
      <c r="V380" s="46" t="e">
        <f t="shared" si="138"/>
        <v>#DIV/0!</v>
      </c>
      <c r="W380" s="49" t="e">
        <f t="shared" si="139"/>
        <v>#DIV/0!</v>
      </c>
      <c r="X380" s="45" t="e">
        <f t="shared" si="140"/>
        <v>#DIV/0!</v>
      </c>
      <c r="Y380" s="65" t="e">
        <f t="shared" si="141"/>
        <v>#DIV/0!</v>
      </c>
      <c r="Z380" s="46" t="e">
        <f t="shared" si="142"/>
        <v>#DIV/0!</v>
      </c>
      <c r="AA380" s="46" t="e">
        <f t="shared" si="143"/>
        <v>#DIV/0!</v>
      </c>
      <c r="AB380" s="77" t="e">
        <f t="shared" si="144"/>
        <v>#DIV/0!</v>
      </c>
      <c r="AC380" s="78" t="e">
        <f t="shared" si="145"/>
        <v>#DIV/0!</v>
      </c>
      <c r="AE380" s="8" t="e">
        <f t="shared" si="146"/>
        <v>#DIV/0!</v>
      </c>
      <c r="AF380" s="9" t="e">
        <f t="shared" si="147"/>
        <v>#DIV/0!</v>
      </c>
      <c r="AG380" s="9" t="e">
        <f t="shared" si="148"/>
        <v>#DIV/0!</v>
      </c>
      <c r="AH380" s="10" t="e">
        <f t="shared" si="149"/>
        <v>#DIV/0!</v>
      </c>
    </row>
    <row r="381" spans="1:34">
      <c r="A381" s="256" t="s">
        <v>4107</v>
      </c>
      <c r="B381" s="257"/>
      <c r="C381" s="45"/>
      <c r="D381" s="46"/>
      <c r="E381" s="258"/>
      <c r="F381" s="258"/>
      <c r="G381" s="258"/>
      <c r="H381" s="52">
        <f t="shared" si="130"/>
        <v>0</v>
      </c>
      <c r="I381" s="8">
        <f t="shared" si="131"/>
        <v>0</v>
      </c>
      <c r="J381" s="53"/>
      <c r="K381" s="9"/>
      <c r="L381" s="9"/>
      <c r="M381" s="10">
        <f t="shared" si="132"/>
        <v>0</v>
      </c>
      <c r="N381" s="56"/>
      <c r="O381" s="8" t="e">
        <f t="shared" si="133"/>
        <v>#DIV/0!</v>
      </c>
      <c r="P381" s="9" t="e">
        <f t="shared" si="134"/>
        <v>#DIV/0!</v>
      </c>
      <c r="Q381" s="10" t="e">
        <f t="shared" si="135"/>
        <v>#DIV/0!</v>
      </c>
      <c r="R381" s="56"/>
      <c r="S381" s="55" t="e">
        <f t="shared" si="136"/>
        <v>#DIV/0!</v>
      </c>
      <c r="U381" s="45" t="e">
        <f t="shared" si="137"/>
        <v>#DIV/0!</v>
      </c>
      <c r="V381" s="46" t="e">
        <f t="shared" si="138"/>
        <v>#DIV/0!</v>
      </c>
      <c r="W381" s="49" t="e">
        <f t="shared" si="139"/>
        <v>#DIV/0!</v>
      </c>
      <c r="X381" s="45" t="e">
        <f t="shared" si="140"/>
        <v>#DIV/0!</v>
      </c>
      <c r="Y381" s="65" t="e">
        <f t="shared" si="141"/>
        <v>#DIV/0!</v>
      </c>
      <c r="Z381" s="46" t="e">
        <f t="shared" si="142"/>
        <v>#DIV/0!</v>
      </c>
      <c r="AA381" s="46" t="e">
        <f t="shared" si="143"/>
        <v>#DIV/0!</v>
      </c>
      <c r="AB381" s="77" t="e">
        <f t="shared" si="144"/>
        <v>#DIV/0!</v>
      </c>
      <c r="AC381" s="78" t="e">
        <f t="shared" si="145"/>
        <v>#DIV/0!</v>
      </c>
      <c r="AE381" s="8" t="e">
        <f t="shared" si="146"/>
        <v>#DIV/0!</v>
      </c>
      <c r="AF381" s="9" t="e">
        <f t="shared" si="147"/>
        <v>#DIV/0!</v>
      </c>
      <c r="AG381" s="9" t="e">
        <f t="shared" si="148"/>
        <v>#DIV/0!</v>
      </c>
      <c r="AH381" s="10" t="e">
        <f t="shared" si="149"/>
        <v>#DIV/0!</v>
      </c>
    </row>
    <row r="382" spans="1:34">
      <c r="A382" s="256" t="s">
        <v>4108</v>
      </c>
      <c r="B382" s="257"/>
      <c r="C382" s="45"/>
      <c r="D382" s="46"/>
      <c r="E382" s="258"/>
      <c r="F382" s="258"/>
      <c r="G382" s="258"/>
      <c r="H382" s="52">
        <f t="shared" si="130"/>
        <v>0</v>
      </c>
      <c r="I382" s="8">
        <f t="shared" si="131"/>
        <v>0</v>
      </c>
      <c r="J382" s="53"/>
      <c r="K382" s="9"/>
      <c r="L382" s="9"/>
      <c r="M382" s="10">
        <f t="shared" si="132"/>
        <v>0</v>
      </c>
      <c r="N382" s="56"/>
      <c r="O382" s="8" t="e">
        <f t="shared" si="133"/>
        <v>#DIV/0!</v>
      </c>
      <c r="P382" s="9" t="e">
        <f t="shared" si="134"/>
        <v>#DIV/0!</v>
      </c>
      <c r="Q382" s="10" t="e">
        <f t="shared" si="135"/>
        <v>#DIV/0!</v>
      </c>
      <c r="R382" s="56"/>
      <c r="S382" s="55" t="e">
        <f t="shared" si="136"/>
        <v>#DIV/0!</v>
      </c>
      <c r="U382" s="45" t="e">
        <f t="shared" si="137"/>
        <v>#DIV/0!</v>
      </c>
      <c r="V382" s="46" t="e">
        <f t="shared" si="138"/>
        <v>#DIV/0!</v>
      </c>
      <c r="W382" s="49" t="e">
        <f t="shared" si="139"/>
        <v>#DIV/0!</v>
      </c>
      <c r="X382" s="45" t="e">
        <f t="shared" si="140"/>
        <v>#DIV/0!</v>
      </c>
      <c r="Y382" s="65" t="e">
        <f t="shared" si="141"/>
        <v>#DIV/0!</v>
      </c>
      <c r="Z382" s="46" t="e">
        <f t="shared" si="142"/>
        <v>#DIV/0!</v>
      </c>
      <c r="AA382" s="46" t="e">
        <f t="shared" si="143"/>
        <v>#DIV/0!</v>
      </c>
      <c r="AB382" s="77" t="e">
        <f t="shared" si="144"/>
        <v>#DIV/0!</v>
      </c>
      <c r="AC382" s="78" t="e">
        <f t="shared" si="145"/>
        <v>#DIV/0!</v>
      </c>
      <c r="AE382" s="8" t="e">
        <f t="shared" si="146"/>
        <v>#DIV/0!</v>
      </c>
      <c r="AF382" s="9" t="e">
        <f t="shared" si="147"/>
        <v>#DIV/0!</v>
      </c>
      <c r="AG382" s="9" t="e">
        <f t="shared" si="148"/>
        <v>#DIV/0!</v>
      </c>
      <c r="AH382" s="10" t="e">
        <f t="shared" si="149"/>
        <v>#DIV/0!</v>
      </c>
    </row>
    <row r="383" spans="1:34">
      <c r="A383" s="256" t="s">
        <v>4109</v>
      </c>
      <c r="B383" s="257"/>
      <c r="C383" s="45"/>
      <c r="D383" s="46"/>
      <c r="E383" s="258"/>
      <c r="F383" s="258"/>
      <c r="G383" s="258"/>
      <c r="H383" s="52">
        <f t="shared" si="130"/>
        <v>0</v>
      </c>
      <c r="I383" s="8">
        <f t="shared" si="131"/>
        <v>0</v>
      </c>
      <c r="J383" s="53"/>
      <c r="K383" s="9"/>
      <c r="L383" s="9"/>
      <c r="M383" s="10">
        <f t="shared" si="132"/>
        <v>0</v>
      </c>
      <c r="N383" s="56"/>
      <c r="O383" s="8" t="e">
        <f t="shared" si="133"/>
        <v>#DIV/0!</v>
      </c>
      <c r="P383" s="9" t="e">
        <f t="shared" si="134"/>
        <v>#DIV/0!</v>
      </c>
      <c r="Q383" s="10" t="e">
        <f t="shared" si="135"/>
        <v>#DIV/0!</v>
      </c>
      <c r="R383" s="56"/>
      <c r="S383" s="55" t="e">
        <f t="shared" si="136"/>
        <v>#DIV/0!</v>
      </c>
      <c r="U383" s="45" t="e">
        <f t="shared" si="137"/>
        <v>#DIV/0!</v>
      </c>
      <c r="V383" s="46" t="e">
        <f t="shared" si="138"/>
        <v>#DIV/0!</v>
      </c>
      <c r="W383" s="49" t="e">
        <f t="shared" si="139"/>
        <v>#DIV/0!</v>
      </c>
      <c r="X383" s="45" t="e">
        <f t="shared" si="140"/>
        <v>#DIV/0!</v>
      </c>
      <c r="Y383" s="65" t="e">
        <f t="shared" si="141"/>
        <v>#DIV/0!</v>
      </c>
      <c r="Z383" s="46" t="e">
        <f t="shared" si="142"/>
        <v>#DIV/0!</v>
      </c>
      <c r="AA383" s="46" t="e">
        <f t="shared" si="143"/>
        <v>#DIV/0!</v>
      </c>
      <c r="AB383" s="77" t="e">
        <f t="shared" si="144"/>
        <v>#DIV/0!</v>
      </c>
      <c r="AC383" s="78" t="e">
        <f t="shared" si="145"/>
        <v>#DIV/0!</v>
      </c>
      <c r="AE383" s="8" t="e">
        <f t="shared" si="146"/>
        <v>#DIV/0!</v>
      </c>
      <c r="AF383" s="9" t="e">
        <f t="shared" si="147"/>
        <v>#DIV/0!</v>
      </c>
      <c r="AG383" s="9" t="e">
        <f t="shared" si="148"/>
        <v>#DIV/0!</v>
      </c>
      <c r="AH383" s="10" t="e">
        <f t="shared" si="149"/>
        <v>#DIV/0!</v>
      </c>
    </row>
    <row r="384" spans="1:34">
      <c r="A384" s="256" t="s">
        <v>4110</v>
      </c>
      <c r="B384" s="257"/>
      <c r="C384" s="45"/>
      <c r="D384" s="46"/>
      <c r="E384" s="258"/>
      <c r="F384" s="258"/>
      <c r="G384" s="258"/>
      <c r="H384" s="52">
        <f t="shared" si="130"/>
        <v>0</v>
      </c>
      <c r="I384" s="8">
        <f t="shared" si="131"/>
        <v>0</v>
      </c>
      <c r="J384" s="53"/>
      <c r="K384" s="9"/>
      <c r="L384" s="9"/>
      <c r="M384" s="10">
        <f t="shared" si="132"/>
        <v>0</v>
      </c>
      <c r="N384" s="56"/>
      <c r="O384" s="8" t="e">
        <f t="shared" si="133"/>
        <v>#DIV/0!</v>
      </c>
      <c r="P384" s="9" t="e">
        <f t="shared" si="134"/>
        <v>#DIV/0!</v>
      </c>
      <c r="Q384" s="10" t="e">
        <f t="shared" si="135"/>
        <v>#DIV/0!</v>
      </c>
      <c r="R384" s="56"/>
      <c r="S384" s="55" t="e">
        <f t="shared" si="136"/>
        <v>#DIV/0!</v>
      </c>
      <c r="U384" s="45" t="e">
        <f t="shared" si="137"/>
        <v>#DIV/0!</v>
      </c>
      <c r="V384" s="46" t="e">
        <f t="shared" si="138"/>
        <v>#DIV/0!</v>
      </c>
      <c r="W384" s="49" t="e">
        <f t="shared" si="139"/>
        <v>#DIV/0!</v>
      </c>
      <c r="X384" s="45" t="e">
        <f t="shared" si="140"/>
        <v>#DIV/0!</v>
      </c>
      <c r="Y384" s="65" t="e">
        <f t="shared" si="141"/>
        <v>#DIV/0!</v>
      </c>
      <c r="Z384" s="46" t="e">
        <f t="shared" si="142"/>
        <v>#DIV/0!</v>
      </c>
      <c r="AA384" s="46" t="e">
        <f t="shared" si="143"/>
        <v>#DIV/0!</v>
      </c>
      <c r="AB384" s="77" t="e">
        <f t="shared" si="144"/>
        <v>#DIV/0!</v>
      </c>
      <c r="AC384" s="78" t="e">
        <f t="shared" si="145"/>
        <v>#DIV/0!</v>
      </c>
      <c r="AE384" s="8" t="e">
        <f t="shared" si="146"/>
        <v>#DIV/0!</v>
      </c>
      <c r="AF384" s="9" t="e">
        <f t="shared" si="147"/>
        <v>#DIV/0!</v>
      </c>
      <c r="AG384" s="9" t="e">
        <f t="shared" si="148"/>
        <v>#DIV/0!</v>
      </c>
      <c r="AH384" s="10" t="e">
        <f t="shared" si="149"/>
        <v>#DIV/0!</v>
      </c>
    </row>
    <row r="385" spans="1:34">
      <c r="A385" s="256" t="s">
        <v>4111</v>
      </c>
      <c r="B385" s="257"/>
      <c r="C385" s="45"/>
      <c r="D385" s="46"/>
      <c r="E385" s="258"/>
      <c r="F385" s="258"/>
      <c r="G385" s="258"/>
      <c r="H385" s="52">
        <f t="shared" si="130"/>
        <v>0</v>
      </c>
      <c r="I385" s="8">
        <f t="shared" si="131"/>
        <v>0</v>
      </c>
      <c r="J385" s="53"/>
      <c r="K385" s="9"/>
      <c r="L385" s="9"/>
      <c r="M385" s="10">
        <f t="shared" si="132"/>
        <v>0</v>
      </c>
      <c r="N385" s="56"/>
      <c r="O385" s="8" t="e">
        <f t="shared" si="133"/>
        <v>#DIV/0!</v>
      </c>
      <c r="P385" s="9" t="e">
        <f t="shared" si="134"/>
        <v>#DIV/0!</v>
      </c>
      <c r="Q385" s="10" t="e">
        <f t="shared" si="135"/>
        <v>#DIV/0!</v>
      </c>
      <c r="R385" s="56"/>
      <c r="S385" s="55" t="e">
        <f t="shared" si="136"/>
        <v>#DIV/0!</v>
      </c>
      <c r="U385" s="45" t="e">
        <f t="shared" si="137"/>
        <v>#DIV/0!</v>
      </c>
      <c r="V385" s="46" t="e">
        <f t="shared" si="138"/>
        <v>#DIV/0!</v>
      </c>
      <c r="W385" s="49" t="e">
        <f t="shared" si="139"/>
        <v>#DIV/0!</v>
      </c>
      <c r="X385" s="45" t="e">
        <f t="shared" si="140"/>
        <v>#DIV/0!</v>
      </c>
      <c r="Y385" s="65" t="e">
        <f t="shared" si="141"/>
        <v>#DIV/0!</v>
      </c>
      <c r="Z385" s="46" t="e">
        <f t="shared" si="142"/>
        <v>#DIV/0!</v>
      </c>
      <c r="AA385" s="46" t="e">
        <f t="shared" si="143"/>
        <v>#DIV/0!</v>
      </c>
      <c r="AB385" s="77" t="e">
        <f t="shared" si="144"/>
        <v>#DIV/0!</v>
      </c>
      <c r="AC385" s="78" t="e">
        <f t="shared" si="145"/>
        <v>#DIV/0!</v>
      </c>
      <c r="AE385" s="8" t="e">
        <f t="shared" si="146"/>
        <v>#DIV/0!</v>
      </c>
      <c r="AF385" s="9" t="e">
        <f t="shared" si="147"/>
        <v>#DIV/0!</v>
      </c>
      <c r="AG385" s="9" t="e">
        <f t="shared" si="148"/>
        <v>#DIV/0!</v>
      </c>
      <c r="AH385" s="10" t="e">
        <f t="shared" si="149"/>
        <v>#DIV/0!</v>
      </c>
    </row>
    <row r="386" spans="1:34">
      <c r="A386" s="256" t="s">
        <v>4112</v>
      </c>
      <c r="B386" s="257"/>
      <c r="C386" s="45"/>
      <c r="D386" s="46"/>
      <c r="E386" s="258"/>
      <c r="F386" s="258"/>
      <c r="G386" s="258"/>
      <c r="H386" s="52">
        <f t="shared" si="130"/>
        <v>0</v>
      </c>
      <c r="I386" s="8">
        <f t="shared" si="131"/>
        <v>0</v>
      </c>
      <c r="J386" s="53"/>
      <c r="K386" s="9"/>
      <c r="L386" s="9"/>
      <c r="M386" s="10">
        <f t="shared" si="132"/>
        <v>0</v>
      </c>
      <c r="N386" s="56"/>
      <c r="O386" s="8" t="e">
        <f t="shared" si="133"/>
        <v>#DIV/0!</v>
      </c>
      <c r="P386" s="9" t="e">
        <f t="shared" si="134"/>
        <v>#DIV/0!</v>
      </c>
      <c r="Q386" s="10" t="e">
        <f t="shared" si="135"/>
        <v>#DIV/0!</v>
      </c>
      <c r="R386" s="56"/>
      <c r="S386" s="55" t="e">
        <f t="shared" si="136"/>
        <v>#DIV/0!</v>
      </c>
      <c r="U386" s="45" t="e">
        <f t="shared" si="137"/>
        <v>#DIV/0!</v>
      </c>
      <c r="V386" s="46" t="e">
        <f t="shared" si="138"/>
        <v>#DIV/0!</v>
      </c>
      <c r="W386" s="49" t="e">
        <f t="shared" si="139"/>
        <v>#DIV/0!</v>
      </c>
      <c r="X386" s="45" t="e">
        <f t="shared" si="140"/>
        <v>#DIV/0!</v>
      </c>
      <c r="Y386" s="65" t="e">
        <f t="shared" si="141"/>
        <v>#DIV/0!</v>
      </c>
      <c r="Z386" s="46" t="e">
        <f t="shared" si="142"/>
        <v>#DIV/0!</v>
      </c>
      <c r="AA386" s="46" t="e">
        <f t="shared" si="143"/>
        <v>#DIV/0!</v>
      </c>
      <c r="AB386" s="77" t="e">
        <f t="shared" si="144"/>
        <v>#DIV/0!</v>
      </c>
      <c r="AC386" s="78" t="e">
        <f t="shared" si="145"/>
        <v>#DIV/0!</v>
      </c>
      <c r="AE386" s="8" t="e">
        <f t="shared" si="146"/>
        <v>#DIV/0!</v>
      </c>
      <c r="AF386" s="9" t="e">
        <f t="shared" si="147"/>
        <v>#DIV/0!</v>
      </c>
      <c r="AG386" s="9" t="e">
        <f t="shared" si="148"/>
        <v>#DIV/0!</v>
      </c>
      <c r="AH386" s="10" t="e">
        <f t="shared" si="149"/>
        <v>#DIV/0!</v>
      </c>
    </row>
    <row r="387" spans="1:34">
      <c r="A387" s="256" t="s">
        <v>4113</v>
      </c>
      <c r="B387" s="257"/>
      <c r="C387" s="45"/>
      <c r="D387" s="46"/>
      <c r="E387" s="258"/>
      <c r="F387" s="258"/>
      <c r="G387" s="258"/>
      <c r="H387" s="52">
        <f t="shared" si="130"/>
        <v>0</v>
      </c>
      <c r="I387" s="8">
        <f t="shared" si="131"/>
        <v>0</v>
      </c>
      <c r="J387" s="53"/>
      <c r="K387" s="9"/>
      <c r="L387" s="9"/>
      <c r="M387" s="10">
        <f t="shared" si="132"/>
        <v>0</v>
      </c>
      <c r="N387" s="56"/>
      <c r="O387" s="8" t="e">
        <f t="shared" si="133"/>
        <v>#DIV/0!</v>
      </c>
      <c r="P387" s="9" t="e">
        <f t="shared" si="134"/>
        <v>#DIV/0!</v>
      </c>
      <c r="Q387" s="10" t="e">
        <f t="shared" si="135"/>
        <v>#DIV/0!</v>
      </c>
      <c r="R387" s="56"/>
      <c r="S387" s="55" t="e">
        <f t="shared" si="136"/>
        <v>#DIV/0!</v>
      </c>
      <c r="U387" s="45" t="e">
        <f t="shared" si="137"/>
        <v>#DIV/0!</v>
      </c>
      <c r="V387" s="46" t="e">
        <f t="shared" si="138"/>
        <v>#DIV/0!</v>
      </c>
      <c r="W387" s="49" t="e">
        <f t="shared" si="139"/>
        <v>#DIV/0!</v>
      </c>
      <c r="X387" s="45" t="e">
        <f t="shared" si="140"/>
        <v>#DIV/0!</v>
      </c>
      <c r="Y387" s="65" t="e">
        <f t="shared" si="141"/>
        <v>#DIV/0!</v>
      </c>
      <c r="Z387" s="46" t="e">
        <f t="shared" si="142"/>
        <v>#DIV/0!</v>
      </c>
      <c r="AA387" s="46" t="e">
        <f t="shared" si="143"/>
        <v>#DIV/0!</v>
      </c>
      <c r="AB387" s="77" t="e">
        <f t="shared" si="144"/>
        <v>#DIV/0!</v>
      </c>
      <c r="AC387" s="78" t="e">
        <f t="shared" si="145"/>
        <v>#DIV/0!</v>
      </c>
      <c r="AE387" s="8" t="e">
        <f t="shared" si="146"/>
        <v>#DIV/0!</v>
      </c>
      <c r="AF387" s="9" t="e">
        <f t="shared" si="147"/>
        <v>#DIV/0!</v>
      </c>
      <c r="AG387" s="9" t="e">
        <f t="shared" si="148"/>
        <v>#DIV/0!</v>
      </c>
      <c r="AH387" s="10" t="e">
        <f t="shared" si="149"/>
        <v>#DIV/0!</v>
      </c>
    </row>
    <row r="388" spans="1:34">
      <c r="A388" s="256" t="s">
        <v>4114</v>
      </c>
      <c r="B388" s="257"/>
      <c r="C388" s="45"/>
      <c r="D388" s="46"/>
      <c r="E388" s="258"/>
      <c r="F388" s="258"/>
      <c r="G388" s="258"/>
      <c r="H388" s="52">
        <f t="shared" si="130"/>
        <v>0</v>
      </c>
      <c r="I388" s="8">
        <f t="shared" si="131"/>
        <v>0</v>
      </c>
      <c r="J388" s="53"/>
      <c r="K388" s="9"/>
      <c r="L388" s="9"/>
      <c r="M388" s="10">
        <f t="shared" si="132"/>
        <v>0</v>
      </c>
      <c r="N388" s="56"/>
      <c r="O388" s="8" t="e">
        <f t="shared" si="133"/>
        <v>#DIV/0!</v>
      </c>
      <c r="P388" s="9" t="e">
        <f t="shared" si="134"/>
        <v>#DIV/0!</v>
      </c>
      <c r="Q388" s="10" t="e">
        <f t="shared" si="135"/>
        <v>#DIV/0!</v>
      </c>
      <c r="R388" s="56"/>
      <c r="S388" s="55" t="e">
        <f t="shared" si="136"/>
        <v>#DIV/0!</v>
      </c>
      <c r="U388" s="45" t="e">
        <f t="shared" si="137"/>
        <v>#DIV/0!</v>
      </c>
      <c r="V388" s="46" t="e">
        <f t="shared" si="138"/>
        <v>#DIV/0!</v>
      </c>
      <c r="W388" s="49" t="e">
        <f t="shared" si="139"/>
        <v>#DIV/0!</v>
      </c>
      <c r="X388" s="45" t="e">
        <f t="shared" si="140"/>
        <v>#DIV/0!</v>
      </c>
      <c r="Y388" s="65" t="e">
        <f t="shared" si="141"/>
        <v>#DIV/0!</v>
      </c>
      <c r="Z388" s="46" t="e">
        <f t="shared" si="142"/>
        <v>#DIV/0!</v>
      </c>
      <c r="AA388" s="46" t="e">
        <f t="shared" si="143"/>
        <v>#DIV/0!</v>
      </c>
      <c r="AB388" s="77" t="e">
        <f t="shared" si="144"/>
        <v>#DIV/0!</v>
      </c>
      <c r="AC388" s="78" t="e">
        <f t="shared" si="145"/>
        <v>#DIV/0!</v>
      </c>
      <c r="AE388" s="8" t="e">
        <f t="shared" si="146"/>
        <v>#DIV/0!</v>
      </c>
      <c r="AF388" s="9" t="e">
        <f t="shared" si="147"/>
        <v>#DIV/0!</v>
      </c>
      <c r="AG388" s="9" t="e">
        <f t="shared" si="148"/>
        <v>#DIV/0!</v>
      </c>
      <c r="AH388" s="10" t="e">
        <f t="shared" si="149"/>
        <v>#DIV/0!</v>
      </c>
    </row>
    <row r="389" spans="1:34">
      <c r="A389" s="256" t="s">
        <v>4115</v>
      </c>
      <c r="B389" s="257"/>
      <c r="C389" s="45"/>
      <c r="D389" s="46"/>
      <c r="E389" s="258"/>
      <c r="F389" s="258"/>
      <c r="G389" s="258"/>
      <c r="H389" s="52">
        <f t="shared" si="130"/>
        <v>0</v>
      </c>
      <c r="I389" s="8">
        <f t="shared" si="131"/>
        <v>0</v>
      </c>
      <c r="J389" s="53"/>
      <c r="K389" s="9"/>
      <c r="L389" s="9"/>
      <c r="M389" s="10">
        <f t="shared" si="132"/>
        <v>0</v>
      </c>
      <c r="N389" s="56"/>
      <c r="O389" s="8" t="e">
        <f t="shared" si="133"/>
        <v>#DIV/0!</v>
      </c>
      <c r="P389" s="9" t="e">
        <f t="shared" si="134"/>
        <v>#DIV/0!</v>
      </c>
      <c r="Q389" s="10" t="e">
        <f t="shared" si="135"/>
        <v>#DIV/0!</v>
      </c>
      <c r="R389" s="56"/>
      <c r="S389" s="55" t="e">
        <f t="shared" si="136"/>
        <v>#DIV/0!</v>
      </c>
      <c r="U389" s="45" t="e">
        <f t="shared" si="137"/>
        <v>#DIV/0!</v>
      </c>
      <c r="V389" s="46" t="e">
        <f t="shared" si="138"/>
        <v>#DIV/0!</v>
      </c>
      <c r="W389" s="49" t="e">
        <f t="shared" si="139"/>
        <v>#DIV/0!</v>
      </c>
      <c r="X389" s="45" t="e">
        <f t="shared" si="140"/>
        <v>#DIV/0!</v>
      </c>
      <c r="Y389" s="65" t="e">
        <f t="shared" si="141"/>
        <v>#DIV/0!</v>
      </c>
      <c r="Z389" s="46" t="e">
        <f t="shared" si="142"/>
        <v>#DIV/0!</v>
      </c>
      <c r="AA389" s="46" t="e">
        <f t="shared" si="143"/>
        <v>#DIV/0!</v>
      </c>
      <c r="AB389" s="77" t="e">
        <f t="shared" si="144"/>
        <v>#DIV/0!</v>
      </c>
      <c r="AC389" s="78" t="e">
        <f t="shared" si="145"/>
        <v>#DIV/0!</v>
      </c>
      <c r="AE389" s="8" t="e">
        <f t="shared" si="146"/>
        <v>#DIV/0!</v>
      </c>
      <c r="AF389" s="9" t="e">
        <f t="shared" si="147"/>
        <v>#DIV/0!</v>
      </c>
      <c r="AG389" s="9" t="e">
        <f t="shared" si="148"/>
        <v>#DIV/0!</v>
      </c>
      <c r="AH389" s="10" t="e">
        <f t="shared" si="149"/>
        <v>#DIV/0!</v>
      </c>
    </row>
    <row r="390" spans="1:34">
      <c r="A390" s="256" t="s">
        <v>4116</v>
      </c>
      <c r="B390" s="257"/>
      <c r="C390" s="45"/>
      <c r="D390" s="46"/>
      <c r="E390" s="258"/>
      <c r="F390" s="258"/>
      <c r="G390" s="258"/>
      <c r="H390" s="52">
        <f t="shared" si="130"/>
        <v>0</v>
      </c>
      <c r="I390" s="8">
        <f t="shared" si="131"/>
        <v>0</v>
      </c>
      <c r="J390" s="53"/>
      <c r="K390" s="9"/>
      <c r="L390" s="9"/>
      <c r="M390" s="10">
        <f t="shared" si="132"/>
        <v>0</v>
      </c>
      <c r="N390" s="56"/>
      <c r="O390" s="8" t="e">
        <f t="shared" si="133"/>
        <v>#DIV/0!</v>
      </c>
      <c r="P390" s="9" t="e">
        <f t="shared" si="134"/>
        <v>#DIV/0!</v>
      </c>
      <c r="Q390" s="10" t="e">
        <f t="shared" si="135"/>
        <v>#DIV/0!</v>
      </c>
      <c r="R390" s="56"/>
      <c r="S390" s="55" t="e">
        <f t="shared" si="136"/>
        <v>#DIV/0!</v>
      </c>
      <c r="U390" s="45" t="e">
        <f t="shared" si="137"/>
        <v>#DIV/0!</v>
      </c>
      <c r="V390" s="46" t="e">
        <f t="shared" si="138"/>
        <v>#DIV/0!</v>
      </c>
      <c r="W390" s="49" t="e">
        <f t="shared" si="139"/>
        <v>#DIV/0!</v>
      </c>
      <c r="X390" s="45" t="e">
        <f t="shared" si="140"/>
        <v>#DIV/0!</v>
      </c>
      <c r="Y390" s="65" t="e">
        <f t="shared" si="141"/>
        <v>#DIV/0!</v>
      </c>
      <c r="Z390" s="46" t="e">
        <f t="shared" si="142"/>
        <v>#DIV/0!</v>
      </c>
      <c r="AA390" s="46" t="e">
        <f t="shared" si="143"/>
        <v>#DIV/0!</v>
      </c>
      <c r="AB390" s="77" t="e">
        <f t="shared" si="144"/>
        <v>#DIV/0!</v>
      </c>
      <c r="AC390" s="78" t="e">
        <f t="shared" si="145"/>
        <v>#DIV/0!</v>
      </c>
      <c r="AE390" s="8" t="e">
        <f t="shared" si="146"/>
        <v>#DIV/0!</v>
      </c>
      <c r="AF390" s="9" t="e">
        <f t="shared" si="147"/>
        <v>#DIV/0!</v>
      </c>
      <c r="AG390" s="9" t="e">
        <f t="shared" si="148"/>
        <v>#DIV/0!</v>
      </c>
      <c r="AH390" s="10" t="e">
        <f t="shared" si="149"/>
        <v>#DIV/0!</v>
      </c>
    </row>
    <row r="391" spans="1:34">
      <c r="A391" s="256" t="s">
        <v>4117</v>
      </c>
      <c r="B391" s="257"/>
      <c r="C391" s="45"/>
      <c r="D391" s="46"/>
      <c r="E391" s="258"/>
      <c r="F391" s="258"/>
      <c r="G391" s="258"/>
      <c r="H391" s="52">
        <f t="shared" si="130"/>
        <v>0</v>
      </c>
      <c r="I391" s="8">
        <f t="shared" si="131"/>
        <v>0</v>
      </c>
      <c r="J391" s="53"/>
      <c r="K391" s="9"/>
      <c r="L391" s="9"/>
      <c r="M391" s="10">
        <f t="shared" si="132"/>
        <v>0</v>
      </c>
      <c r="N391" s="56"/>
      <c r="O391" s="8" t="e">
        <f t="shared" si="133"/>
        <v>#DIV/0!</v>
      </c>
      <c r="P391" s="9" t="e">
        <f t="shared" si="134"/>
        <v>#DIV/0!</v>
      </c>
      <c r="Q391" s="10" t="e">
        <f t="shared" si="135"/>
        <v>#DIV/0!</v>
      </c>
      <c r="R391" s="56"/>
      <c r="S391" s="55" t="e">
        <f t="shared" si="136"/>
        <v>#DIV/0!</v>
      </c>
      <c r="U391" s="45" t="e">
        <f t="shared" si="137"/>
        <v>#DIV/0!</v>
      </c>
      <c r="V391" s="46" t="e">
        <f t="shared" si="138"/>
        <v>#DIV/0!</v>
      </c>
      <c r="W391" s="49" t="e">
        <f t="shared" si="139"/>
        <v>#DIV/0!</v>
      </c>
      <c r="X391" s="45" t="e">
        <f t="shared" si="140"/>
        <v>#DIV/0!</v>
      </c>
      <c r="Y391" s="65" t="e">
        <f t="shared" si="141"/>
        <v>#DIV/0!</v>
      </c>
      <c r="Z391" s="46" t="e">
        <f t="shared" si="142"/>
        <v>#DIV/0!</v>
      </c>
      <c r="AA391" s="46" t="e">
        <f t="shared" si="143"/>
        <v>#DIV/0!</v>
      </c>
      <c r="AB391" s="77" t="e">
        <f t="shared" si="144"/>
        <v>#DIV/0!</v>
      </c>
      <c r="AC391" s="78" t="e">
        <f t="shared" si="145"/>
        <v>#DIV/0!</v>
      </c>
      <c r="AE391" s="8" t="e">
        <f t="shared" si="146"/>
        <v>#DIV/0!</v>
      </c>
      <c r="AF391" s="9" t="e">
        <f t="shared" si="147"/>
        <v>#DIV/0!</v>
      </c>
      <c r="AG391" s="9" t="e">
        <f t="shared" si="148"/>
        <v>#DIV/0!</v>
      </c>
      <c r="AH391" s="10" t="e">
        <f t="shared" si="149"/>
        <v>#DIV/0!</v>
      </c>
    </row>
    <row r="392" spans="1:34">
      <c r="A392" s="256" t="s">
        <v>4118</v>
      </c>
      <c r="B392" s="257"/>
      <c r="C392" s="45"/>
      <c r="D392" s="46"/>
      <c r="E392" s="258"/>
      <c r="F392" s="258"/>
      <c r="G392" s="258"/>
      <c r="H392" s="52">
        <f t="shared" si="130"/>
        <v>0</v>
      </c>
      <c r="I392" s="8">
        <f t="shared" si="131"/>
        <v>0</v>
      </c>
      <c r="J392" s="53"/>
      <c r="K392" s="9"/>
      <c r="L392" s="9"/>
      <c r="M392" s="10">
        <f t="shared" si="132"/>
        <v>0</v>
      </c>
      <c r="N392" s="56"/>
      <c r="O392" s="8" t="e">
        <f t="shared" si="133"/>
        <v>#DIV/0!</v>
      </c>
      <c r="P392" s="9" t="e">
        <f t="shared" si="134"/>
        <v>#DIV/0!</v>
      </c>
      <c r="Q392" s="10" t="e">
        <f t="shared" si="135"/>
        <v>#DIV/0!</v>
      </c>
      <c r="R392" s="56"/>
      <c r="S392" s="55" t="e">
        <f t="shared" si="136"/>
        <v>#DIV/0!</v>
      </c>
      <c r="U392" s="45" t="e">
        <f t="shared" si="137"/>
        <v>#DIV/0!</v>
      </c>
      <c r="V392" s="46" t="e">
        <f t="shared" si="138"/>
        <v>#DIV/0!</v>
      </c>
      <c r="W392" s="49" t="e">
        <f t="shared" si="139"/>
        <v>#DIV/0!</v>
      </c>
      <c r="X392" s="45" t="e">
        <f t="shared" si="140"/>
        <v>#DIV/0!</v>
      </c>
      <c r="Y392" s="65" t="e">
        <f t="shared" si="141"/>
        <v>#DIV/0!</v>
      </c>
      <c r="Z392" s="46" t="e">
        <f t="shared" si="142"/>
        <v>#DIV/0!</v>
      </c>
      <c r="AA392" s="46" t="e">
        <f t="shared" si="143"/>
        <v>#DIV/0!</v>
      </c>
      <c r="AB392" s="77" t="e">
        <f t="shared" si="144"/>
        <v>#DIV/0!</v>
      </c>
      <c r="AC392" s="78" t="e">
        <f t="shared" si="145"/>
        <v>#DIV/0!</v>
      </c>
      <c r="AE392" s="8" t="e">
        <f t="shared" si="146"/>
        <v>#DIV/0!</v>
      </c>
      <c r="AF392" s="9" t="e">
        <f t="shared" si="147"/>
        <v>#DIV/0!</v>
      </c>
      <c r="AG392" s="9" t="e">
        <f t="shared" si="148"/>
        <v>#DIV/0!</v>
      </c>
      <c r="AH392" s="10" t="e">
        <f t="shared" si="149"/>
        <v>#DIV/0!</v>
      </c>
    </row>
    <row r="393" spans="1:34">
      <c r="A393" s="256" t="s">
        <v>4119</v>
      </c>
      <c r="B393" s="257"/>
      <c r="C393" s="45"/>
      <c r="D393" s="46"/>
      <c r="E393" s="258"/>
      <c r="F393" s="258"/>
      <c r="G393" s="258"/>
      <c r="H393" s="52">
        <f t="shared" si="130"/>
        <v>0</v>
      </c>
      <c r="I393" s="8">
        <f t="shared" si="131"/>
        <v>0</v>
      </c>
      <c r="J393" s="53"/>
      <c r="K393" s="9"/>
      <c r="L393" s="9"/>
      <c r="M393" s="10">
        <f t="shared" si="132"/>
        <v>0</v>
      </c>
      <c r="N393" s="56"/>
      <c r="O393" s="8" t="e">
        <f t="shared" si="133"/>
        <v>#DIV/0!</v>
      </c>
      <c r="P393" s="9" t="e">
        <f t="shared" si="134"/>
        <v>#DIV/0!</v>
      </c>
      <c r="Q393" s="10" t="e">
        <f t="shared" si="135"/>
        <v>#DIV/0!</v>
      </c>
      <c r="R393" s="56"/>
      <c r="S393" s="55" t="e">
        <f t="shared" si="136"/>
        <v>#DIV/0!</v>
      </c>
      <c r="U393" s="45" t="e">
        <f t="shared" si="137"/>
        <v>#DIV/0!</v>
      </c>
      <c r="V393" s="46" t="e">
        <f t="shared" si="138"/>
        <v>#DIV/0!</v>
      </c>
      <c r="W393" s="49" t="e">
        <f t="shared" si="139"/>
        <v>#DIV/0!</v>
      </c>
      <c r="X393" s="45" t="e">
        <f t="shared" si="140"/>
        <v>#DIV/0!</v>
      </c>
      <c r="Y393" s="65" t="e">
        <f t="shared" si="141"/>
        <v>#DIV/0!</v>
      </c>
      <c r="Z393" s="46" t="e">
        <f t="shared" si="142"/>
        <v>#DIV/0!</v>
      </c>
      <c r="AA393" s="46" t="e">
        <f t="shared" si="143"/>
        <v>#DIV/0!</v>
      </c>
      <c r="AB393" s="77" t="e">
        <f t="shared" si="144"/>
        <v>#DIV/0!</v>
      </c>
      <c r="AC393" s="78" t="e">
        <f t="shared" si="145"/>
        <v>#DIV/0!</v>
      </c>
      <c r="AE393" s="8" t="e">
        <f t="shared" si="146"/>
        <v>#DIV/0!</v>
      </c>
      <c r="AF393" s="9" t="e">
        <f t="shared" si="147"/>
        <v>#DIV/0!</v>
      </c>
      <c r="AG393" s="9" t="e">
        <f t="shared" si="148"/>
        <v>#DIV/0!</v>
      </c>
      <c r="AH393" s="10" t="e">
        <f t="shared" si="149"/>
        <v>#DIV/0!</v>
      </c>
    </row>
    <row r="394" spans="1:34">
      <c r="A394" s="256" t="s">
        <v>4120</v>
      </c>
      <c r="B394" s="257"/>
      <c r="C394" s="45"/>
      <c r="D394" s="46"/>
      <c r="E394" s="258"/>
      <c r="F394" s="258"/>
      <c r="G394" s="258"/>
      <c r="H394" s="52">
        <f t="shared" si="130"/>
        <v>0</v>
      </c>
      <c r="I394" s="8">
        <f t="shared" si="131"/>
        <v>0</v>
      </c>
      <c r="J394" s="53"/>
      <c r="K394" s="9"/>
      <c r="L394" s="9"/>
      <c r="M394" s="10">
        <f t="shared" si="132"/>
        <v>0</v>
      </c>
      <c r="N394" s="56"/>
      <c r="O394" s="8" t="e">
        <f t="shared" si="133"/>
        <v>#DIV/0!</v>
      </c>
      <c r="P394" s="9" t="e">
        <f t="shared" si="134"/>
        <v>#DIV/0!</v>
      </c>
      <c r="Q394" s="10" t="e">
        <f t="shared" si="135"/>
        <v>#DIV/0!</v>
      </c>
      <c r="R394" s="56"/>
      <c r="S394" s="55" t="e">
        <f t="shared" si="136"/>
        <v>#DIV/0!</v>
      </c>
      <c r="U394" s="45" t="e">
        <f t="shared" si="137"/>
        <v>#DIV/0!</v>
      </c>
      <c r="V394" s="46" t="e">
        <f t="shared" si="138"/>
        <v>#DIV/0!</v>
      </c>
      <c r="W394" s="49" t="e">
        <f t="shared" si="139"/>
        <v>#DIV/0!</v>
      </c>
      <c r="X394" s="45" t="e">
        <f t="shared" si="140"/>
        <v>#DIV/0!</v>
      </c>
      <c r="Y394" s="65" t="e">
        <f t="shared" si="141"/>
        <v>#DIV/0!</v>
      </c>
      <c r="Z394" s="46" t="e">
        <f t="shared" si="142"/>
        <v>#DIV/0!</v>
      </c>
      <c r="AA394" s="46" t="e">
        <f t="shared" si="143"/>
        <v>#DIV/0!</v>
      </c>
      <c r="AB394" s="77" t="e">
        <f t="shared" si="144"/>
        <v>#DIV/0!</v>
      </c>
      <c r="AC394" s="78" t="e">
        <f t="shared" si="145"/>
        <v>#DIV/0!</v>
      </c>
      <c r="AE394" s="8" t="e">
        <f t="shared" si="146"/>
        <v>#DIV/0!</v>
      </c>
      <c r="AF394" s="9" t="e">
        <f t="shared" si="147"/>
        <v>#DIV/0!</v>
      </c>
      <c r="AG394" s="9" t="e">
        <f t="shared" si="148"/>
        <v>#DIV/0!</v>
      </c>
      <c r="AH394" s="10" t="e">
        <f t="shared" si="149"/>
        <v>#DIV/0!</v>
      </c>
    </row>
    <row r="395" spans="1:34">
      <c r="A395" s="256" t="s">
        <v>4121</v>
      </c>
      <c r="B395" s="257"/>
      <c r="C395" s="45"/>
      <c r="D395" s="46"/>
      <c r="E395" s="258"/>
      <c r="F395" s="258"/>
      <c r="G395" s="258"/>
      <c r="H395" s="52">
        <f t="shared" si="130"/>
        <v>0</v>
      </c>
      <c r="I395" s="8">
        <f t="shared" si="131"/>
        <v>0</v>
      </c>
      <c r="J395" s="53"/>
      <c r="K395" s="9"/>
      <c r="L395" s="9"/>
      <c r="M395" s="10">
        <f t="shared" si="132"/>
        <v>0</v>
      </c>
      <c r="N395" s="56"/>
      <c r="O395" s="8" t="e">
        <f t="shared" si="133"/>
        <v>#DIV/0!</v>
      </c>
      <c r="P395" s="9" t="e">
        <f t="shared" si="134"/>
        <v>#DIV/0!</v>
      </c>
      <c r="Q395" s="10" t="e">
        <f t="shared" si="135"/>
        <v>#DIV/0!</v>
      </c>
      <c r="R395" s="56"/>
      <c r="S395" s="55" t="e">
        <f t="shared" si="136"/>
        <v>#DIV/0!</v>
      </c>
      <c r="U395" s="45" t="e">
        <f t="shared" si="137"/>
        <v>#DIV/0!</v>
      </c>
      <c r="V395" s="46" t="e">
        <f t="shared" si="138"/>
        <v>#DIV/0!</v>
      </c>
      <c r="W395" s="49" t="e">
        <f t="shared" si="139"/>
        <v>#DIV/0!</v>
      </c>
      <c r="X395" s="45" t="e">
        <f t="shared" si="140"/>
        <v>#DIV/0!</v>
      </c>
      <c r="Y395" s="65" t="e">
        <f t="shared" si="141"/>
        <v>#DIV/0!</v>
      </c>
      <c r="Z395" s="46" t="e">
        <f t="shared" si="142"/>
        <v>#DIV/0!</v>
      </c>
      <c r="AA395" s="46" t="e">
        <f t="shared" si="143"/>
        <v>#DIV/0!</v>
      </c>
      <c r="AB395" s="77" t="e">
        <f t="shared" si="144"/>
        <v>#DIV/0!</v>
      </c>
      <c r="AC395" s="78" t="e">
        <f t="shared" si="145"/>
        <v>#DIV/0!</v>
      </c>
      <c r="AE395" s="8" t="e">
        <f t="shared" si="146"/>
        <v>#DIV/0!</v>
      </c>
      <c r="AF395" s="9" t="e">
        <f t="shared" si="147"/>
        <v>#DIV/0!</v>
      </c>
      <c r="AG395" s="9" t="e">
        <f t="shared" si="148"/>
        <v>#DIV/0!</v>
      </c>
      <c r="AH395" s="10" t="e">
        <f t="shared" si="149"/>
        <v>#DIV/0!</v>
      </c>
    </row>
    <row r="396" spans="1:34">
      <c r="A396" s="256" t="s">
        <v>4122</v>
      </c>
      <c r="B396" s="257"/>
      <c r="C396" s="45"/>
      <c r="D396" s="46"/>
      <c r="E396" s="258"/>
      <c r="F396" s="258"/>
      <c r="G396" s="258"/>
      <c r="H396" s="52">
        <f t="shared" si="130"/>
        <v>0</v>
      </c>
      <c r="I396" s="8">
        <f t="shared" si="131"/>
        <v>0</v>
      </c>
      <c r="J396" s="53"/>
      <c r="K396" s="9"/>
      <c r="L396" s="9"/>
      <c r="M396" s="10">
        <f t="shared" si="132"/>
        <v>0</v>
      </c>
      <c r="N396" s="56"/>
      <c r="O396" s="8" t="e">
        <f t="shared" si="133"/>
        <v>#DIV/0!</v>
      </c>
      <c r="P396" s="9" t="e">
        <f t="shared" si="134"/>
        <v>#DIV/0!</v>
      </c>
      <c r="Q396" s="10" t="e">
        <f t="shared" si="135"/>
        <v>#DIV/0!</v>
      </c>
      <c r="R396" s="56"/>
      <c r="S396" s="55" t="e">
        <f t="shared" si="136"/>
        <v>#DIV/0!</v>
      </c>
      <c r="U396" s="45" t="e">
        <f t="shared" si="137"/>
        <v>#DIV/0!</v>
      </c>
      <c r="V396" s="46" t="e">
        <f t="shared" si="138"/>
        <v>#DIV/0!</v>
      </c>
      <c r="W396" s="49" t="e">
        <f t="shared" si="139"/>
        <v>#DIV/0!</v>
      </c>
      <c r="X396" s="45" t="e">
        <f t="shared" si="140"/>
        <v>#DIV/0!</v>
      </c>
      <c r="Y396" s="65" t="e">
        <f t="shared" si="141"/>
        <v>#DIV/0!</v>
      </c>
      <c r="Z396" s="46" t="e">
        <f t="shared" si="142"/>
        <v>#DIV/0!</v>
      </c>
      <c r="AA396" s="46" t="e">
        <f t="shared" si="143"/>
        <v>#DIV/0!</v>
      </c>
      <c r="AB396" s="77" t="e">
        <f t="shared" si="144"/>
        <v>#DIV/0!</v>
      </c>
      <c r="AC396" s="78" t="e">
        <f t="shared" si="145"/>
        <v>#DIV/0!</v>
      </c>
      <c r="AE396" s="8" t="e">
        <f t="shared" si="146"/>
        <v>#DIV/0!</v>
      </c>
      <c r="AF396" s="9" t="e">
        <f t="shared" si="147"/>
        <v>#DIV/0!</v>
      </c>
      <c r="AG396" s="9" t="e">
        <f t="shared" si="148"/>
        <v>#DIV/0!</v>
      </c>
      <c r="AH396" s="10" t="e">
        <f t="shared" si="149"/>
        <v>#DIV/0!</v>
      </c>
    </row>
    <row r="397" spans="1:34">
      <c r="A397" s="256" t="s">
        <v>4123</v>
      </c>
      <c r="B397" s="257"/>
      <c r="C397" s="45"/>
      <c r="D397" s="46"/>
      <c r="E397" s="258"/>
      <c r="F397" s="258"/>
      <c r="G397" s="258"/>
      <c r="H397" s="52">
        <f t="shared" si="130"/>
        <v>0</v>
      </c>
      <c r="I397" s="8">
        <f t="shared" si="131"/>
        <v>0</v>
      </c>
      <c r="J397" s="53"/>
      <c r="K397" s="9"/>
      <c r="L397" s="9"/>
      <c r="M397" s="10">
        <f t="shared" si="132"/>
        <v>0</v>
      </c>
      <c r="N397" s="56"/>
      <c r="O397" s="8" t="e">
        <f t="shared" si="133"/>
        <v>#DIV/0!</v>
      </c>
      <c r="P397" s="9" t="e">
        <f t="shared" si="134"/>
        <v>#DIV/0!</v>
      </c>
      <c r="Q397" s="10" t="e">
        <f t="shared" si="135"/>
        <v>#DIV/0!</v>
      </c>
      <c r="R397" s="56"/>
      <c r="S397" s="55" t="e">
        <f t="shared" si="136"/>
        <v>#DIV/0!</v>
      </c>
      <c r="U397" s="45" t="e">
        <f t="shared" si="137"/>
        <v>#DIV/0!</v>
      </c>
      <c r="V397" s="46" t="e">
        <f t="shared" si="138"/>
        <v>#DIV/0!</v>
      </c>
      <c r="W397" s="49" t="e">
        <f t="shared" si="139"/>
        <v>#DIV/0!</v>
      </c>
      <c r="X397" s="45" t="e">
        <f t="shared" si="140"/>
        <v>#DIV/0!</v>
      </c>
      <c r="Y397" s="65" t="e">
        <f t="shared" si="141"/>
        <v>#DIV/0!</v>
      </c>
      <c r="Z397" s="46" t="e">
        <f t="shared" si="142"/>
        <v>#DIV/0!</v>
      </c>
      <c r="AA397" s="46" t="e">
        <f t="shared" si="143"/>
        <v>#DIV/0!</v>
      </c>
      <c r="AB397" s="77" t="e">
        <f t="shared" si="144"/>
        <v>#DIV/0!</v>
      </c>
      <c r="AC397" s="78" t="e">
        <f t="shared" si="145"/>
        <v>#DIV/0!</v>
      </c>
      <c r="AE397" s="8" t="e">
        <f t="shared" si="146"/>
        <v>#DIV/0!</v>
      </c>
      <c r="AF397" s="9" t="e">
        <f t="shared" si="147"/>
        <v>#DIV/0!</v>
      </c>
      <c r="AG397" s="9" t="e">
        <f t="shared" si="148"/>
        <v>#DIV/0!</v>
      </c>
      <c r="AH397" s="10" t="e">
        <f t="shared" si="149"/>
        <v>#DIV/0!</v>
      </c>
    </row>
    <row r="398" spans="1:34">
      <c r="A398" s="256" t="s">
        <v>4124</v>
      </c>
      <c r="B398" s="257"/>
      <c r="C398" s="45"/>
      <c r="D398" s="46"/>
      <c r="E398" s="258"/>
      <c r="F398" s="258"/>
      <c r="G398" s="258"/>
      <c r="H398" s="52">
        <f t="shared" si="130"/>
        <v>0</v>
      </c>
      <c r="I398" s="8">
        <f t="shared" si="131"/>
        <v>0</v>
      </c>
      <c r="J398" s="53"/>
      <c r="K398" s="9"/>
      <c r="L398" s="9"/>
      <c r="M398" s="10">
        <f t="shared" si="132"/>
        <v>0</v>
      </c>
      <c r="N398" s="56"/>
      <c r="O398" s="8" t="e">
        <f t="shared" si="133"/>
        <v>#DIV/0!</v>
      </c>
      <c r="P398" s="9" t="e">
        <f t="shared" si="134"/>
        <v>#DIV/0!</v>
      </c>
      <c r="Q398" s="10" t="e">
        <f t="shared" si="135"/>
        <v>#DIV/0!</v>
      </c>
      <c r="R398" s="56"/>
      <c r="S398" s="55" t="e">
        <f t="shared" si="136"/>
        <v>#DIV/0!</v>
      </c>
      <c r="U398" s="45" t="e">
        <f t="shared" si="137"/>
        <v>#DIV/0!</v>
      </c>
      <c r="V398" s="46" t="e">
        <f t="shared" si="138"/>
        <v>#DIV/0!</v>
      </c>
      <c r="W398" s="49" t="e">
        <f t="shared" si="139"/>
        <v>#DIV/0!</v>
      </c>
      <c r="X398" s="45" t="e">
        <f t="shared" si="140"/>
        <v>#DIV/0!</v>
      </c>
      <c r="Y398" s="65" t="e">
        <f t="shared" si="141"/>
        <v>#DIV/0!</v>
      </c>
      <c r="Z398" s="46" t="e">
        <f t="shared" si="142"/>
        <v>#DIV/0!</v>
      </c>
      <c r="AA398" s="46" t="e">
        <f t="shared" si="143"/>
        <v>#DIV/0!</v>
      </c>
      <c r="AB398" s="77" t="e">
        <f t="shared" si="144"/>
        <v>#DIV/0!</v>
      </c>
      <c r="AC398" s="78" t="e">
        <f t="shared" si="145"/>
        <v>#DIV/0!</v>
      </c>
      <c r="AE398" s="8" t="e">
        <f t="shared" si="146"/>
        <v>#DIV/0!</v>
      </c>
      <c r="AF398" s="9" t="e">
        <f t="shared" si="147"/>
        <v>#DIV/0!</v>
      </c>
      <c r="AG398" s="9" t="e">
        <f t="shared" si="148"/>
        <v>#DIV/0!</v>
      </c>
      <c r="AH398" s="10" t="e">
        <f t="shared" si="149"/>
        <v>#DIV/0!</v>
      </c>
    </row>
    <row r="399" spans="1:34">
      <c r="A399" s="256" t="s">
        <v>4125</v>
      </c>
      <c r="B399" s="257"/>
      <c r="C399" s="45"/>
      <c r="D399" s="46"/>
      <c r="E399" s="258"/>
      <c r="F399" s="258"/>
      <c r="G399" s="258"/>
      <c r="H399" s="52">
        <f t="shared" ref="H399:H462" si="150">SUM(C399:G399)</f>
        <v>0</v>
      </c>
      <c r="I399" s="8">
        <f t="shared" ref="I399:I462" si="151">M399-L399-K399-J399</f>
        <v>0</v>
      </c>
      <c r="J399" s="53"/>
      <c r="K399" s="9"/>
      <c r="L399" s="9"/>
      <c r="M399" s="10">
        <f t="shared" ref="M399:M462" si="152">H399</f>
        <v>0</v>
      </c>
      <c r="N399" s="56"/>
      <c r="O399" s="8" t="e">
        <f t="shared" ref="O399:O462" si="153">ROUND(I399/$I$502*$Q$504,2)</f>
        <v>#DIV/0!</v>
      </c>
      <c r="P399" s="9" t="e">
        <f t="shared" ref="P399:P462" si="154">ROUND(I399/$I$502*$Q$505,2)</f>
        <v>#DIV/0!</v>
      </c>
      <c r="Q399" s="10" t="e">
        <f t="shared" ref="Q399:Q462" si="155">SUM(O399:P399)</f>
        <v>#DIV/0!</v>
      </c>
      <c r="R399" s="56"/>
      <c r="S399" s="55" t="e">
        <f t="shared" ref="S399:S462" si="156">ROUND(M399/$M$502*$Q$506,2)</f>
        <v>#DIV/0!</v>
      </c>
      <c r="U399" s="45" t="e">
        <f t="shared" ref="U399:U462" si="157">I399+O399</f>
        <v>#DIV/0!</v>
      </c>
      <c r="V399" s="46" t="e">
        <f t="shared" ref="V399:V462" si="158">J399+P399</f>
        <v>#DIV/0!</v>
      </c>
      <c r="W399" s="49" t="e">
        <f t="shared" ref="W399:W462" si="159">K399+L399+S399</f>
        <v>#DIV/0!</v>
      </c>
      <c r="X399" s="45" t="e">
        <f t="shared" ref="X399:X462" si="160">SUM(U399:W399)</f>
        <v>#DIV/0!</v>
      </c>
      <c r="Y399" s="65" t="e">
        <f t="shared" ref="Y399:Y462" si="161">ROUND(U399*$A$505,2)</f>
        <v>#DIV/0!</v>
      </c>
      <c r="Z399" s="46" t="e">
        <f t="shared" ref="Z399:Z462" si="162">U399-Y399</f>
        <v>#DIV/0!</v>
      </c>
      <c r="AA399" s="46" t="e">
        <f t="shared" ref="AA399:AA462" si="163">Z399+W399+V399</f>
        <v>#DIV/0!</v>
      </c>
      <c r="AB399" s="77" t="e">
        <f t="shared" ref="AB399:AB462" si="164">ROUND(Y399/X399,4)</f>
        <v>#DIV/0!</v>
      </c>
      <c r="AC399" s="78" t="e">
        <f t="shared" ref="AC399:AC462" si="165">ROUND(AA399/X399,4)</f>
        <v>#DIV/0!</v>
      </c>
      <c r="AE399" s="8" t="e">
        <f t="shared" ref="AE399:AE462" si="166">Y399</f>
        <v>#DIV/0!</v>
      </c>
      <c r="AF399" s="9" t="e">
        <f t="shared" ref="AF399:AF462" si="167">Z399</f>
        <v>#DIV/0!</v>
      </c>
      <c r="AG399" s="9" t="e">
        <f t="shared" ref="AG399:AG462" si="168">V399</f>
        <v>#DIV/0!</v>
      </c>
      <c r="AH399" s="10" t="e">
        <f t="shared" ref="AH399:AH462" si="169">W399</f>
        <v>#DIV/0!</v>
      </c>
    </row>
    <row r="400" spans="1:34">
      <c r="A400" s="256" t="s">
        <v>4126</v>
      </c>
      <c r="B400" s="257"/>
      <c r="C400" s="45"/>
      <c r="D400" s="46"/>
      <c r="E400" s="258"/>
      <c r="F400" s="258"/>
      <c r="G400" s="258"/>
      <c r="H400" s="52">
        <f t="shared" si="150"/>
        <v>0</v>
      </c>
      <c r="I400" s="8">
        <f t="shared" si="151"/>
        <v>0</v>
      </c>
      <c r="J400" s="53"/>
      <c r="K400" s="9"/>
      <c r="L400" s="9"/>
      <c r="M400" s="10">
        <f t="shared" si="152"/>
        <v>0</v>
      </c>
      <c r="N400" s="56"/>
      <c r="O400" s="8" t="e">
        <f t="shared" si="153"/>
        <v>#DIV/0!</v>
      </c>
      <c r="P400" s="9" t="e">
        <f t="shared" si="154"/>
        <v>#DIV/0!</v>
      </c>
      <c r="Q400" s="10" t="e">
        <f t="shared" si="155"/>
        <v>#DIV/0!</v>
      </c>
      <c r="R400" s="56"/>
      <c r="S400" s="55" t="e">
        <f t="shared" si="156"/>
        <v>#DIV/0!</v>
      </c>
      <c r="U400" s="45" t="e">
        <f t="shared" si="157"/>
        <v>#DIV/0!</v>
      </c>
      <c r="V400" s="46" t="e">
        <f t="shared" si="158"/>
        <v>#DIV/0!</v>
      </c>
      <c r="W400" s="49" t="e">
        <f t="shared" si="159"/>
        <v>#DIV/0!</v>
      </c>
      <c r="X400" s="45" t="e">
        <f t="shared" si="160"/>
        <v>#DIV/0!</v>
      </c>
      <c r="Y400" s="65" t="e">
        <f t="shared" si="161"/>
        <v>#DIV/0!</v>
      </c>
      <c r="Z400" s="46" t="e">
        <f t="shared" si="162"/>
        <v>#DIV/0!</v>
      </c>
      <c r="AA400" s="46" t="e">
        <f t="shared" si="163"/>
        <v>#DIV/0!</v>
      </c>
      <c r="AB400" s="77" t="e">
        <f t="shared" si="164"/>
        <v>#DIV/0!</v>
      </c>
      <c r="AC400" s="78" t="e">
        <f t="shared" si="165"/>
        <v>#DIV/0!</v>
      </c>
      <c r="AE400" s="8" t="e">
        <f t="shared" si="166"/>
        <v>#DIV/0!</v>
      </c>
      <c r="AF400" s="9" t="e">
        <f t="shared" si="167"/>
        <v>#DIV/0!</v>
      </c>
      <c r="AG400" s="9" t="e">
        <f t="shared" si="168"/>
        <v>#DIV/0!</v>
      </c>
      <c r="AH400" s="10" t="e">
        <f t="shared" si="169"/>
        <v>#DIV/0!</v>
      </c>
    </row>
    <row r="401" spans="1:34">
      <c r="A401" s="256" t="s">
        <v>4127</v>
      </c>
      <c r="B401" s="257"/>
      <c r="C401" s="45"/>
      <c r="D401" s="46"/>
      <c r="E401" s="258"/>
      <c r="F401" s="258"/>
      <c r="G401" s="258"/>
      <c r="H401" s="52">
        <f t="shared" si="150"/>
        <v>0</v>
      </c>
      <c r="I401" s="8">
        <f t="shared" si="151"/>
        <v>0</v>
      </c>
      <c r="J401" s="53"/>
      <c r="K401" s="9"/>
      <c r="L401" s="9"/>
      <c r="M401" s="10">
        <f t="shared" si="152"/>
        <v>0</v>
      </c>
      <c r="N401" s="56"/>
      <c r="O401" s="8" t="e">
        <f t="shared" si="153"/>
        <v>#DIV/0!</v>
      </c>
      <c r="P401" s="9" t="e">
        <f t="shared" si="154"/>
        <v>#DIV/0!</v>
      </c>
      <c r="Q401" s="10" t="e">
        <f t="shared" si="155"/>
        <v>#DIV/0!</v>
      </c>
      <c r="R401" s="56"/>
      <c r="S401" s="55" t="e">
        <f t="shared" si="156"/>
        <v>#DIV/0!</v>
      </c>
      <c r="U401" s="45" t="e">
        <f t="shared" si="157"/>
        <v>#DIV/0!</v>
      </c>
      <c r="V401" s="46" t="e">
        <f t="shared" si="158"/>
        <v>#DIV/0!</v>
      </c>
      <c r="W401" s="49" t="e">
        <f t="shared" si="159"/>
        <v>#DIV/0!</v>
      </c>
      <c r="X401" s="45" t="e">
        <f t="shared" si="160"/>
        <v>#DIV/0!</v>
      </c>
      <c r="Y401" s="65" t="e">
        <f t="shared" si="161"/>
        <v>#DIV/0!</v>
      </c>
      <c r="Z401" s="46" t="e">
        <f t="shared" si="162"/>
        <v>#DIV/0!</v>
      </c>
      <c r="AA401" s="46" t="e">
        <f t="shared" si="163"/>
        <v>#DIV/0!</v>
      </c>
      <c r="AB401" s="77" t="e">
        <f t="shared" si="164"/>
        <v>#DIV/0!</v>
      </c>
      <c r="AC401" s="78" t="e">
        <f t="shared" si="165"/>
        <v>#DIV/0!</v>
      </c>
      <c r="AE401" s="8" t="e">
        <f t="shared" si="166"/>
        <v>#DIV/0!</v>
      </c>
      <c r="AF401" s="9" t="e">
        <f t="shared" si="167"/>
        <v>#DIV/0!</v>
      </c>
      <c r="AG401" s="9" t="e">
        <f t="shared" si="168"/>
        <v>#DIV/0!</v>
      </c>
      <c r="AH401" s="10" t="e">
        <f t="shared" si="169"/>
        <v>#DIV/0!</v>
      </c>
    </row>
    <row r="402" spans="1:34">
      <c r="A402" s="256" t="s">
        <v>4128</v>
      </c>
      <c r="B402" s="257"/>
      <c r="C402" s="45"/>
      <c r="D402" s="46"/>
      <c r="E402" s="258"/>
      <c r="F402" s="258"/>
      <c r="G402" s="258"/>
      <c r="H402" s="52">
        <f t="shared" si="150"/>
        <v>0</v>
      </c>
      <c r="I402" s="8">
        <f t="shared" si="151"/>
        <v>0</v>
      </c>
      <c r="J402" s="53"/>
      <c r="K402" s="9"/>
      <c r="L402" s="9"/>
      <c r="M402" s="10">
        <f t="shared" si="152"/>
        <v>0</v>
      </c>
      <c r="N402" s="56"/>
      <c r="O402" s="8" t="e">
        <f t="shared" si="153"/>
        <v>#DIV/0!</v>
      </c>
      <c r="P402" s="9" t="e">
        <f t="shared" si="154"/>
        <v>#DIV/0!</v>
      </c>
      <c r="Q402" s="10" t="e">
        <f t="shared" si="155"/>
        <v>#DIV/0!</v>
      </c>
      <c r="R402" s="56"/>
      <c r="S402" s="55" t="e">
        <f t="shared" si="156"/>
        <v>#DIV/0!</v>
      </c>
      <c r="U402" s="45" t="e">
        <f t="shared" si="157"/>
        <v>#DIV/0!</v>
      </c>
      <c r="V402" s="46" t="e">
        <f t="shared" si="158"/>
        <v>#DIV/0!</v>
      </c>
      <c r="W402" s="49" t="e">
        <f t="shared" si="159"/>
        <v>#DIV/0!</v>
      </c>
      <c r="X402" s="45" t="e">
        <f t="shared" si="160"/>
        <v>#DIV/0!</v>
      </c>
      <c r="Y402" s="65" t="e">
        <f t="shared" si="161"/>
        <v>#DIV/0!</v>
      </c>
      <c r="Z402" s="46" t="e">
        <f t="shared" si="162"/>
        <v>#DIV/0!</v>
      </c>
      <c r="AA402" s="46" t="e">
        <f t="shared" si="163"/>
        <v>#DIV/0!</v>
      </c>
      <c r="AB402" s="77" t="e">
        <f t="shared" si="164"/>
        <v>#DIV/0!</v>
      </c>
      <c r="AC402" s="78" t="e">
        <f t="shared" si="165"/>
        <v>#DIV/0!</v>
      </c>
      <c r="AE402" s="8" t="e">
        <f t="shared" si="166"/>
        <v>#DIV/0!</v>
      </c>
      <c r="AF402" s="9" t="e">
        <f t="shared" si="167"/>
        <v>#DIV/0!</v>
      </c>
      <c r="AG402" s="9" t="e">
        <f t="shared" si="168"/>
        <v>#DIV/0!</v>
      </c>
      <c r="AH402" s="10" t="e">
        <f t="shared" si="169"/>
        <v>#DIV/0!</v>
      </c>
    </row>
    <row r="403" spans="1:34">
      <c r="A403" s="256" t="s">
        <v>4129</v>
      </c>
      <c r="B403" s="257"/>
      <c r="C403" s="45"/>
      <c r="D403" s="46"/>
      <c r="E403" s="258"/>
      <c r="F403" s="258"/>
      <c r="G403" s="258"/>
      <c r="H403" s="52">
        <f t="shared" si="150"/>
        <v>0</v>
      </c>
      <c r="I403" s="8">
        <f t="shared" si="151"/>
        <v>0</v>
      </c>
      <c r="J403" s="53"/>
      <c r="K403" s="9"/>
      <c r="L403" s="9"/>
      <c r="M403" s="10">
        <f t="shared" si="152"/>
        <v>0</v>
      </c>
      <c r="N403" s="56"/>
      <c r="O403" s="8" t="e">
        <f t="shared" si="153"/>
        <v>#DIV/0!</v>
      </c>
      <c r="P403" s="9" t="e">
        <f t="shared" si="154"/>
        <v>#DIV/0!</v>
      </c>
      <c r="Q403" s="10" t="e">
        <f t="shared" si="155"/>
        <v>#DIV/0!</v>
      </c>
      <c r="R403" s="56"/>
      <c r="S403" s="55" t="e">
        <f t="shared" si="156"/>
        <v>#DIV/0!</v>
      </c>
      <c r="U403" s="45" t="e">
        <f t="shared" si="157"/>
        <v>#DIV/0!</v>
      </c>
      <c r="V403" s="46" t="e">
        <f t="shared" si="158"/>
        <v>#DIV/0!</v>
      </c>
      <c r="W403" s="49" t="e">
        <f t="shared" si="159"/>
        <v>#DIV/0!</v>
      </c>
      <c r="X403" s="45" t="e">
        <f t="shared" si="160"/>
        <v>#DIV/0!</v>
      </c>
      <c r="Y403" s="65" t="e">
        <f t="shared" si="161"/>
        <v>#DIV/0!</v>
      </c>
      <c r="Z403" s="46" t="e">
        <f t="shared" si="162"/>
        <v>#DIV/0!</v>
      </c>
      <c r="AA403" s="46" t="e">
        <f t="shared" si="163"/>
        <v>#DIV/0!</v>
      </c>
      <c r="AB403" s="77" t="e">
        <f t="shared" si="164"/>
        <v>#DIV/0!</v>
      </c>
      <c r="AC403" s="78" t="e">
        <f t="shared" si="165"/>
        <v>#DIV/0!</v>
      </c>
      <c r="AE403" s="8" t="e">
        <f t="shared" si="166"/>
        <v>#DIV/0!</v>
      </c>
      <c r="AF403" s="9" t="e">
        <f t="shared" si="167"/>
        <v>#DIV/0!</v>
      </c>
      <c r="AG403" s="9" t="e">
        <f t="shared" si="168"/>
        <v>#DIV/0!</v>
      </c>
      <c r="AH403" s="10" t="e">
        <f t="shared" si="169"/>
        <v>#DIV/0!</v>
      </c>
    </row>
    <row r="404" spans="1:34">
      <c r="A404" s="256" t="s">
        <v>4130</v>
      </c>
      <c r="B404" s="257"/>
      <c r="C404" s="45"/>
      <c r="D404" s="46"/>
      <c r="E404" s="258"/>
      <c r="F404" s="258"/>
      <c r="G404" s="258"/>
      <c r="H404" s="52">
        <f t="shared" si="150"/>
        <v>0</v>
      </c>
      <c r="I404" s="8">
        <f t="shared" si="151"/>
        <v>0</v>
      </c>
      <c r="J404" s="53"/>
      <c r="K404" s="9"/>
      <c r="L404" s="9"/>
      <c r="M404" s="10">
        <f t="shared" si="152"/>
        <v>0</v>
      </c>
      <c r="N404" s="56"/>
      <c r="O404" s="8" t="e">
        <f t="shared" si="153"/>
        <v>#DIV/0!</v>
      </c>
      <c r="P404" s="9" t="e">
        <f t="shared" si="154"/>
        <v>#DIV/0!</v>
      </c>
      <c r="Q404" s="10" t="e">
        <f t="shared" si="155"/>
        <v>#DIV/0!</v>
      </c>
      <c r="R404" s="56"/>
      <c r="S404" s="55" t="e">
        <f t="shared" si="156"/>
        <v>#DIV/0!</v>
      </c>
      <c r="U404" s="45" t="e">
        <f t="shared" si="157"/>
        <v>#DIV/0!</v>
      </c>
      <c r="V404" s="46" t="e">
        <f t="shared" si="158"/>
        <v>#DIV/0!</v>
      </c>
      <c r="W404" s="49" t="e">
        <f t="shared" si="159"/>
        <v>#DIV/0!</v>
      </c>
      <c r="X404" s="45" t="e">
        <f t="shared" si="160"/>
        <v>#DIV/0!</v>
      </c>
      <c r="Y404" s="65" t="e">
        <f t="shared" si="161"/>
        <v>#DIV/0!</v>
      </c>
      <c r="Z404" s="46" t="e">
        <f t="shared" si="162"/>
        <v>#DIV/0!</v>
      </c>
      <c r="AA404" s="46" t="e">
        <f t="shared" si="163"/>
        <v>#DIV/0!</v>
      </c>
      <c r="AB404" s="77" t="e">
        <f t="shared" si="164"/>
        <v>#DIV/0!</v>
      </c>
      <c r="AC404" s="78" t="e">
        <f t="shared" si="165"/>
        <v>#DIV/0!</v>
      </c>
      <c r="AE404" s="8" t="e">
        <f t="shared" si="166"/>
        <v>#DIV/0!</v>
      </c>
      <c r="AF404" s="9" t="e">
        <f t="shared" si="167"/>
        <v>#DIV/0!</v>
      </c>
      <c r="AG404" s="9" t="e">
        <f t="shared" si="168"/>
        <v>#DIV/0!</v>
      </c>
      <c r="AH404" s="10" t="e">
        <f t="shared" si="169"/>
        <v>#DIV/0!</v>
      </c>
    </row>
    <row r="405" spans="1:34">
      <c r="A405" s="256" t="s">
        <v>4131</v>
      </c>
      <c r="B405" s="257"/>
      <c r="C405" s="45"/>
      <c r="D405" s="46"/>
      <c r="E405" s="258"/>
      <c r="F405" s="258"/>
      <c r="G405" s="258"/>
      <c r="H405" s="52">
        <f t="shared" si="150"/>
        <v>0</v>
      </c>
      <c r="I405" s="8">
        <f t="shared" si="151"/>
        <v>0</v>
      </c>
      <c r="J405" s="53"/>
      <c r="K405" s="9"/>
      <c r="L405" s="9"/>
      <c r="M405" s="10">
        <f t="shared" si="152"/>
        <v>0</v>
      </c>
      <c r="N405" s="56"/>
      <c r="O405" s="8" t="e">
        <f t="shared" si="153"/>
        <v>#DIV/0!</v>
      </c>
      <c r="P405" s="9" t="e">
        <f t="shared" si="154"/>
        <v>#DIV/0!</v>
      </c>
      <c r="Q405" s="10" t="e">
        <f t="shared" si="155"/>
        <v>#DIV/0!</v>
      </c>
      <c r="R405" s="56"/>
      <c r="S405" s="55" t="e">
        <f t="shared" si="156"/>
        <v>#DIV/0!</v>
      </c>
      <c r="U405" s="45" t="e">
        <f t="shared" si="157"/>
        <v>#DIV/0!</v>
      </c>
      <c r="V405" s="46" t="e">
        <f t="shared" si="158"/>
        <v>#DIV/0!</v>
      </c>
      <c r="W405" s="49" t="e">
        <f t="shared" si="159"/>
        <v>#DIV/0!</v>
      </c>
      <c r="X405" s="45" t="e">
        <f t="shared" si="160"/>
        <v>#DIV/0!</v>
      </c>
      <c r="Y405" s="65" t="e">
        <f t="shared" si="161"/>
        <v>#DIV/0!</v>
      </c>
      <c r="Z405" s="46" t="e">
        <f t="shared" si="162"/>
        <v>#DIV/0!</v>
      </c>
      <c r="AA405" s="46" t="e">
        <f t="shared" si="163"/>
        <v>#DIV/0!</v>
      </c>
      <c r="AB405" s="77" t="e">
        <f t="shared" si="164"/>
        <v>#DIV/0!</v>
      </c>
      <c r="AC405" s="78" t="e">
        <f t="shared" si="165"/>
        <v>#DIV/0!</v>
      </c>
      <c r="AE405" s="8" t="e">
        <f t="shared" si="166"/>
        <v>#DIV/0!</v>
      </c>
      <c r="AF405" s="9" t="e">
        <f t="shared" si="167"/>
        <v>#DIV/0!</v>
      </c>
      <c r="AG405" s="9" t="e">
        <f t="shared" si="168"/>
        <v>#DIV/0!</v>
      </c>
      <c r="AH405" s="10" t="e">
        <f t="shared" si="169"/>
        <v>#DIV/0!</v>
      </c>
    </row>
    <row r="406" spans="1:34">
      <c r="A406" s="256" t="s">
        <v>4132</v>
      </c>
      <c r="B406" s="257"/>
      <c r="C406" s="45"/>
      <c r="D406" s="46"/>
      <c r="E406" s="258"/>
      <c r="F406" s="258"/>
      <c r="G406" s="258"/>
      <c r="H406" s="52">
        <f t="shared" si="150"/>
        <v>0</v>
      </c>
      <c r="I406" s="8">
        <f t="shared" si="151"/>
        <v>0</v>
      </c>
      <c r="J406" s="53"/>
      <c r="K406" s="9"/>
      <c r="L406" s="9"/>
      <c r="M406" s="10">
        <f t="shared" si="152"/>
        <v>0</v>
      </c>
      <c r="N406" s="56"/>
      <c r="O406" s="8" t="e">
        <f t="shared" si="153"/>
        <v>#DIV/0!</v>
      </c>
      <c r="P406" s="9" t="e">
        <f t="shared" si="154"/>
        <v>#DIV/0!</v>
      </c>
      <c r="Q406" s="10" t="e">
        <f t="shared" si="155"/>
        <v>#DIV/0!</v>
      </c>
      <c r="R406" s="56"/>
      <c r="S406" s="55" t="e">
        <f t="shared" si="156"/>
        <v>#DIV/0!</v>
      </c>
      <c r="U406" s="45" t="e">
        <f t="shared" si="157"/>
        <v>#DIV/0!</v>
      </c>
      <c r="V406" s="46" t="e">
        <f t="shared" si="158"/>
        <v>#DIV/0!</v>
      </c>
      <c r="W406" s="49" t="e">
        <f t="shared" si="159"/>
        <v>#DIV/0!</v>
      </c>
      <c r="X406" s="45" t="e">
        <f t="shared" si="160"/>
        <v>#DIV/0!</v>
      </c>
      <c r="Y406" s="65" t="e">
        <f t="shared" si="161"/>
        <v>#DIV/0!</v>
      </c>
      <c r="Z406" s="46" t="e">
        <f t="shared" si="162"/>
        <v>#DIV/0!</v>
      </c>
      <c r="AA406" s="46" t="e">
        <f t="shared" si="163"/>
        <v>#DIV/0!</v>
      </c>
      <c r="AB406" s="77" t="e">
        <f t="shared" si="164"/>
        <v>#DIV/0!</v>
      </c>
      <c r="AC406" s="78" t="e">
        <f t="shared" si="165"/>
        <v>#DIV/0!</v>
      </c>
      <c r="AE406" s="8" t="e">
        <f t="shared" si="166"/>
        <v>#DIV/0!</v>
      </c>
      <c r="AF406" s="9" t="e">
        <f t="shared" si="167"/>
        <v>#DIV/0!</v>
      </c>
      <c r="AG406" s="9" t="e">
        <f t="shared" si="168"/>
        <v>#DIV/0!</v>
      </c>
      <c r="AH406" s="10" t="e">
        <f t="shared" si="169"/>
        <v>#DIV/0!</v>
      </c>
    </row>
    <row r="407" spans="1:34">
      <c r="A407" s="256" t="s">
        <v>4133</v>
      </c>
      <c r="B407" s="257"/>
      <c r="C407" s="45"/>
      <c r="D407" s="46"/>
      <c r="E407" s="258"/>
      <c r="F407" s="258"/>
      <c r="G407" s="258"/>
      <c r="H407" s="52">
        <f t="shared" si="150"/>
        <v>0</v>
      </c>
      <c r="I407" s="8">
        <f t="shared" si="151"/>
        <v>0</v>
      </c>
      <c r="J407" s="53"/>
      <c r="K407" s="9"/>
      <c r="L407" s="9"/>
      <c r="M407" s="10">
        <f t="shared" si="152"/>
        <v>0</v>
      </c>
      <c r="N407" s="56"/>
      <c r="O407" s="8" t="e">
        <f t="shared" si="153"/>
        <v>#DIV/0!</v>
      </c>
      <c r="P407" s="9" t="e">
        <f t="shared" si="154"/>
        <v>#DIV/0!</v>
      </c>
      <c r="Q407" s="10" t="e">
        <f t="shared" si="155"/>
        <v>#DIV/0!</v>
      </c>
      <c r="R407" s="56"/>
      <c r="S407" s="55" t="e">
        <f t="shared" si="156"/>
        <v>#DIV/0!</v>
      </c>
      <c r="U407" s="45" t="e">
        <f t="shared" si="157"/>
        <v>#DIV/0!</v>
      </c>
      <c r="V407" s="46" t="e">
        <f t="shared" si="158"/>
        <v>#DIV/0!</v>
      </c>
      <c r="W407" s="49" t="e">
        <f t="shared" si="159"/>
        <v>#DIV/0!</v>
      </c>
      <c r="X407" s="45" t="e">
        <f t="shared" si="160"/>
        <v>#DIV/0!</v>
      </c>
      <c r="Y407" s="65" t="e">
        <f t="shared" si="161"/>
        <v>#DIV/0!</v>
      </c>
      <c r="Z407" s="46" t="e">
        <f t="shared" si="162"/>
        <v>#DIV/0!</v>
      </c>
      <c r="AA407" s="46" t="e">
        <f t="shared" si="163"/>
        <v>#DIV/0!</v>
      </c>
      <c r="AB407" s="77" t="e">
        <f t="shared" si="164"/>
        <v>#DIV/0!</v>
      </c>
      <c r="AC407" s="78" t="e">
        <f t="shared" si="165"/>
        <v>#DIV/0!</v>
      </c>
      <c r="AE407" s="8" t="e">
        <f t="shared" si="166"/>
        <v>#DIV/0!</v>
      </c>
      <c r="AF407" s="9" t="e">
        <f t="shared" si="167"/>
        <v>#DIV/0!</v>
      </c>
      <c r="AG407" s="9" t="e">
        <f t="shared" si="168"/>
        <v>#DIV/0!</v>
      </c>
      <c r="AH407" s="10" t="e">
        <f t="shared" si="169"/>
        <v>#DIV/0!</v>
      </c>
    </row>
    <row r="408" spans="1:34">
      <c r="A408" s="256" t="s">
        <v>4134</v>
      </c>
      <c r="B408" s="257"/>
      <c r="C408" s="45"/>
      <c r="D408" s="46"/>
      <c r="E408" s="258"/>
      <c r="F408" s="258"/>
      <c r="G408" s="258"/>
      <c r="H408" s="52">
        <f t="shared" si="150"/>
        <v>0</v>
      </c>
      <c r="I408" s="8">
        <f t="shared" si="151"/>
        <v>0</v>
      </c>
      <c r="J408" s="53"/>
      <c r="K408" s="9"/>
      <c r="L408" s="9"/>
      <c r="M408" s="10">
        <f t="shared" si="152"/>
        <v>0</v>
      </c>
      <c r="N408" s="56"/>
      <c r="O408" s="8" t="e">
        <f t="shared" si="153"/>
        <v>#DIV/0!</v>
      </c>
      <c r="P408" s="9" t="e">
        <f t="shared" si="154"/>
        <v>#DIV/0!</v>
      </c>
      <c r="Q408" s="10" t="e">
        <f t="shared" si="155"/>
        <v>#DIV/0!</v>
      </c>
      <c r="R408" s="56"/>
      <c r="S408" s="55" t="e">
        <f t="shared" si="156"/>
        <v>#DIV/0!</v>
      </c>
      <c r="U408" s="45" t="e">
        <f t="shared" si="157"/>
        <v>#DIV/0!</v>
      </c>
      <c r="V408" s="46" t="e">
        <f t="shared" si="158"/>
        <v>#DIV/0!</v>
      </c>
      <c r="W408" s="49" t="e">
        <f t="shared" si="159"/>
        <v>#DIV/0!</v>
      </c>
      <c r="X408" s="45" t="e">
        <f t="shared" si="160"/>
        <v>#DIV/0!</v>
      </c>
      <c r="Y408" s="65" t="e">
        <f t="shared" si="161"/>
        <v>#DIV/0!</v>
      </c>
      <c r="Z408" s="46" t="e">
        <f t="shared" si="162"/>
        <v>#DIV/0!</v>
      </c>
      <c r="AA408" s="46" t="e">
        <f t="shared" si="163"/>
        <v>#DIV/0!</v>
      </c>
      <c r="AB408" s="77" t="e">
        <f t="shared" si="164"/>
        <v>#DIV/0!</v>
      </c>
      <c r="AC408" s="78" t="e">
        <f t="shared" si="165"/>
        <v>#DIV/0!</v>
      </c>
      <c r="AE408" s="8" t="e">
        <f t="shared" si="166"/>
        <v>#DIV/0!</v>
      </c>
      <c r="AF408" s="9" t="e">
        <f t="shared" si="167"/>
        <v>#DIV/0!</v>
      </c>
      <c r="AG408" s="9" t="e">
        <f t="shared" si="168"/>
        <v>#DIV/0!</v>
      </c>
      <c r="AH408" s="10" t="e">
        <f t="shared" si="169"/>
        <v>#DIV/0!</v>
      </c>
    </row>
    <row r="409" spans="1:34">
      <c r="A409" s="256" t="s">
        <v>4135</v>
      </c>
      <c r="B409" s="257"/>
      <c r="C409" s="45"/>
      <c r="D409" s="46"/>
      <c r="E409" s="258"/>
      <c r="F409" s="258"/>
      <c r="G409" s="258"/>
      <c r="H409" s="52">
        <f t="shared" si="150"/>
        <v>0</v>
      </c>
      <c r="I409" s="8">
        <f t="shared" si="151"/>
        <v>0</v>
      </c>
      <c r="J409" s="53"/>
      <c r="K409" s="9"/>
      <c r="L409" s="9"/>
      <c r="M409" s="10">
        <f t="shared" si="152"/>
        <v>0</v>
      </c>
      <c r="N409" s="56"/>
      <c r="O409" s="8" t="e">
        <f t="shared" si="153"/>
        <v>#DIV/0!</v>
      </c>
      <c r="P409" s="9" t="e">
        <f t="shared" si="154"/>
        <v>#DIV/0!</v>
      </c>
      <c r="Q409" s="10" t="e">
        <f t="shared" si="155"/>
        <v>#DIV/0!</v>
      </c>
      <c r="R409" s="56"/>
      <c r="S409" s="55" t="e">
        <f t="shared" si="156"/>
        <v>#DIV/0!</v>
      </c>
      <c r="U409" s="45" t="e">
        <f t="shared" si="157"/>
        <v>#DIV/0!</v>
      </c>
      <c r="V409" s="46" t="e">
        <f t="shared" si="158"/>
        <v>#DIV/0!</v>
      </c>
      <c r="W409" s="49" t="e">
        <f t="shared" si="159"/>
        <v>#DIV/0!</v>
      </c>
      <c r="X409" s="45" t="e">
        <f t="shared" si="160"/>
        <v>#DIV/0!</v>
      </c>
      <c r="Y409" s="65" t="e">
        <f t="shared" si="161"/>
        <v>#DIV/0!</v>
      </c>
      <c r="Z409" s="46" t="e">
        <f t="shared" si="162"/>
        <v>#DIV/0!</v>
      </c>
      <c r="AA409" s="46" t="e">
        <f t="shared" si="163"/>
        <v>#DIV/0!</v>
      </c>
      <c r="AB409" s="77" t="e">
        <f t="shared" si="164"/>
        <v>#DIV/0!</v>
      </c>
      <c r="AC409" s="78" t="e">
        <f t="shared" si="165"/>
        <v>#DIV/0!</v>
      </c>
      <c r="AE409" s="8" t="e">
        <f t="shared" si="166"/>
        <v>#DIV/0!</v>
      </c>
      <c r="AF409" s="9" t="e">
        <f t="shared" si="167"/>
        <v>#DIV/0!</v>
      </c>
      <c r="AG409" s="9" t="e">
        <f t="shared" si="168"/>
        <v>#DIV/0!</v>
      </c>
      <c r="AH409" s="10" t="e">
        <f t="shared" si="169"/>
        <v>#DIV/0!</v>
      </c>
    </row>
    <row r="410" spans="1:34">
      <c r="A410" s="256" t="s">
        <v>4136</v>
      </c>
      <c r="B410" s="257"/>
      <c r="C410" s="45"/>
      <c r="D410" s="46"/>
      <c r="E410" s="258"/>
      <c r="F410" s="258"/>
      <c r="G410" s="258"/>
      <c r="H410" s="52">
        <f t="shared" si="150"/>
        <v>0</v>
      </c>
      <c r="I410" s="8">
        <f t="shared" si="151"/>
        <v>0</v>
      </c>
      <c r="J410" s="53"/>
      <c r="K410" s="9"/>
      <c r="L410" s="9"/>
      <c r="M410" s="10">
        <f t="shared" si="152"/>
        <v>0</v>
      </c>
      <c r="N410" s="56"/>
      <c r="O410" s="8" t="e">
        <f t="shared" si="153"/>
        <v>#DIV/0!</v>
      </c>
      <c r="P410" s="9" t="e">
        <f t="shared" si="154"/>
        <v>#DIV/0!</v>
      </c>
      <c r="Q410" s="10" t="e">
        <f t="shared" si="155"/>
        <v>#DIV/0!</v>
      </c>
      <c r="R410" s="56"/>
      <c r="S410" s="55" t="e">
        <f t="shared" si="156"/>
        <v>#DIV/0!</v>
      </c>
      <c r="U410" s="45" t="e">
        <f t="shared" si="157"/>
        <v>#DIV/0!</v>
      </c>
      <c r="V410" s="46" t="e">
        <f t="shared" si="158"/>
        <v>#DIV/0!</v>
      </c>
      <c r="W410" s="49" t="e">
        <f t="shared" si="159"/>
        <v>#DIV/0!</v>
      </c>
      <c r="X410" s="45" t="e">
        <f t="shared" si="160"/>
        <v>#DIV/0!</v>
      </c>
      <c r="Y410" s="65" t="e">
        <f t="shared" si="161"/>
        <v>#DIV/0!</v>
      </c>
      <c r="Z410" s="46" t="e">
        <f t="shared" si="162"/>
        <v>#DIV/0!</v>
      </c>
      <c r="AA410" s="46" t="e">
        <f t="shared" si="163"/>
        <v>#DIV/0!</v>
      </c>
      <c r="AB410" s="77" t="e">
        <f t="shared" si="164"/>
        <v>#DIV/0!</v>
      </c>
      <c r="AC410" s="78" t="e">
        <f t="shared" si="165"/>
        <v>#DIV/0!</v>
      </c>
      <c r="AE410" s="8" t="e">
        <f t="shared" si="166"/>
        <v>#DIV/0!</v>
      </c>
      <c r="AF410" s="9" t="e">
        <f t="shared" si="167"/>
        <v>#DIV/0!</v>
      </c>
      <c r="AG410" s="9" t="e">
        <f t="shared" si="168"/>
        <v>#DIV/0!</v>
      </c>
      <c r="AH410" s="10" t="e">
        <f t="shared" si="169"/>
        <v>#DIV/0!</v>
      </c>
    </row>
    <row r="411" spans="1:34">
      <c r="A411" s="256" t="s">
        <v>4137</v>
      </c>
      <c r="B411" s="257"/>
      <c r="C411" s="45"/>
      <c r="D411" s="46"/>
      <c r="E411" s="258"/>
      <c r="F411" s="258"/>
      <c r="G411" s="258"/>
      <c r="H411" s="52">
        <f t="shared" si="150"/>
        <v>0</v>
      </c>
      <c r="I411" s="8">
        <f t="shared" si="151"/>
        <v>0</v>
      </c>
      <c r="J411" s="53"/>
      <c r="K411" s="9"/>
      <c r="L411" s="9"/>
      <c r="M411" s="10">
        <f t="shared" si="152"/>
        <v>0</v>
      </c>
      <c r="N411" s="56"/>
      <c r="O411" s="8" t="e">
        <f t="shared" si="153"/>
        <v>#DIV/0!</v>
      </c>
      <c r="P411" s="9" t="e">
        <f t="shared" si="154"/>
        <v>#DIV/0!</v>
      </c>
      <c r="Q411" s="10" t="e">
        <f t="shared" si="155"/>
        <v>#DIV/0!</v>
      </c>
      <c r="R411" s="56"/>
      <c r="S411" s="55" t="e">
        <f t="shared" si="156"/>
        <v>#DIV/0!</v>
      </c>
      <c r="U411" s="45" t="e">
        <f t="shared" si="157"/>
        <v>#DIV/0!</v>
      </c>
      <c r="V411" s="46" t="e">
        <f t="shared" si="158"/>
        <v>#DIV/0!</v>
      </c>
      <c r="W411" s="49" t="e">
        <f t="shared" si="159"/>
        <v>#DIV/0!</v>
      </c>
      <c r="X411" s="45" t="e">
        <f t="shared" si="160"/>
        <v>#DIV/0!</v>
      </c>
      <c r="Y411" s="65" t="e">
        <f t="shared" si="161"/>
        <v>#DIV/0!</v>
      </c>
      <c r="Z411" s="46" t="e">
        <f t="shared" si="162"/>
        <v>#DIV/0!</v>
      </c>
      <c r="AA411" s="46" t="e">
        <f t="shared" si="163"/>
        <v>#DIV/0!</v>
      </c>
      <c r="AB411" s="77" t="e">
        <f t="shared" si="164"/>
        <v>#DIV/0!</v>
      </c>
      <c r="AC411" s="78" t="e">
        <f t="shared" si="165"/>
        <v>#DIV/0!</v>
      </c>
      <c r="AE411" s="8" t="e">
        <f t="shared" si="166"/>
        <v>#DIV/0!</v>
      </c>
      <c r="AF411" s="9" t="e">
        <f t="shared" si="167"/>
        <v>#DIV/0!</v>
      </c>
      <c r="AG411" s="9" t="e">
        <f t="shared" si="168"/>
        <v>#DIV/0!</v>
      </c>
      <c r="AH411" s="10" t="e">
        <f t="shared" si="169"/>
        <v>#DIV/0!</v>
      </c>
    </row>
    <row r="412" spans="1:34">
      <c r="A412" s="256" t="s">
        <v>4138</v>
      </c>
      <c r="B412" s="257"/>
      <c r="C412" s="45"/>
      <c r="D412" s="46"/>
      <c r="E412" s="258"/>
      <c r="F412" s="258"/>
      <c r="G412" s="258"/>
      <c r="H412" s="52">
        <f t="shared" si="150"/>
        <v>0</v>
      </c>
      <c r="I412" s="8">
        <f t="shared" si="151"/>
        <v>0</v>
      </c>
      <c r="J412" s="53"/>
      <c r="K412" s="9"/>
      <c r="L412" s="9"/>
      <c r="M412" s="10">
        <f t="shared" si="152"/>
        <v>0</v>
      </c>
      <c r="N412" s="56"/>
      <c r="O412" s="8" t="e">
        <f t="shared" si="153"/>
        <v>#DIV/0!</v>
      </c>
      <c r="P412" s="9" t="e">
        <f t="shared" si="154"/>
        <v>#DIV/0!</v>
      </c>
      <c r="Q412" s="10" t="e">
        <f t="shared" si="155"/>
        <v>#DIV/0!</v>
      </c>
      <c r="R412" s="56"/>
      <c r="S412" s="55" t="e">
        <f t="shared" si="156"/>
        <v>#DIV/0!</v>
      </c>
      <c r="U412" s="45" t="e">
        <f t="shared" si="157"/>
        <v>#DIV/0!</v>
      </c>
      <c r="V412" s="46" t="e">
        <f t="shared" si="158"/>
        <v>#DIV/0!</v>
      </c>
      <c r="W412" s="49" t="e">
        <f t="shared" si="159"/>
        <v>#DIV/0!</v>
      </c>
      <c r="X412" s="45" t="e">
        <f t="shared" si="160"/>
        <v>#DIV/0!</v>
      </c>
      <c r="Y412" s="65" t="e">
        <f t="shared" si="161"/>
        <v>#DIV/0!</v>
      </c>
      <c r="Z412" s="46" t="e">
        <f t="shared" si="162"/>
        <v>#DIV/0!</v>
      </c>
      <c r="AA412" s="46" t="e">
        <f t="shared" si="163"/>
        <v>#DIV/0!</v>
      </c>
      <c r="AB412" s="77" t="e">
        <f t="shared" si="164"/>
        <v>#DIV/0!</v>
      </c>
      <c r="AC412" s="78" t="e">
        <f t="shared" si="165"/>
        <v>#DIV/0!</v>
      </c>
      <c r="AE412" s="8" t="e">
        <f t="shared" si="166"/>
        <v>#DIV/0!</v>
      </c>
      <c r="AF412" s="9" t="e">
        <f t="shared" si="167"/>
        <v>#DIV/0!</v>
      </c>
      <c r="AG412" s="9" t="e">
        <f t="shared" si="168"/>
        <v>#DIV/0!</v>
      </c>
      <c r="AH412" s="10" t="e">
        <f t="shared" si="169"/>
        <v>#DIV/0!</v>
      </c>
    </row>
    <row r="413" spans="1:34">
      <c r="A413" s="256" t="s">
        <v>4139</v>
      </c>
      <c r="B413" s="257"/>
      <c r="C413" s="45"/>
      <c r="D413" s="46"/>
      <c r="E413" s="258"/>
      <c r="F413" s="258"/>
      <c r="G413" s="258"/>
      <c r="H413" s="52">
        <f t="shared" si="150"/>
        <v>0</v>
      </c>
      <c r="I413" s="8">
        <f t="shared" si="151"/>
        <v>0</v>
      </c>
      <c r="J413" s="53"/>
      <c r="K413" s="9"/>
      <c r="L413" s="9"/>
      <c r="M413" s="10">
        <f t="shared" si="152"/>
        <v>0</v>
      </c>
      <c r="N413" s="56"/>
      <c r="O413" s="8" t="e">
        <f t="shared" si="153"/>
        <v>#DIV/0!</v>
      </c>
      <c r="P413" s="9" t="e">
        <f t="shared" si="154"/>
        <v>#DIV/0!</v>
      </c>
      <c r="Q413" s="10" t="e">
        <f t="shared" si="155"/>
        <v>#DIV/0!</v>
      </c>
      <c r="R413" s="56"/>
      <c r="S413" s="55" t="e">
        <f t="shared" si="156"/>
        <v>#DIV/0!</v>
      </c>
      <c r="U413" s="45" t="e">
        <f t="shared" si="157"/>
        <v>#DIV/0!</v>
      </c>
      <c r="V413" s="46" t="e">
        <f t="shared" si="158"/>
        <v>#DIV/0!</v>
      </c>
      <c r="W413" s="49" t="e">
        <f t="shared" si="159"/>
        <v>#DIV/0!</v>
      </c>
      <c r="X413" s="45" t="e">
        <f t="shared" si="160"/>
        <v>#DIV/0!</v>
      </c>
      <c r="Y413" s="65" t="e">
        <f t="shared" si="161"/>
        <v>#DIV/0!</v>
      </c>
      <c r="Z413" s="46" t="e">
        <f t="shared" si="162"/>
        <v>#DIV/0!</v>
      </c>
      <c r="AA413" s="46" t="e">
        <f t="shared" si="163"/>
        <v>#DIV/0!</v>
      </c>
      <c r="AB413" s="77" t="e">
        <f t="shared" si="164"/>
        <v>#DIV/0!</v>
      </c>
      <c r="AC413" s="78" t="e">
        <f t="shared" si="165"/>
        <v>#DIV/0!</v>
      </c>
      <c r="AE413" s="8" t="e">
        <f t="shared" si="166"/>
        <v>#DIV/0!</v>
      </c>
      <c r="AF413" s="9" t="e">
        <f t="shared" si="167"/>
        <v>#DIV/0!</v>
      </c>
      <c r="AG413" s="9" t="e">
        <f t="shared" si="168"/>
        <v>#DIV/0!</v>
      </c>
      <c r="AH413" s="10" t="e">
        <f t="shared" si="169"/>
        <v>#DIV/0!</v>
      </c>
    </row>
    <row r="414" spans="1:34">
      <c r="A414" s="256" t="s">
        <v>4140</v>
      </c>
      <c r="B414" s="257"/>
      <c r="C414" s="45"/>
      <c r="D414" s="46"/>
      <c r="E414" s="258"/>
      <c r="F414" s="258"/>
      <c r="G414" s="258"/>
      <c r="H414" s="52">
        <f t="shared" si="150"/>
        <v>0</v>
      </c>
      <c r="I414" s="8">
        <f t="shared" si="151"/>
        <v>0</v>
      </c>
      <c r="J414" s="53"/>
      <c r="K414" s="9"/>
      <c r="L414" s="9"/>
      <c r="M414" s="10">
        <f t="shared" si="152"/>
        <v>0</v>
      </c>
      <c r="N414" s="56"/>
      <c r="O414" s="8" t="e">
        <f t="shared" si="153"/>
        <v>#DIV/0!</v>
      </c>
      <c r="P414" s="9" t="e">
        <f t="shared" si="154"/>
        <v>#DIV/0!</v>
      </c>
      <c r="Q414" s="10" t="e">
        <f t="shared" si="155"/>
        <v>#DIV/0!</v>
      </c>
      <c r="R414" s="56"/>
      <c r="S414" s="55" t="e">
        <f t="shared" si="156"/>
        <v>#DIV/0!</v>
      </c>
      <c r="U414" s="45" t="e">
        <f t="shared" si="157"/>
        <v>#DIV/0!</v>
      </c>
      <c r="V414" s="46" t="e">
        <f t="shared" si="158"/>
        <v>#DIV/0!</v>
      </c>
      <c r="W414" s="49" t="e">
        <f t="shared" si="159"/>
        <v>#DIV/0!</v>
      </c>
      <c r="X414" s="45" t="e">
        <f t="shared" si="160"/>
        <v>#DIV/0!</v>
      </c>
      <c r="Y414" s="65" t="e">
        <f t="shared" si="161"/>
        <v>#DIV/0!</v>
      </c>
      <c r="Z414" s="46" t="e">
        <f t="shared" si="162"/>
        <v>#DIV/0!</v>
      </c>
      <c r="AA414" s="46" t="e">
        <f t="shared" si="163"/>
        <v>#DIV/0!</v>
      </c>
      <c r="AB414" s="77" t="e">
        <f t="shared" si="164"/>
        <v>#DIV/0!</v>
      </c>
      <c r="AC414" s="78" t="e">
        <f t="shared" si="165"/>
        <v>#DIV/0!</v>
      </c>
      <c r="AE414" s="8" t="e">
        <f t="shared" si="166"/>
        <v>#DIV/0!</v>
      </c>
      <c r="AF414" s="9" t="e">
        <f t="shared" si="167"/>
        <v>#DIV/0!</v>
      </c>
      <c r="AG414" s="9" t="e">
        <f t="shared" si="168"/>
        <v>#DIV/0!</v>
      </c>
      <c r="AH414" s="10" t="e">
        <f t="shared" si="169"/>
        <v>#DIV/0!</v>
      </c>
    </row>
    <row r="415" spans="1:34">
      <c r="A415" s="256" t="s">
        <v>4141</v>
      </c>
      <c r="B415" s="257"/>
      <c r="C415" s="45"/>
      <c r="D415" s="46"/>
      <c r="E415" s="258"/>
      <c r="F415" s="258"/>
      <c r="G415" s="258"/>
      <c r="H415" s="52">
        <f t="shared" si="150"/>
        <v>0</v>
      </c>
      <c r="I415" s="8">
        <f t="shared" si="151"/>
        <v>0</v>
      </c>
      <c r="J415" s="53"/>
      <c r="K415" s="9"/>
      <c r="L415" s="9"/>
      <c r="M415" s="10">
        <f t="shared" si="152"/>
        <v>0</v>
      </c>
      <c r="N415" s="56"/>
      <c r="O415" s="8" t="e">
        <f t="shared" si="153"/>
        <v>#DIV/0!</v>
      </c>
      <c r="P415" s="9" t="e">
        <f t="shared" si="154"/>
        <v>#DIV/0!</v>
      </c>
      <c r="Q415" s="10" t="e">
        <f t="shared" si="155"/>
        <v>#DIV/0!</v>
      </c>
      <c r="R415" s="56"/>
      <c r="S415" s="55" t="e">
        <f t="shared" si="156"/>
        <v>#DIV/0!</v>
      </c>
      <c r="U415" s="45" t="e">
        <f t="shared" si="157"/>
        <v>#DIV/0!</v>
      </c>
      <c r="V415" s="46" t="e">
        <f t="shared" si="158"/>
        <v>#DIV/0!</v>
      </c>
      <c r="W415" s="49" t="e">
        <f t="shared" si="159"/>
        <v>#DIV/0!</v>
      </c>
      <c r="X415" s="45" t="e">
        <f t="shared" si="160"/>
        <v>#DIV/0!</v>
      </c>
      <c r="Y415" s="65" t="e">
        <f t="shared" si="161"/>
        <v>#DIV/0!</v>
      </c>
      <c r="Z415" s="46" t="e">
        <f t="shared" si="162"/>
        <v>#DIV/0!</v>
      </c>
      <c r="AA415" s="46" t="e">
        <f t="shared" si="163"/>
        <v>#DIV/0!</v>
      </c>
      <c r="AB415" s="77" t="e">
        <f t="shared" si="164"/>
        <v>#DIV/0!</v>
      </c>
      <c r="AC415" s="78" t="e">
        <f t="shared" si="165"/>
        <v>#DIV/0!</v>
      </c>
      <c r="AE415" s="8" t="e">
        <f t="shared" si="166"/>
        <v>#DIV/0!</v>
      </c>
      <c r="AF415" s="9" t="e">
        <f t="shared" si="167"/>
        <v>#DIV/0!</v>
      </c>
      <c r="AG415" s="9" t="e">
        <f t="shared" si="168"/>
        <v>#DIV/0!</v>
      </c>
      <c r="AH415" s="10" t="e">
        <f t="shared" si="169"/>
        <v>#DIV/0!</v>
      </c>
    </row>
    <row r="416" spans="1:34">
      <c r="A416" s="256" t="s">
        <v>4142</v>
      </c>
      <c r="B416" s="257"/>
      <c r="C416" s="45"/>
      <c r="D416" s="46"/>
      <c r="E416" s="258"/>
      <c r="F416" s="258"/>
      <c r="G416" s="258"/>
      <c r="H416" s="52">
        <f t="shared" si="150"/>
        <v>0</v>
      </c>
      <c r="I416" s="8">
        <f t="shared" si="151"/>
        <v>0</v>
      </c>
      <c r="J416" s="53"/>
      <c r="K416" s="9"/>
      <c r="L416" s="9"/>
      <c r="M416" s="10">
        <f t="shared" si="152"/>
        <v>0</v>
      </c>
      <c r="N416" s="56"/>
      <c r="O416" s="8" t="e">
        <f t="shared" si="153"/>
        <v>#DIV/0!</v>
      </c>
      <c r="P416" s="9" t="e">
        <f t="shared" si="154"/>
        <v>#DIV/0!</v>
      </c>
      <c r="Q416" s="10" t="e">
        <f t="shared" si="155"/>
        <v>#DIV/0!</v>
      </c>
      <c r="R416" s="56"/>
      <c r="S416" s="55" t="e">
        <f t="shared" si="156"/>
        <v>#DIV/0!</v>
      </c>
      <c r="U416" s="45" t="e">
        <f t="shared" si="157"/>
        <v>#DIV/0!</v>
      </c>
      <c r="V416" s="46" t="e">
        <f t="shared" si="158"/>
        <v>#DIV/0!</v>
      </c>
      <c r="W416" s="49" t="e">
        <f t="shared" si="159"/>
        <v>#DIV/0!</v>
      </c>
      <c r="X416" s="45" t="e">
        <f t="shared" si="160"/>
        <v>#DIV/0!</v>
      </c>
      <c r="Y416" s="65" t="e">
        <f t="shared" si="161"/>
        <v>#DIV/0!</v>
      </c>
      <c r="Z416" s="46" t="e">
        <f t="shared" si="162"/>
        <v>#DIV/0!</v>
      </c>
      <c r="AA416" s="46" t="e">
        <f t="shared" si="163"/>
        <v>#DIV/0!</v>
      </c>
      <c r="AB416" s="77" t="e">
        <f t="shared" si="164"/>
        <v>#DIV/0!</v>
      </c>
      <c r="AC416" s="78" t="e">
        <f t="shared" si="165"/>
        <v>#DIV/0!</v>
      </c>
      <c r="AE416" s="8" t="e">
        <f t="shared" si="166"/>
        <v>#DIV/0!</v>
      </c>
      <c r="AF416" s="9" t="e">
        <f t="shared" si="167"/>
        <v>#DIV/0!</v>
      </c>
      <c r="AG416" s="9" t="e">
        <f t="shared" si="168"/>
        <v>#DIV/0!</v>
      </c>
      <c r="AH416" s="10" t="e">
        <f t="shared" si="169"/>
        <v>#DIV/0!</v>
      </c>
    </row>
    <row r="417" spans="1:34">
      <c r="A417" s="256" t="s">
        <v>4143</v>
      </c>
      <c r="B417" s="257"/>
      <c r="C417" s="45"/>
      <c r="D417" s="46"/>
      <c r="E417" s="258"/>
      <c r="F417" s="258"/>
      <c r="G417" s="258"/>
      <c r="H417" s="52">
        <f t="shared" si="150"/>
        <v>0</v>
      </c>
      <c r="I417" s="8">
        <f t="shared" si="151"/>
        <v>0</v>
      </c>
      <c r="J417" s="53"/>
      <c r="K417" s="9"/>
      <c r="L417" s="9"/>
      <c r="M417" s="10">
        <f t="shared" si="152"/>
        <v>0</v>
      </c>
      <c r="N417" s="56"/>
      <c r="O417" s="8" t="e">
        <f t="shared" si="153"/>
        <v>#DIV/0!</v>
      </c>
      <c r="P417" s="9" t="e">
        <f t="shared" si="154"/>
        <v>#DIV/0!</v>
      </c>
      <c r="Q417" s="10" t="e">
        <f t="shared" si="155"/>
        <v>#DIV/0!</v>
      </c>
      <c r="R417" s="56"/>
      <c r="S417" s="55" t="e">
        <f t="shared" si="156"/>
        <v>#DIV/0!</v>
      </c>
      <c r="U417" s="45" t="e">
        <f t="shared" si="157"/>
        <v>#DIV/0!</v>
      </c>
      <c r="V417" s="46" t="e">
        <f t="shared" si="158"/>
        <v>#DIV/0!</v>
      </c>
      <c r="W417" s="49" t="e">
        <f t="shared" si="159"/>
        <v>#DIV/0!</v>
      </c>
      <c r="X417" s="45" t="e">
        <f t="shared" si="160"/>
        <v>#DIV/0!</v>
      </c>
      <c r="Y417" s="65" t="e">
        <f t="shared" si="161"/>
        <v>#DIV/0!</v>
      </c>
      <c r="Z417" s="46" t="e">
        <f t="shared" si="162"/>
        <v>#DIV/0!</v>
      </c>
      <c r="AA417" s="46" t="e">
        <f t="shared" si="163"/>
        <v>#DIV/0!</v>
      </c>
      <c r="AB417" s="77" t="e">
        <f t="shared" si="164"/>
        <v>#DIV/0!</v>
      </c>
      <c r="AC417" s="78" t="e">
        <f t="shared" si="165"/>
        <v>#DIV/0!</v>
      </c>
      <c r="AE417" s="8" t="e">
        <f t="shared" si="166"/>
        <v>#DIV/0!</v>
      </c>
      <c r="AF417" s="9" t="e">
        <f t="shared" si="167"/>
        <v>#DIV/0!</v>
      </c>
      <c r="AG417" s="9" t="e">
        <f t="shared" si="168"/>
        <v>#DIV/0!</v>
      </c>
      <c r="AH417" s="10" t="e">
        <f t="shared" si="169"/>
        <v>#DIV/0!</v>
      </c>
    </row>
    <row r="418" spans="1:34">
      <c r="A418" s="256" t="s">
        <v>4144</v>
      </c>
      <c r="B418" s="257"/>
      <c r="C418" s="45"/>
      <c r="D418" s="46"/>
      <c r="E418" s="258"/>
      <c r="F418" s="258"/>
      <c r="G418" s="258"/>
      <c r="H418" s="52">
        <f t="shared" si="150"/>
        <v>0</v>
      </c>
      <c r="I418" s="8">
        <f t="shared" si="151"/>
        <v>0</v>
      </c>
      <c r="J418" s="53"/>
      <c r="K418" s="9"/>
      <c r="L418" s="9"/>
      <c r="M418" s="10">
        <f t="shared" si="152"/>
        <v>0</v>
      </c>
      <c r="N418" s="56"/>
      <c r="O418" s="8" t="e">
        <f t="shared" si="153"/>
        <v>#DIV/0!</v>
      </c>
      <c r="P418" s="9" t="e">
        <f t="shared" si="154"/>
        <v>#DIV/0!</v>
      </c>
      <c r="Q418" s="10" t="e">
        <f t="shared" si="155"/>
        <v>#DIV/0!</v>
      </c>
      <c r="R418" s="56"/>
      <c r="S418" s="55" t="e">
        <f t="shared" si="156"/>
        <v>#DIV/0!</v>
      </c>
      <c r="U418" s="45" t="e">
        <f t="shared" si="157"/>
        <v>#DIV/0!</v>
      </c>
      <c r="V418" s="46" t="e">
        <f t="shared" si="158"/>
        <v>#DIV/0!</v>
      </c>
      <c r="W418" s="49" t="e">
        <f t="shared" si="159"/>
        <v>#DIV/0!</v>
      </c>
      <c r="X418" s="45" t="e">
        <f t="shared" si="160"/>
        <v>#DIV/0!</v>
      </c>
      <c r="Y418" s="65" t="e">
        <f t="shared" si="161"/>
        <v>#DIV/0!</v>
      </c>
      <c r="Z418" s="46" t="e">
        <f t="shared" si="162"/>
        <v>#DIV/0!</v>
      </c>
      <c r="AA418" s="46" t="e">
        <f t="shared" si="163"/>
        <v>#DIV/0!</v>
      </c>
      <c r="AB418" s="77" t="e">
        <f t="shared" si="164"/>
        <v>#DIV/0!</v>
      </c>
      <c r="AC418" s="78" t="e">
        <f t="shared" si="165"/>
        <v>#DIV/0!</v>
      </c>
      <c r="AE418" s="8" t="e">
        <f t="shared" si="166"/>
        <v>#DIV/0!</v>
      </c>
      <c r="AF418" s="9" t="e">
        <f t="shared" si="167"/>
        <v>#DIV/0!</v>
      </c>
      <c r="AG418" s="9" t="e">
        <f t="shared" si="168"/>
        <v>#DIV/0!</v>
      </c>
      <c r="AH418" s="10" t="e">
        <f t="shared" si="169"/>
        <v>#DIV/0!</v>
      </c>
    </row>
    <row r="419" spans="1:34">
      <c r="A419" s="256" t="s">
        <v>4145</v>
      </c>
      <c r="B419" s="257"/>
      <c r="C419" s="45"/>
      <c r="D419" s="46"/>
      <c r="E419" s="258"/>
      <c r="F419" s="258"/>
      <c r="G419" s="258"/>
      <c r="H419" s="52">
        <f t="shared" si="150"/>
        <v>0</v>
      </c>
      <c r="I419" s="8">
        <f t="shared" si="151"/>
        <v>0</v>
      </c>
      <c r="J419" s="53"/>
      <c r="K419" s="9"/>
      <c r="L419" s="9"/>
      <c r="M419" s="10">
        <f t="shared" si="152"/>
        <v>0</v>
      </c>
      <c r="N419" s="56"/>
      <c r="O419" s="8" t="e">
        <f t="shared" si="153"/>
        <v>#DIV/0!</v>
      </c>
      <c r="P419" s="9" t="e">
        <f t="shared" si="154"/>
        <v>#DIV/0!</v>
      </c>
      <c r="Q419" s="10" t="e">
        <f t="shared" si="155"/>
        <v>#DIV/0!</v>
      </c>
      <c r="R419" s="56"/>
      <c r="S419" s="55" t="e">
        <f t="shared" si="156"/>
        <v>#DIV/0!</v>
      </c>
      <c r="U419" s="45" t="e">
        <f t="shared" si="157"/>
        <v>#DIV/0!</v>
      </c>
      <c r="V419" s="46" t="e">
        <f t="shared" si="158"/>
        <v>#DIV/0!</v>
      </c>
      <c r="W419" s="49" t="e">
        <f t="shared" si="159"/>
        <v>#DIV/0!</v>
      </c>
      <c r="X419" s="45" t="e">
        <f t="shared" si="160"/>
        <v>#DIV/0!</v>
      </c>
      <c r="Y419" s="65" t="e">
        <f t="shared" si="161"/>
        <v>#DIV/0!</v>
      </c>
      <c r="Z419" s="46" t="e">
        <f t="shared" si="162"/>
        <v>#DIV/0!</v>
      </c>
      <c r="AA419" s="46" t="e">
        <f t="shared" si="163"/>
        <v>#DIV/0!</v>
      </c>
      <c r="AB419" s="77" t="e">
        <f t="shared" si="164"/>
        <v>#DIV/0!</v>
      </c>
      <c r="AC419" s="78" t="e">
        <f t="shared" si="165"/>
        <v>#DIV/0!</v>
      </c>
      <c r="AE419" s="8" t="e">
        <f t="shared" si="166"/>
        <v>#DIV/0!</v>
      </c>
      <c r="AF419" s="9" t="e">
        <f t="shared" si="167"/>
        <v>#DIV/0!</v>
      </c>
      <c r="AG419" s="9" t="e">
        <f t="shared" si="168"/>
        <v>#DIV/0!</v>
      </c>
      <c r="AH419" s="10" t="e">
        <f t="shared" si="169"/>
        <v>#DIV/0!</v>
      </c>
    </row>
    <row r="420" spans="1:34">
      <c r="A420" s="256" t="s">
        <v>4146</v>
      </c>
      <c r="B420" s="257"/>
      <c r="C420" s="45"/>
      <c r="D420" s="46"/>
      <c r="E420" s="258"/>
      <c r="F420" s="258"/>
      <c r="G420" s="258"/>
      <c r="H420" s="52">
        <f t="shared" si="150"/>
        <v>0</v>
      </c>
      <c r="I420" s="8">
        <f t="shared" si="151"/>
        <v>0</v>
      </c>
      <c r="J420" s="53"/>
      <c r="K420" s="9"/>
      <c r="L420" s="9"/>
      <c r="M420" s="10">
        <f t="shared" si="152"/>
        <v>0</v>
      </c>
      <c r="N420" s="56"/>
      <c r="O420" s="8" t="e">
        <f t="shared" si="153"/>
        <v>#DIV/0!</v>
      </c>
      <c r="P420" s="9" t="e">
        <f t="shared" si="154"/>
        <v>#DIV/0!</v>
      </c>
      <c r="Q420" s="10" t="e">
        <f t="shared" si="155"/>
        <v>#DIV/0!</v>
      </c>
      <c r="R420" s="56"/>
      <c r="S420" s="55" t="e">
        <f t="shared" si="156"/>
        <v>#DIV/0!</v>
      </c>
      <c r="U420" s="45" t="e">
        <f t="shared" si="157"/>
        <v>#DIV/0!</v>
      </c>
      <c r="V420" s="46" t="e">
        <f t="shared" si="158"/>
        <v>#DIV/0!</v>
      </c>
      <c r="W420" s="49" t="e">
        <f t="shared" si="159"/>
        <v>#DIV/0!</v>
      </c>
      <c r="X420" s="45" t="e">
        <f t="shared" si="160"/>
        <v>#DIV/0!</v>
      </c>
      <c r="Y420" s="65" t="e">
        <f t="shared" si="161"/>
        <v>#DIV/0!</v>
      </c>
      <c r="Z420" s="46" t="e">
        <f t="shared" si="162"/>
        <v>#DIV/0!</v>
      </c>
      <c r="AA420" s="46" t="e">
        <f t="shared" si="163"/>
        <v>#DIV/0!</v>
      </c>
      <c r="AB420" s="77" t="e">
        <f t="shared" si="164"/>
        <v>#DIV/0!</v>
      </c>
      <c r="AC420" s="78" t="e">
        <f t="shared" si="165"/>
        <v>#DIV/0!</v>
      </c>
      <c r="AE420" s="8" t="e">
        <f t="shared" si="166"/>
        <v>#DIV/0!</v>
      </c>
      <c r="AF420" s="9" t="e">
        <f t="shared" si="167"/>
        <v>#DIV/0!</v>
      </c>
      <c r="AG420" s="9" t="e">
        <f t="shared" si="168"/>
        <v>#DIV/0!</v>
      </c>
      <c r="AH420" s="10" t="e">
        <f t="shared" si="169"/>
        <v>#DIV/0!</v>
      </c>
    </row>
    <row r="421" spans="1:34">
      <c r="A421" s="256" t="s">
        <v>4147</v>
      </c>
      <c r="B421" s="257"/>
      <c r="C421" s="45"/>
      <c r="D421" s="46"/>
      <c r="E421" s="258"/>
      <c r="F421" s="258"/>
      <c r="G421" s="258"/>
      <c r="H421" s="52">
        <f t="shared" si="150"/>
        <v>0</v>
      </c>
      <c r="I421" s="8">
        <f t="shared" si="151"/>
        <v>0</v>
      </c>
      <c r="J421" s="53"/>
      <c r="K421" s="9"/>
      <c r="L421" s="9"/>
      <c r="M421" s="10">
        <f t="shared" si="152"/>
        <v>0</v>
      </c>
      <c r="N421" s="56"/>
      <c r="O421" s="8" t="e">
        <f t="shared" si="153"/>
        <v>#DIV/0!</v>
      </c>
      <c r="P421" s="9" t="e">
        <f t="shared" si="154"/>
        <v>#DIV/0!</v>
      </c>
      <c r="Q421" s="10" t="e">
        <f t="shared" si="155"/>
        <v>#DIV/0!</v>
      </c>
      <c r="R421" s="56"/>
      <c r="S421" s="55" t="e">
        <f t="shared" si="156"/>
        <v>#DIV/0!</v>
      </c>
      <c r="U421" s="45" t="e">
        <f t="shared" si="157"/>
        <v>#DIV/0!</v>
      </c>
      <c r="V421" s="46" t="e">
        <f t="shared" si="158"/>
        <v>#DIV/0!</v>
      </c>
      <c r="W421" s="49" t="e">
        <f t="shared" si="159"/>
        <v>#DIV/0!</v>
      </c>
      <c r="X421" s="45" t="e">
        <f t="shared" si="160"/>
        <v>#DIV/0!</v>
      </c>
      <c r="Y421" s="65" t="e">
        <f t="shared" si="161"/>
        <v>#DIV/0!</v>
      </c>
      <c r="Z421" s="46" t="e">
        <f t="shared" si="162"/>
        <v>#DIV/0!</v>
      </c>
      <c r="AA421" s="46" t="e">
        <f t="shared" si="163"/>
        <v>#DIV/0!</v>
      </c>
      <c r="AB421" s="77" t="e">
        <f t="shared" si="164"/>
        <v>#DIV/0!</v>
      </c>
      <c r="AC421" s="78" t="e">
        <f t="shared" si="165"/>
        <v>#DIV/0!</v>
      </c>
      <c r="AE421" s="8" t="e">
        <f t="shared" si="166"/>
        <v>#DIV/0!</v>
      </c>
      <c r="AF421" s="9" t="e">
        <f t="shared" si="167"/>
        <v>#DIV/0!</v>
      </c>
      <c r="AG421" s="9" t="e">
        <f t="shared" si="168"/>
        <v>#DIV/0!</v>
      </c>
      <c r="AH421" s="10" t="e">
        <f t="shared" si="169"/>
        <v>#DIV/0!</v>
      </c>
    </row>
    <row r="422" spans="1:34">
      <c r="A422" s="256" t="s">
        <v>4148</v>
      </c>
      <c r="B422" s="257"/>
      <c r="C422" s="45"/>
      <c r="D422" s="46"/>
      <c r="E422" s="258"/>
      <c r="F422" s="258"/>
      <c r="G422" s="258"/>
      <c r="H422" s="52">
        <f t="shared" si="150"/>
        <v>0</v>
      </c>
      <c r="I422" s="8">
        <f t="shared" si="151"/>
        <v>0</v>
      </c>
      <c r="J422" s="53"/>
      <c r="K422" s="9"/>
      <c r="L422" s="9"/>
      <c r="M422" s="10">
        <f t="shared" si="152"/>
        <v>0</v>
      </c>
      <c r="N422" s="56"/>
      <c r="O422" s="8" t="e">
        <f t="shared" si="153"/>
        <v>#DIV/0!</v>
      </c>
      <c r="P422" s="9" t="e">
        <f t="shared" si="154"/>
        <v>#DIV/0!</v>
      </c>
      <c r="Q422" s="10" t="e">
        <f t="shared" si="155"/>
        <v>#DIV/0!</v>
      </c>
      <c r="R422" s="56"/>
      <c r="S422" s="55" t="e">
        <f t="shared" si="156"/>
        <v>#DIV/0!</v>
      </c>
      <c r="U422" s="45" t="e">
        <f t="shared" si="157"/>
        <v>#DIV/0!</v>
      </c>
      <c r="V422" s="46" t="e">
        <f t="shared" si="158"/>
        <v>#DIV/0!</v>
      </c>
      <c r="W422" s="49" t="e">
        <f t="shared" si="159"/>
        <v>#DIV/0!</v>
      </c>
      <c r="X422" s="45" t="e">
        <f t="shared" si="160"/>
        <v>#DIV/0!</v>
      </c>
      <c r="Y422" s="65" t="e">
        <f t="shared" si="161"/>
        <v>#DIV/0!</v>
      </c>
      <c r="Z422" s="46" t="e">
        <f t="shared" si="162"/>
        <v>#DIV/0!</v>
      </c>
      <c r="AA422" s="46" t="e">
        <f t="shared" si="163"/>
        <v>#DIV/0!</v>
      </c>
      <c r="AB422" s="77" t="e">
        <f t="shared" si="164"/>
        <v>#DIV/0!</v>
      </c>
      <c r="AC422" s="78" t="e">
        <f t="shared" si="165"/>
        <v>#DIV/0!</v>
      </c>
      <c r="AE422" s="8" t="e">
        <f t="shared" si="166"/>
        <v>#DIV/0!</v>
      </c>
      <c r="AF422" s="9" t="e">
        <f t="shared" si="167"/>
        <v>#DIV/0!</v>
      </c>
      <c r="AG422" s="9" t="e">
        <f t="shared" si="168"/>
        <v>#DIV/0!</v>
      </c>
      <c r="AH422" s="10" t="e">
        <f t="shared" si="169"/>
        <v>#DIV/0!</v>
      </c>
    </row>
    <row r="423" spans="1:34">
      <c r="A423" s="256" t="s">
        <v>4149</v>
      </c>
      <c r="B423" s="257"/>
      <c r="C423" s="45"/>
      <c r="D423" s="46"/>
      <c r="E423" s="258"/>
      <c r="F423" s="258"/>
      <c r="G423" s="258"/>
      <c r="H423" s="52">
        <f t="shared" si="150"/>
        <v>0</v>
      </c>
      <c r="I423" s="8">
        <f t="shared" si="151"/>
        <v>0</v>
      </c>
      <c r="J423" s="53"/>
      <c r="K423" s="9"/>
      <c r="L423" s="9"/>
      <c r="M423" s="10">
        <f t="shared" si="152"/>
        <v>0</v>
      </c>
      <c r="N423" s="56"/>
      <c r="O423" s="8" t="e">
        <f t="shared" si="153"/>
        <v>#DIV/0!</v>
      </c>
      <c r="P423" s="9" t="e">
        <f t="shared" si="154"/>
        <v>#DIV/0!</v>
      </c>
      <c r="Q423" s="10" t="e">
        <f t="shared" si="155"/>
        <v>#DIV/0!</v>
      </c>
      <c r="R423" s="56"/>
      <c r="S423" s="55" t="e">
        <f t="shared" si="156"/>
        <v>#DIV/0!</v>
      </c>
      <c r="U423" s="45" t="e">
        <f t="shared" si="157"/>
        <v>#DIV/0!</v>
      </c>
      <c r="V423" s="46" t="e">
        <f t="shared" si="158"/>
        <v>#DIV/0!</v>
      </c>
      <c r="W423" s="49" t="e">
        <f t="shared" si="159"/>
        <v>#DIV/0!</v>
      </c>
      <c r="X423" s="45" t="e">
        <f t="shared" si="160"/>
        <v>#DIV/0!</v>
      </c>
      <c r="Y423" s="65" t="e">
        <f t="shared" si="161"/>
        <v>#DIV/0!</v>
      </c>
      <c r="Z423" s="46" t="e">
        <f t="shared" si="162"/>
        <v>#DIV/0!</v>
      </c>
      <c r="AA423" s="46" t="e">
        <f t="shared" si="163"/>
        <v>#DIV/0!</v>
      </c>
      <c r="AB423" s="77" t="e">
        <f t="shared" si="164"/>
        <v>#DIV/0!</v>
      </c>
      <c r="AC423" s="78" t="e">
        <f t="shared" si="165"/>
        <v>#DIV/0!</v>
      </c>
      <c r="AE423" s="8" t="e">
        <f t="shared" si="166"/>
        <v>#DIV/0!</v>
      </c>
      <c r="AF423" s="9" t="e">
        <f t="shared" si="167"/>
        <v>#DIV/0!</v>
      </c>
      <c r="AG423" s="9" t="e">
        <f t="shared" si="168"/>
        <v>#DIV/0!</v>
      </c>
      <c r="AH423" s="10" t="e">
        <f t="shared" si="169"/>
        <v>#DIV/0!</v>
      </c>
    </row>
    <row r="424" spans="1:34">
      <c r="A424" s="256" t="s">
        <v>4150</v>
      </c>
      <c r="B424" s="257"/>
      <c r="C424" s="45"/>
      <c r="D424" s="46"/>
      <c r="E424" s="258"/>
      <c r="F424" s="258"/>
      <c r="G424" s="258"/>
      <c r="H424" s="52">
        <f t="shared" si="150"/>
        <v>0</v>
      </c>
      <c r="I424" s="8">
        <f t="shared" si="151"/>
        <v>0</v>
      </c>
      <c r="J424" s="53"/>
      <c r="K424" s="9"/>
      <c r="L424" s="9"/>
      <c r="M424" s="10">
        <f t="shared" si="152"/>
        <v>0</v>
      </c>
      <c r="N424" s="56"/>
      <c r="O424" s="8" t="e">
        <f t="shared" si="153"/>
        <v>#DIV/0!</v>
      </c>
      <c r="P424" s="9" t="e">
        <f t="shared" si="154"/>
        <v>#DIV/0!</v>
      </c>
      <c r="Q424" s="10" t="e">
        <f t="shared" si="155"/>
        <v>#DIV/0!</v>
      </c>
      <c r="R424" s="56"/>
      <c r="S424" s="55" t="e">
        <f t="shared" si="156"/>
        <v>#DIV/0!</v>
      </c>
      <c r="U424" s="45" t="e">
        <f t="shared" si="157"/>
        <v>#DIV/0!</v>
      </c>
      <c r="V424" s="46" t="e">
        <f t="shared" si="158"/>
        <v>#DIV/0!</v>
      </c>
      <c r="W424" s="49" t="e">
        <f t="shared" si="159"/>
        <v>#DIV/0!</v>
      </c>
      <c r="X424" s="45" t="e">
        <f t="shared" si="160"/>
        <v>#DIV/0!</v>
      </c>
      <c r="Y424" s="65" t="e">
        <f t="shared" si="161"/>
        <v>#DIV/0!</v>
      </c>
      <c r="Z424" s="46" t="e">
        <f t="shared" si="162"/>
        <v>#DIV/0!</v>
      </c>
      <c r="AA424" s="46" t="e">
        <f t="shared" si="163"/>
        <v>#DIV/0!</v>
      </c>
      <c r="AB424" s="77" t="e">
        <f t="shared" si="164"/>
        <v>#DIV/0!</v>
      </c>
      <c r="AC424" s="78" t="e">
        <f t="shared" si="165"/>
        <v>#DIV/0!</v>
      </c>
      <c r="AE424" s="8" t="e">
        <f t="shared" si="166"/>
        <v>#DIV/0!</v>
      </c>
      <c r="AF424" s="9" t="e">
        <f t="shared" si="167"/>
        <v>#DIV/0!</v>
      </c>
      <c r="AG424" s="9" t="e">
        <f t="shared" si="168"/>
        <v>#DIV/0!</v>
      </c>
      <c r="AH424" s="10" t="e">
        <f t="shared" si="169"/>
        <v>#DIV/0!</v>
      </c>
    </row>
    <row r="425" spans="1:34">
      <c r="A425" s="256" t="s">
        <v>4151</v>
      </c>
      <c r="B425" s="257"/>
      <c r="C425" s="45"/>
      <c r="D425" s="46"/>
      <c r="E425" s="258"/>
      <c r="F425" s="258"/>
      <c r="G425" s="258"/>
      <c r="H425" s="52">
        <f t="shared" si="150"/>
        <v>0</v>
      </c>
      <c r="I425" s="8">
        <f t="shared" si="151"/>
        <v>0</v>
      </c>
      <c r="J425" s="53"/>
      <c r="K425" s="9"/>
      <c r="L425" s="9"/>
      <c r="M425" s="10">
        <f t="shared" si="152"/>
        <v>0</v>
      </c>
      <c r="N425" s="56"/>
      <c r="O425" s="8" t="e">
        <f t="shared" si="153"/>
        <v>#DIV/0!</v>
      </c>
      <c r="P425" s="9" t="e">
        <f t="shared" si="154"/>
        <v>#DIV/0!</v>
      </c>
      <c r="Q425" s="10" t="e">
        <f t="shared" si="155"/>
        <v>#DIV/0!</v>
      </c>
      <c r="R425" s="56"/>
      <c r="S425" s="55" t="e">
        <f t="shared" si="156"/>
        <v>#DIV/0!</v>
      </c>
      <c r="U425" s="45" t="e">
        <f t="shared" si="157"/>
        <v>#DIV/0!</v>
      </c>
      <c r="V425" s="46" t="e">
        <f t="shared" si="158"/>
        <v>#DIV/0!</v>
      </c>
      <c r="W425" s="49" t="e">
        <f t="shared" si="159"/>
        <v>#DIV/0!</v>
      </c>
      <c r="X425" s="45" t="e">
        <f t="shared" si="160"/>
        <v>#DIV/0!</v>
      </c>
      <c r="Y425" s="65" t="e">
        <f t="shared" si="161"/>
        <v>#DIV/0!</v>
      </c>
      <c r="Z425" s="46" t="e">
        <f t="shared" si="162"/>
        <v>#DIV/0!</v>
      </c>
      <c r="AA425" s="46" t="e">
        <f t="shared" si="163"/>
        <v>#DIV/0!</v>
      </c>
      <c r="AB425" s="77" t="e">
        <f t="shared" si="164"/>
        <v>#DIV/0!</v>
      </c>
      <c r="AC425" s="78" t="e">
        <f t="shared" si="165"/>
        <v>#DIV/0!</v>
      </c>
      <c r="AE425" s="8" t="e">
        <f t="shared" si="166"/>
        <v>#DIV/0!</v>
      </c>
      <c r="AF425" s="9" t="e">
        <f t="shared" si="167"/>
        <v>#DIV/0!</v>
      </c>
      <c r="AG425" s="9" t="e">
        <f t="shared" si="168"/>
        <v>#DIV/0!</v>
      </c>
      <c r="AH425" s="10" t="e">
        <f t="shared" si="169"/>
        <v>#DIV/0!</v>
      </c>
    </row>
    <row r="426" spans="1:34">
      <c r="A426" s="256" t="s">
        <v>4152</v>
      </c>
      <c r="B426" s="257"/>
      <c r="C426" s="45"/>
      <c r="D426" s="46"/>
      <c r="E426" s="258"/>
      <c r="F426" s="258"/>
      <c r="G426" s="258"/>
      <c r="H426" s="52">
        <f t="shared" si="150"/>
        <v>0</v>
      </c>
      <c r="I426" s="8">
        <f t="shared" si="151"/>
        <v>0</v>
      </c>
      <c r="J426" s="53"/>
      <c r="K426" s="9"/>
      <c r="L426" s="9"/>
      <c r="M426" s="10">
        <f t="shared" si="152"/>
        <v>0</v>
      </c>
      <c r="N426" s="56"/>
      <c r="O426" s="8" t="e">
        <f t="shared" si="153"/>
        <v>#DIV/0!</v>
      </c>
      <c r="P426" s="9" t="e">
        <f t="shared" si="154"/>
        <v>#DIV/0!</v>
      </c>
      <c r="Q426" s="10" t="e">
        <f t="shared" si="155"/>
        <v>#DIV/0!</v>
      </c>
      <c r="R426" s="56"/>
      <c r="S426" s="55" t="e">
        <f t="shared" si="156"/>
        <v>#DIV/0!</v>
      </c>
      <c r="U426" s="45" t="e">
        <f t="shared" si="157"/>
        <v>#DIV/0!</v>
      </c>
      <c r="V426" s="46" t="e">
        <f t="shared" si="158"/>
        <v>#DIV/0!</v>
      </c>
      <c r="W426" s="49" t="e">
        <f t="shared" si="159"/>
        <v>#DIV/0!</v>
      </c>
      <c r="X426" s="45" t="e">
        <f t="shared" si="160"/>
        <v>#DIV/0!</v>
      </c>
      <c r="Y426" s="65" t="e">
        <f t="shared" si="161"/>
        <v>#DIV/0!</v>
      </c>
      <c r="Z426" s="46" t="e">
        <f t="shared" si="162"/>
        <v>#DIV/0!</v>
      </c>
      <c r="AA426" s="46" t="e">
        <f t="shared" si="163"/>
        <v>#DIV/0!</v>
      </c>
      <c r="AB426" s="77" t="e">
        <f t="shared" si="164"/>
        <v>#DIV/0!</v>
      </c>
      <c r="AC426" s="78" t="e">
        <f t="shared" si="165"/>
        <v>#DIV/0!</v>
      </c>
      <c r="AE426" s="8" t="e">
        <f t="shared" si="166"/>
        <v>#DIV/0!</v>
      </c>
      <c r="AF426" s="9" t="e">
        <f t="shared" si="167"/>
        <v>#DIV/0!</v>
      </c>
      <c r="AG426" s="9" t="e">
        <f t="shared" si="168"/>
        <v>#DIV/0!</v>
      </c>
      <c r="AH426" s="10" t="e">
        <f t="shared" si="169"/>
        <v>#DIV/0!</v>
      </c>
    </row>
    <row r="427" spans="1:34">
      <c r="A427" s="256" t="s">
        <v>4153</v>
      </c>
      <c r="B427" s="257"/>
      <c r="C427" s="45"/>
      <c r="D427" s="46"/>
      <c r="E427" s="258"/>
      <c r="F427" s="258"/>
      <c r="G427" s="258"/>
      <c r="H427" s="52">
        <f t="shared" si="150"/>
        <v>0</v>
      </c>
      <c r="I427" s="8">
        <f t="shared" si="151"/>
        <v>0</v>
      </c>
      <c r="J427" s="53"/>
      <c r="K427" s="9"/>
      <c r="L427" s="9"/>
      <c r="M427" s="10">
        <f t="shared" si="152"/>
        <v>0</v>
      </c>
      <c r="N427" s="56"/>
      <c r="O427" s="8" t="e">
        <f t="shared" si="153"/>
        <v>#DIV/0!</v>
      </c>
      <c r="P427" s="9" t="e">
        <f t="shared" si="154"/>
        <v>#DIV/0!</v>
      </c>
      <c r="Q427" s="10" t="e">
        <f t="shared" si="155"/>
        <v>#DIV/0!</v>
      </c>
      <c r="R427" s="56"/>
      <c r="S427" s="55" t="e">
        <f t="shared" si="156"/>
        <v>#DIV/0!</v>
      </c>
      <c r="U427" s="45" t="e">
        <f t="shared" si="157"/>
        <v>#DIV/0!</v>
      </c>
      <c r="V427" s="46" t="e">
        <f t="shared" si="158"/>
        <v>#DIV/0!</v>
      </c>
      <c r="W427" s="49" t="e">
        <f t="shared" si="159"/>
        <v>#DIV/0!</v>
      </c>
      <c r="X427" s="45" t="e">
        <f t="shared" si="160"/>
        <v>#DIV/0!</v>
      </c>
      <c r="Y427" s="65" t="e">
        <f t="shared" si="161"/>
        <v>#DIV/0!</v>
      </c>
      <c r="Z427" s="46" t="e">
        <f t="shared" si="162"/>
        <v>#DIV/0!</v>
      </c>
      <c r="AA427" s="46" t="e">
        <f t="shared" si="163"/>
        <v>#DIV/0!</v>
      </c>
      <c r="AB427" s="77" t="e">
        <f t="shared" si="164"/>
        <v>#DIV/0!</v>
      </c>
      <c r="AC427" s="78" t="e">
        <f t="shared" si="165"/>
        <v>#DIV/0!</v>
      </c>
      <c r="AE427" s="8" t="e">
        <f t="shared" si="166"/>
        <v>#DIV/0!</v>
      </c>
      <c r="AF427" s="9" t="e">
        <f t="shared" si="167"/>
        <v>#DIV/0!</v>
      </c>
      <c r="AG427" s="9" t="e">
        <f t="shared" si="168"/>
        <v>#DIV/0!</v>
      </c>
      <c r="AH427" s="10" t="e">
        <f t="shared" si="169"/>
        <v>#DIV/0!</v>
      </c>
    </row>
    <row r="428" spans="1:34">
      <c r="A428" s="256" t="s">
        <v>4154</v>
      </c>
      <c r="B428" s="257"/>
      <c r="C428" s="45"/>
      <c r="D428" s="46"/>
      <c r="E428" s="258"/>
      <c r="F428" s="258"/>
      <c r="G428" s="258"/>
      <c r="H428" s="52">
        <f t="shared" si="150"/>
        <v>0</v>
      </c>
      <c r="I428" s="8">
        <f t="shared" si="151"/>
        <v>0</v>
      </c>
      <c r="J428" s="53"/>
      <c r="K428" s="9"/>
      <c r="L428" s="9"/>
      <c r="M428" s="10">
        <f t="shared" si="152"/>
        <v>0</v>
      </c>
      <c r="N428" s="56"/>
      <c r="O428" s="8" t="e">
        <f t="shared" si="153"/>
        <v>#DIV/0!</v>
      </c>
      <c r="P428" s="9" t="e">
        <f t="shared" si="154"/>
        <v>#DIV/0!</v>
      </c>
      <c r="Q428" s="10" t="e">
        <f t="shared" si="155"/>
        <v>#DIV/0!</v>
      </c>
      <c r="R428" s="56"/>
      <c r="S428" s="55" t="e">
        <f t="shared" si="156"/>
        <v>#DIV/0!</v>
      </c>
      <c r="U428" s="45" t="e">
        <f t="shared" si="157"/>
        <v>#DIV/0!</v>
      </c>
      <c r="V428" s="46" t="e">
        <f t="shared" si="158"/>
        <v>#DIV/0!</v>
      </c>
      <c r="W428" s="49" t="e">
        <f t="shared" si="159"/>
        <v>#DIV/0!</v>
      </c>
      <c r="X428" s="45" t="e">
        <f t="shared" si="160"/>
        <v>#DIV/0!</v>
      </c>
      <c r="Y428" s="65" t="e">
        <f t="shared" si="161"/>
        <v>#DIV/0!</v>
      </c>
      <c r="Z428" s="46" t="e">
        <f t="shared" si="162"/>
        <v>#DIV/0!</v>
      </c>
      <c r="AA428" s="46" t="e">
        <f t="shared" si="163"/>
        <v>#DIV/0!</v>
      </c>
      <c r="AB428" s="77" t="e">
        <f t="shared" si="164"/>
        <v>#DIV/0!</v>
      </c>
      <c r="AC428" s="78" t="e">
        <f t="shared" si="165"/>
        <v>#DIV/0!</v>
      </c>
      <c r="AE428" s="8" t="e">
        <f t="shared" si="166"/>
        <v>#DIV/0!</v>
      </c>
      <c r="AF428" s="9" t="e">
        <f t="shared" si="167"/>
        <v>#DIV/0!</v>
      </c>
      <c r="AG428" s="9" t="e">
        <f t="shared" si="168"/>
        <v>#DIV/0!</v>
      </c>
      <c r="AH428" s="10" t="e">
        <f t="shared" si="169"/>
        <v>#DIV/0!</v>
      </c>
    </row>
    <row r="429" spans="1:34">
      <c r="A429" s="256" t="s">
        <v>4155</v>
      </c>
      <c r="B429" s="257"/>
      <c r="C429" s="45"/>
      <c r="D429" s="46"/>
      <c r="E429" s="258"/>
      <c r="F429" s="258"/>
      <c r="G429" s="258"/>
      <c r="H429" s="52">
        <f t="shared" si="150"/>
        <v>0</v>
      </c>
      <c r="I429" s="8">
        <f t="shared" si="151"/>
        <v>0</v>
      </c>
      <c r="J429" s="53"/>
      <c r="K429" s="9"/>
      <c r="L429" s="9"/>
      <c r="M429" s="10">
        <f t="shared" si="152"/>
        <v>0</v>
      </c>
      <c r="N429" s="56"/>
      <c r="O429" s="8" t="e">
        <f t="shared" si="153"/>
        <v>#DIV/0!</v>
      </c>
      <c r="P429" s="9" t="e">
        <f t="shared" si="154"/>
        <v>#DIV/0!</v>
      </c>
      <c r="Q429" s="10" t="e">
        <f t="shared" si="155"/>
        <v>#DIV/0!</v>
      </c>
      <c r="R429" s="56"/>
      <c r="S429" s="55" t="e">
        <f t="shared" si="156"/>
        <v>#DIV/0!</v>
      </c>
      <c r="U429" s="45" t="e">
        <f t="shared" si="157"/>
        <v>#DIV/0!</v>
      </c>
      <c r="V429" s="46" t="e">
        <f t="shared" si="158"/>
        <v>#DIV/0!</v>
      </c>
      <c r="W429" s="49" t="e">
        <f t="shared" si="159"/>
        <v>#DIV/0!</v>
      </c>
      <c r="X429" s="45" t="e">
        <f t="shared" si="160"/>
        <v>#DIV/0!</v>
      </c>
      <c r="Y429" s="65" t="e">
        <f t="shared" si="161"/>
        <v>#DIV/0!</v>
      </c>
      <c r="Z429" s="46" t="e">
        <f t="shared" si="162"/>
        <v>#DIV/0!</v>
      </c>
      <c r="AA429" s="46" t="e">
        <f t="shared" si="163"/>
        <v>#DIV/0!</v>
      </c>
      <c r="AB429" s="77" t="e">
        <f t="shared" si="164"/>
        <v>#DIV/0!</v>
      </c>
      <c r="AC429" s="78" t="e">
        <f t="shared" si="165"/>
        <v>#DIV/0!</v>
      </c>
      <c r="AE429" s="8" t="e">
        <f t="shared" si="166"/>
        <v>#DIV/0!</v>
      </c>
      <c r="AF429" s="9" t="e">
        <f t="shared" si="167"/>
        <v>#DIV/0!</v>
      </c>
      <c r="AG429" s="9" t="e">
        <f t="shared" si="168"/>
        <v>#DIV/0!</v>
      </c>
      <c r="AH429" s="10" t="e">
        <f t="shared" si="169"/>
        <v>#DIV/0!</v>
      </c>
    </row>
    <row r="430" spans="1:34">
      <c r="A430" s="256" t="s">
        <v>4156</v>
      </c>
      <c r="B430" s="257"/>
      <c r="C430" s="45"/>
      <c r="D430" s="46"/>
      <c r="E430" s="258"/>
      <c r="F430" s="258"/>
      <c r="G430" s="258"/>
      <c r="H430" s="52">
        <f t="shared" si="150"/>
        <v>0</v>
      </c>
      <c r="I430" s="8">
        <f t="shared" si="151"/>
        <v>0</v>
      </c>
      <c r="J430" s="53"/>
      <c r="K430" s="9"/>
      <c r="L430" s="9"/>
      <c r="M430" s="10">
        <f t="shared" si="152"/>
        <v>0</v>
      </c>
      <c r="N430" s="56"/>
      <c r="O430" s="8" t="e">
        <f t="shared" si="153"/>
        <v>#DIV/0!</v>
      </c>
      <c r="P430" s="9" t="e">
        <f t="shared" si="154"/>
        <v>#DIV/0!</v>
      </c>
      <c r="Q430" s="10" t="e">
        <f t="shared" si="155"/>
        <v>#DIV/0!</v>
      </c>
      <c r="R430" s="56"/>
      <c r="S430" s="55" t="e">
        <f t="shared" si="156"/>
        <v>#DIV/0!</v>
      </c>
      <c r="U430" s="45" t="e">
        <f t="shared" si="157"/>
        <v>#DIV/0!</v>
      </c>
      <c r="V430" s="46" t="e">
        <f t="shared" si="158"/>
        <v>#DIV/0!</v>
      </c>
      <c r="W430" s="49" t="e">
        <f t="shared" si="159"/>
        <v>#DIV/0!</v>
      </c>
      <c r="X430" s="45" t="e">
        <f t="shared" si="160"/>
        <v>#DIV/0!</v>
      </c>
      <c r="Y430" s="65" t="e">
        <f t="shared" si="161"/>
        <v>#DIV/0!</v>
      </c>
      <c r="Z430" s="46" t="e">
        <f t="shared" si="162"/>
        <v>#DIV/0!</v>
      </c>
      <c r="AA430" s="46" t="e">
        <f t="shared" si="163"/>
        <v>#DIV/0!</v>
      </c>
      <c r="AB430" s="77" t="e">
        <f t="shared" si="164"/>
        <v>#DIV/0!</v>
      </c>
      <c r="AC430" s="78" t="e">
        <f t="shared" si="165"/>
        <v>#DIV/0!</v>
      </c>
      <c r="AE430" s="8" t="e">
        <f t="shared" si="166"/>
        <v>#DIV/0!</v>
      </c>
      <c r="AF430" s="9" t="e">
        <f t="shared" si="167"/>
        <v>#DIV/0!</v>
      </c>
      <c r="AG430" s="9" t="e">
        <f t="shared" si="168"/>
        <v>#DIV/0!</v>
      </c>
      <c r="AH430" s="10" t="e">
        <f t="shared" si="169"/>
        <v>#DIV/0!</v>
      </c>
    </row>
    <row r="431" spans="1:34">
      <c r="A431" s="256" t="s">
        <v>4157</v>
      </c>
      <c r="B431" s="257"/>
      <c r="C431" s="45"/>
      <c r="D431" s="46"/>
      <c r="E431" s="258"/>
      <c r="F431" s="258"/>
      <c r="G431" s="258"/>
      <c r="H431" s="52">
        <f t="shared" si="150"/>
        <v>0</v>
      </c>
      <c r="I431" s="8">
        <f t="shared" si="151"/>
        <v>0</v>
      </c>
      <c r="J431" s="53"/>
      <c r="K431" s="9"/>
      <c r="L431" s="9"/>
      <c r="M431" s="10">
        <f t="shared" si="152"/>
        <v>0</v>
      </c>
      <c r="N431" s="56"/>
      <c r="O431" s="8" t="e">
        <f t="shared" si="153"/>
        <v>#DIV/0!</v>
      </c>
      <c r="P431" s="9" t="e">
        <f t="shared" si="154"/>
        <v>#DIV/0!</v>
      </c>
      <c r="Q431" s="10" t="e">
        <f t="shared" si="155"/>
        <v>#DIV/0!</v>
      </c>
      <c r="R431" s="56"/>
      <c r="S431" s="55" t="e">
        <f t="shared" si="156"/>
        <v>#DIV/0!</v>
      </c>
      <c r="U431" s="45" t="e">
        <f t="shared" si="157"/>
        <v>#DIV/0!</v>
      </c>
      <c r="V431" s="46" t="e">
        <f t="shared" si="158"/>
        <v>#DIV/0!</v>
      </c>
      <c r="W431" s="49" t="e">
        <f t="shared" si="159"/>
        <v>#DIV/0!</v>
      </c>
      <c r="X431" s="45" t="e">
        <f t="shared" si="160"/>
        <v>#DIV/0!</v>
      </c>
      <c r="Y431" s="65" t="e">
        <f t="shared" si="161"/>
        <v>#DIV/0!</v>
      </c>
      <c r="Z431" s="46" t="e">
        <f t="shared" si="162"/>
        <v>#DIV/0!</v>
      </c>
      <c r="AA431" s="46" t="e">
        <f t="shared" si="163"/>
        <v>#DIV/0!</v>
      </c>
      <c r="AB431" s="77" t="e">
        <f t="shared" si="164"/>
        <v>#DIV/0!</v>
      </c>
      <c r="AC431" s="78" t="e">
        <f t="shared" si="165"/>
        <v>#DIV/0!</v>
      </c>
      <c r="AE431" s="8" t="e">
        <f t="shared" si="166"/>
        <v>#DIV/0!</v>
      </c>
      <c r="AF431" s="9" t="e">
        <f t="shared" si="167"/>
        <v>#DIV/0!</v>
      </c>
      <c r="AG431" s="9" t="e">
        <f t="shared" si="168"/>
        <v>#DIV/0!</v>
      </c>
      <c r="AH431" s="10" t="e">
        <f t="shared" si="169"/>
        <v>#DIV/0!</v>
      </c>
    </row>
    <row r="432" spans="1:34">
      <c r="A432" s="256" t="s">
        <v>4158</v>
      </c>
      <c r="B432" s="257"/>
      <c r="C432" s="45"/>
      <c r="D432" s="46"/>
      <c r="E432" s="258"/>
      <c r="F432" s="258"/>
      <c r="G432" s="258"/>
      <c r="H432" s="52">
        <f t="shared" si="150"/>
        <v>0</v>
      </c>
      <c r="I432" s="8">
        <f t="shared" si="151"/>
        <v>0</v>
      </c>
      <c r="J432" s="53"/>
      <c r="K432" s="9"/>
      <c r="L432" s="9"/>
      <c r="M432" s="10">
        <f t="shared" si="152"/>
        <v>0</v>
      </c>
      <c r="N432" s="56"/>
      <c r="O432" s="8" t="e">
        <f t="shared" si="153"/>
        <v>#DIV/0!</v>
      </c>
      <c r="P432" s="9" t="e">
        <f t="shared" si="154"/>
        <v>#DIV/0!</v>
      </c>
      <c r="Q432" s="10" t="e">
        <f t="shared" si="155"/>
        <v>#DIV/0!</v>
      </c>
      <c r="R432" s="56"/>
      <c r="S432" s="55" t="e">
        <f t="shared" si="156"/>
        <v>#DIV/0!</v>
      </c>
      <c r="U432" s="45" t="e">
        <f t="shared" si="157"/>
        <v>#DIV/0!</v>
      </c>
      <c r="V432" s="46" t="e">
        <f t="shared" si="158"/>
        <v>#DIV/0!</v>
      </c>
      <c r="W432" s="49" t="e">
        <f t="shared" si="159"/>
        <v>#DIV/0!</v>
      </c>
      <c r="X432" s="45" t="e">
        <f t="shared" si="160"/>
        <v>#DIV/0!</v>
      </c>
      <c r="Y432" s="65" t="e">
        <f t="shared" si="161"/>
        <v>#DIV/0!</v>
      </c>
      <c r="Z432" s="46" t="e">
        <f t="shared" si="162"/>
        <v>#DIV/0!</v>
      </c>
      <c r="AA432" s="46" t="e">
        <f t="shared" si="163"/>
        <v>#DIV/0!</v>
      </c>
      <c r="AB432" s="77" t="e">
        <f t="shared" si="164"/>
        <v>#DIV/0!</v>
      </c>
      <c r="AC432" s="78" t="e">
        <f t="shared" si="165"/>
        <v>#DIV/0!</v>
      </c>
      <c r="AE432" s="8" t="e">
        <f t="shared" si="166"/>
        <v>#DIV/0!</v>
      </c>
      <c r="AF432" s="9" t="e">
        <f t="shared" si="167"/>
        <v>#DIV/0!</v>
      </c>
      <c r="AG432" s="9" t="e">
        <f t="shared" si="168"/>
        <v>#DIV/0!</v>
      </c>
      <c r="AH432" s="10" t="e">
        <f t="shared" si="169"/>
        <v>#DIV/0!</v>
      </c>
    </row>
    <row r="433" spans="1:34">
      <c r="A433" s="256" t="s">
        <v>4159</v>
      </c>
      <c r="B433" s="257"/>
      <c r="C433" s="45"/>
      <c r="D433" s="46"/>
      <c r="E433" s="258"/>
      <c r="F433" s="258"/>
      <c r="G433" s="258"/>
      <c r="H433" s="52">
        <f t="shared" si="150"/>
        <v>0</v>
      </c>
      <c r="I433" s="8">
        <f t="shared" si="151"/>
        <v>0</v>
      </c>
      <c r="J433" s="53"/>
      <c r="K433" s="9"/>
      <c r="L433" s="9"/>
      <c r="M433" s="10">
        <f t="shared" si="152"/>
        <v>0</v>
      </c>
      <c r="N433" s="56"/>
      <c r="O433" s="8" t="e">
        <f t="shared" si="153"/>
        <v>#DIV/0!</v>
      </c>
      <c r="P433" s="9" t="e">
        <f t="shared" si="154"/>
        <v>#DIV/0!</v>
      </c>
      <c r="Q433" s="10" t="e">
        <f t="shared" si="155"/>
        <v>#DIV/0!</v>
      </c>
      <c r="R433" s="56"/>
      <c r="S433" s="55" t="e">
        <f t="shared" si="156"/>
        <v>#DIV/0!</v>
      </c>
      <c r="U433" s="45" t="e">
        <f t="shared" si="157"/>
        <v>#DIV/0!</v>
      </c>
      <c r="V433" s="46" t="e">
        <f t="shared" si="158"/>
        <v>#DIV/0!</v>
      </c>
      <c r="W433" s="49" t="e">
        <f t="shared" si="159"/>
        <v>#DIV/0!</v>
      </c>
      <c r="X433" s="45" t="e">
        <f t="shared" si="160"/>
        <v>#DIV/0!</v>
      </c>
      <c r="Y433" s="65" t="e">
        <f t="shared" si="161"/>
        <v>#DIV/0!</v>
      </c>
      <c r="Z433" s="46" t="e">
        <f t="shared" si="162"/>
        <v>#DIV/0!</v>
      </c>
      <c r="AA433" s="46" t="e">
        <f t="shared" si="163"/>
        <v>#DIV/0!</v>
      </c>
      <c r="AB433" s="77" t="e">
        <f t="shared" si="164"/>
        <v>#DIV/0!</v>
      </c>
      <c r="AC433" s="78" t="e">
        <f t="shared" si="165"/>
        <v>#DIV/0!</v>
      </c>
      <c r="AE433" s="8" t="e">
        <f t="shared" si="166"/>
        <v>#DIV/0!</v>
      </c>
      <c r="AF433" s="9" t="e">
        <f t="shared" si="167"/>
        <v>#DIV/0!</v>
      </c>
      <c r="AG433" s="9" t="e">
        <f t="shared" si="168"/>
        <v>#DIV/0!</v>
      </c>
      <c r="AH433" s="10" t="e">
        <f t="shared" si="169"/>
        <v>#DIV/0!</v>
      </c>
    </row>
    <row r="434" spans="1:34">
      <c r="A434" s="256" t="s">
        <v>4160</v>
      </c>
      <c r="B434" s="257"/>
      <c r="C434" s="45"/>
      <c r="D434" s="46"/>
      <c r="E434" s="258"/>
      <c r="F434" s="258"/>
      <c r="G434" s="258"/>
      <c r="H434" s="52">
        <f t="shared" si="150"/>
        <v>0</v>
      </c>
      <c r="I434" s="8">
        <f t="shared" si="151"/>
        <v>0</v>
      </c>
      <c r="J434" s="53"/>
      <c r="K434" s="9"/>
      <c r="L434" s="9"/>
      <c r="M434" s="10">
        <f t="shared" si="152"/>
        <v>0</v>
      </c>
      <c r="N434" s="56"/>
      <c r="O434" s="8" t="e">
        <f t="shared" si="153"/>
        <v>#DIV/0!</v>
      </c>
      <c r="P434" s="9" t="e">
        <f t="shared" si="154"/>
        <v>#DIV/0!</v>
      </c>
      <c r="Q434" s="10" t="e">
        <f t="shared" si="155"/>
        <v>#DIV/0!</v>
      </c>
      <c r="R434" s="56"/>
      <c r="S434" s="55" t="e">
        <f t="shared" si="156"/>
        <v>#DIV/0!</v>
      </c>
      <c r="U434" s="45" t="e">
        <f t="shared" si="157"/>
        <v>#DIV/0!</v>
      </c>
      <c r="V434" s="46" t="e">
        <f t="shared" si="158"/>
        <v>#DIV/0!</v>
      </c>
      <c r="W434" s="49" t="e">
        <f t="shared" si="159"/>
        <v>#DIV/0!</v>
      </c>
      <c r="X434" s="45" t="e">
        <f t="shared" si="160"/>
        <v>#DIV/0!</v>
      </c>
      <c r="Y434" s="65" t="e">
        <f t="shared" si="161"/>
        <v>#DIV/0!</v>
      </c>
      <c r="Z434" s="46" t="e">
        <f t="shared" si="162"/>
        <v>#DIV/0!</v>
      </c>
      <c r="AA434" s="46" t="e">
        <f t="shared" si="163"/>
        <v>#DIV/0!</v>
      </c>
      <c r="AB434" s="77" t="e">
        <f t="shared" si="164"/>
        <v>#DIV/0!</v>
      </c>
      <c r="AC434" s="78" t="e">
        <f t="shared" si="165"/>
        <v>#DIV/0!</v>
      </c>
      <c r="AE434" s="8" t="e">
        <f t="shared" si="166"/>
        <v>#DIV/0!</v>
      </c>
      <c r="AF434" s="9" t="e">
        <f t="shared" si="167"/>
        <v>#DIV/0!</v>
      </c>
      <c r="AG434" s="9" t="e">
        <f t="shared" si="168"/>
        <v>#DIV/0!</v>
      </c>
      <c r="AH434" s="10" t="e">
        <f t="shared" si="169"/>
        <v>#DIV/0!</v>
      </c>
    </row>
    <row r="435" spans="1:34">
      <c r="A435" s="256" t="s">
        <v>4161</v>
      </c>
      <c r="B435" s="257"/>
      <c r="C435" s="45"/>
      <c r="D435" s="46"/>
      <c r="E435" s="258"/>
      <c r="F435" s="258"/>
      <c r="G435" s="258"/>
      <c r="H435" s="52">
        <f t="shared" si="150"/>
        <v>0</v>
      </c>
      <c r="I435" s="8">
        <f t="shared" si="151"/>
        <v>0</v>
      </c>
      <c r="J435" s="53"/>
      <c r="K435" s="9"/>
      <c r="L435" s="9"/>
      <c r="M435" s="10">
        <f t="shared" si="152"/>
        <v>0</v>
      </c>
      <c r="N435" s="56"/>
      <c r="O435" s="8" t="e">
        <f t="shared" si="153"/>
        <v>#DIV/0!</v>
      </c>
      <c r="P435" s="9" t="e">
        <f t="shared" si="154"/>
        <v>#DIV/0!</v>
      </c>
      <c r="Q435" s="10" t="e">
        <f t="shared" si="155"/>
        <v>#DIV/0!</v>
      </c>
      <c r="R435" s="56"/>
      <c r="S435" s="55" t="e">
        <f t="shared" si="156"/>
        <v>#DIV/0!</v>
      </c>
      <c r="U435" s="45" t="e">
        <f t="shared" si="157"/>
        <v>#DIV/0!</v>
      </c>
      <c r="V435" s="46" t="e">
        <f t="shared" si="158"/>
        <v>#DIV/0!</v>
      </c>
      <c r="W435" s="49" t="e">
        <f t="shared" si="159"/>
        <v>#DIV/0!</v>
      </c>
      <c r="X435" s="45" t="e">
        <f t="shared" si="160"/>
        <v>#DIV/0!</v>
      </c>
      <c r="Y435" s="65" t="e">
        <f t="shared" si="161"/>
        <v>#DIV/0!</v>
      </c>
      <c r="Z435" s="46" t="e">
        <f t="shared" si="162"/>
        <v>#DIV/0!</v>
      </c>
      <c r="AA435" s="46" t="e">
        <f t="shared" si="163"/>
        <v>#DIV/0!</v>
      </c>
      <c r="AB435" s="77" t="e">
        <f t="shared" si="164"/>
        <v>#DIV/0!</v>
      </c>
      <c r="AC435" s="78" t="e">
        <f t="shared" si="165"/>
        <v>#DIV/0!</v>
      </c>
      <c r="AE435" s="8" t="e">
        <f t="shared" si="166"/>
        <v>#DIV/0!</v>
      </c>
      <c r="AF435" s="9" t="e">
        <f t="shared" si="167"/>
        <v>#DIV/0!</v>
      </c>
      <c r="AG435" s="9" t="e">
        <f t="shared" si="168"/>
        <v>#DIV/0!</v>
      </c>
      <c r="AH435" s="10" t="e">
        <f t="shared" si="169"/>
        <v>#DIV/0!</v>
      </c>
    </row>
    <row r="436" spans="1:34">
      <c r="A436" s="256" t="s">
        <v>4162</v>
      </c>
      <c r="B436" s="257"/>
      <c r="C436" s="45"/>
      <c r="D436" s="46"/>
      <c r="E436" s="258"/>
      <c r="F436" s="258"/>
      <c r="G436" s="258"/>
      <c r="H436" s="52">
        <f t="shared" si="150"/>
        <v>0</v>
      </c>
      <c r="I436" s="8">
        <f t="shared" si="151"/>
        <v>0</v>
      </c>
      <c r="J436" s="53"/>
      <c r="K436" s="9"/>
      <c r="L436" s="9"/>
      <c r="M436" s="10">
        <f t="shared" si="152"/>
        <v>0</v>
      </c>
      <c r="N436" s="56"/>
      <c r="O436" s="8" t="e">
        <f t="shared" si="153"/>
        <v>#DIV/0!</v>
      </c>
      <c r="P436" s="9" t="e">
        <f t="shared" si="154"/>
        <v>#DIV/0!</v>
      </c>
      <c r="Q436" s="10" t="e">
        <f t="shared" si="155"/>
        <v>#DIV/0!</v>
      </c>
      <c r="R436" s="56"/>
      <c r="S436" s="55" t="e">
        <f t="shared" si="156"/>
        <v>#DIV/0!</v>
      </c>
      <c r="U436" s="45" t="e">
        <f t="shared" si="157"/>
        <v>#DIV/0!</v>
      </c>
      <c r="V436" s="46" t="e">
        <f t="shared" si="158"/>
        <v>#DIV/0!</v>
      </c>
      <c r="W436" s="49" t="e">
        <f t="shared" si="159"/>
        <v>#DIV/0!</v>
      </c>
      <c r="X436" s="45" t="e">
        <f t="shared" si="160"/>
        <v>#DIV/0!</v>
      </c>
      <c r="Y436" s="65" t="e">
        <f t="shared" si="161"/>
        <v>#DIV/0!</v>
      </c>
      <c r="Z436" s="46" t="e">
        <f t="shared" si="162"/>
        <v>#DIV/0!</v>
      </c>
      <c r="AA436" s="46" t="e">
        <f t="shared" si="163"/>
        <v>#DIV/0!</v>
      </c>
      <c r="AB436" s="77" t="e">
        <f t="shared" si="164"/>
        <v>#DIV/0!</v>
      </c>
      <c r="AC436" s="78" t="e">
        <f t="shared" si="165"/>
        <v>#DIV/0!</v>
      </c>
      <c r="AE436" s="8" t="e">
        <f t="shared" si="166"/>
        <v>#DIV/0!</v>
      </c>
      <c r="AF436" s="9" t="e">
        <f t="shared" si="167"/>
        <v>#DIV/0!</v>
      </c>
      <c r="AG436" s="9" t="e">
        <f t="shared" si="168"/>
        <v>#DIV/0!</v>
      </c>
      <c r="AH436" s="10" t="e">
        <f t="shared" si="169"/>
        <v>#DIV/0!</v>
      </c>
    </row>
    <row r="437" spans="1:34">
      <c r="A437" s="256" t="s">
        <v>4163</v>
      </c>
      <c r="B437" s="257"/>
      <c r="C437" s="45"/>
      <c r="D437" s="46"/>
      <c r="E437" s="258"/>
      <c r="F437" s="258"/>
      <c r="G437" s="258"/>
      <c r="H437" s="52">
        <f t="shared" si="150"/>
        <v>0</v>
      </c>
      <c r="I437" s="8">
        <f t="shared" si="151"/>
        <v>0</v>
      </c>
      <c r="J437" s="53"/>
      <c r="K437" s="9"/>
      <c r="L437" s="9"/>
      <c r="M437" s="10">
        <f t="shared" si="152"/>
        <v>0</v>
      </c>
      <c r="N437" s="56"/>
      <c r="O437" s="8" t="e">
        <f t="shared" si="153"/>
        <v>#DIV/0!</v>
      </c>
      <c r="P437" s="9" t="e">
        <f t="shared" si="154"/>
        <v>#DIV/0!</v>
      </c>
      <c r="Q437" s="10" t="e">
        <f t="shared" si="155"/>
        <v>#DIV/0!</v>
      </c>
      <c r="R437" s="56"/>
      <c r="S437" s="55" t="e">
        <f t="shared" si="156"/>
        <v>#DIV/0!</v>
      </c>
      <c r="U437" s="45" t="e">
        <f t="shared" si="157"/>
        <v>#DIV/0!</v>
      </c>
      <c r="V437" s="46" t="e">
        <f t="shared" si="158"/>
        <v>#DIV/0!</v>
      </c>
      <c r="W437" s="49" t="e">
        <f t="shared" si="159"/>
        <v>#DIV/0!</v>
      </c>
      <c r="X437" s="45" t="e">
        <f t="shared" si="160"/>
        <v>#DIV/0!</v>
      </c>
      <c r="Y437" s="65" t="e">
        <f t="shared" si="161"/>
        <v>#DIV/0!</v>
      </c>
      <c r="Z437" s="46" t="e">
        <f t="shared" si="162"/>
        <v>#DIV/0!</v>
      </c>
      <c r="AA437" s="46" t="e">
        <f t="shared" si="163"/>
        <v>#DIV/0!</v>
      </c>
      <c r="AB437" s="77" t="e">
        <f t="shared" si="164"/>
        <v>#DIV/0!</v>
      </c>
      <c r="AC437" s="78" t="e">
        <f t="shared" si="165"/>
        <v>#DIV/0!</v>
      </c>
      <c r="AE437" s="8" t="e">
        <f t="shared" si="166"/>
        <v>#DIV/0!</v>
      </c>
      <c r="AF437" s="9" t="e">
        <f t="shared" si="167"/>
        <v>#DIV/0!</v>
      </c>
      <c r="AG437" s="9" t="e">
        <f t="shared" si="168"/>
        <v>#DIV/0!</v>
      </c>
      <c r="AH437" s="10" t="e">
        <f t="shared" si="169"/>
        <v>#DIV/0!</v>
      </c>
    </row>
    <row r="438" spans="1:34">
      <c r="A438" s="256" t="s">
        <v>4164</v>
      </c>
      <c r="B438" s="257"/>
      <c r="C438" s="45"/>
      <c r="D438" s="46"/>
      <c r="E438" s="258"/>
      <c r="F438" s="258"/>
      <c r="G438" s="258"/>
      <c r="H438" s="52">
        <f t="shared" si="150"/>
        <v>0</v>
      </c>
      <c r="I438" s="8">
        <f t="shared" si="151"/>
        <v>0</v>
      </c>
      <c r="J438" s="53"/>
      <c r="K438" s="9"/>
      <c r="L438" s="9"/>
      <c r="M438" s="10">
        <f t="shared" si="152"/>
        <v>0</v>
      </c>
      <c r="N438" s="56"/>
      <c r="O438" s="8" t="e">
        <f t="shared" si="153"/>
        <v>#DIV/0!</v>
      </c>
      <c r="P438" s="9" t="e">
        <f t="shared" si="154"/>
        <v>#DIV/0!</v>
      </c>
      <c r="Q438" s="10" t="e">
        <f t="shared" si="155"/>
        <v>#DIV/0!</v>
      </c>
      <c r="R438" s="56"/>
      <c r="S438" s="55" t="e">
        <f t="shared" si="156"/>
        <v>#DIV/0!</v>
      </c>
      <c r="U438" s="45" t="e">
        <f t="shared" si="157"/>
        <v>#DIV/0!</v>
      </c>
      <c r="V438" s="46" t="e">
        <f t="shared" si="158"/>
        <v>#DIV/0!</v>
      </c>
      <c r="W438" s="49" t="e">
        <f t="shared" si="159"/>
        <v>#DIV/0!</v>
      </c>
      <c r="X438" s="45" t="e">
        <f t="shared" si="160"/>
        <v>#DIV/0!</v>
      </c>
      <c r="Y438" s="65" t="e">
        <f t="shared" si="161"/>
        <v>#DIV/0!</v>
      </c>
      <c r="Z438" s="46" t="e">
        <f t="shared" si="162"/>
        <v>#DIV/0!</v>
      </c>
      <c r="AA438" s="46" t="e">
        <f t="shared" si="163"/>
        <v>#DIV/0!</v>
      </c>
      <c r="AB438" s="77" t="e">
        <f t="shared" si="164"/>
        <v>#DIV/0!</v>
      </c>
      <c r="AC438" s="78" t="e">
        <f t="shared" si="165"/>
        <v>#DIV/0!</v>
      </c>
      <c r="AE438" s="8" t="e">
        <f t="shared" si="166"/>
        <v>#DIV/0!</v>
      </c>
      <c r="AF438" s="9" t="e">
        <f t="shared" si="167"/>
        <v>#DIV/0!</v>
      </c>
      <c r="AG438" s="9" t="e">
        <f t="shared" si="168"/>
        <v>#DIV/0!</v>
      </c>
      <c r="AH438" s="10" t="e">
        <f t="shared" si="169"/>
        <v>#DIV/0!</v>
      </c>
    </row>
    <row r="439" spans="1:34">
      <c r="A439" s="256" t="s">
        <v>4165</v>
      </c>
      <c r="B439" s="257"/>
      <c r="C439" s="45"/>
      <c r="D439" s="46"/>
      <c r="E439" s="258"/>
      <c r="F439" s="258"/>
      <c r="G439" s="258"/>
      <c r="H439" s="52">
        <f t="shared" si="150"/>
        <v>0</v>
      </c>
      <c r="I439" s="8">
        <f t="shared" si="151"/>
        <v>0</v>
      </c>
      <c r="J439" s="53"/>
      <c r="K439" s="9"/>
      <c r="L439" s="9"/>
      <c r="M439" s="10">
        <f t="shared" si="152"/>
        <v>0</v>
      </c>
      <c r="N439" s="56"/>
      <c r="O439" s="8" t="e">
        <f t="shared" si="153"/>
        <v>#DIV/0!</v>
      </c>
      <c r="P439" s="9" t="e">
        <f t="shared" si="154"/>
        <v>#DIV/0!</v>
      </c>
      <c r="Q439" s="10" t="e">
        <f t="shared" si="155"/>
        <v>#DIV/0!</v>
      </c>
      <c r="R439" s="56"/>
      <c r="S439" s="55" t="e">
        <f t="shared" si="156"/>
        <v>#DIV/0!</v>
      </c>
      <c r="U439" s="45" t="e">
        <f t="shared" si="157"/>
        <v>#DIV/0!</v>
      </c>
      <c r="V439" s="46" t="e">
        <f t="shared" si="158"/>
        <v>#DIV/0!</v>
      </c>
      <c r="W439" s="49" t="e">
        <f t="shared" si="159"/>
        <v>#DIV/0!</v>
      </c>
      <c r="X439" s="45" t="e">
        <f t="shared" si="160"/>
        <v>#DIV/0!</v>
      </c>
      <c r="Y439" s="65" t="e">
        <f t="shared" si="161"/>
        <v>#DIV/0!</v>
      </c>
      <c r="Z439" s="46" t="e">
        <f t="shared" si="162"/>
        <v>#DIV/0!</v>
      </c>
      <c r="AA439" s="46" t="e">
        <f t="shared" si="163"/>
        <v>#DIV/0!</v>
      </c>
      <c r="AB439" s="77" t="e">
        <f t="shared" si="164"/>
        <v>#DIV/0!</v>
      </c>
      <c r="AC439" s="78" t="e">
        <f t="shared" si="165"/>
        <v>#DIV/0!</v>
      </c>
      <c r="AE439" s="8" t="e">
        <f t="shared" si="166"/>
        <v>#DIV/0!</v>
      </c>
      <c r="AF439" s="9" t="e">
        <f t="shared" si="167"/>
        <v>#DIV/0!</v>
      </c>
      <c r="AG439" s="9" t="e">
        <f t="shared" si="168"/>
        <v>#DIV/0!</v>
      </c>
      <c r="AH439" s="10" t="e">
        <f t="shared" si="169"/>
        <v>#DIV/0!</v>
      </c>
    </row>
    <row r="440" spans="1:34">
      <c r="A440" s="256" t="s">
        <v>4166</v>
      </c>
      <c r="B440" s="257"/>
      <c r="C440" s="45"/>
      <c r="D440" s="46"/>
      <c r="E440" s="258"/>
      <c r="F440" s="258"/>
      <c r="G440" s="258"/>
      <c r="H440" s="52">
        <f t="shared" si="150"/>
        <v>0</v>
      </c>
      <c r="I440" s="8">
        <f t="shared" si="151"/>
        <v>0</v>
      </c>
      <c r="J440" s="53"/>
      <c r="K440" s="9"/>
      <c r="L440" s="9"/>
      <c r="M440" s="10">
        <f t="shared" si="152"/>
        <v>0</v>
      </c>
      <c r="N440" s="56"/>
      <c r="O440" s="8" t="e">
        <f t="shared" si="153"/>
        <v>#DIV/0!</v>
      </c>
      <c r="P440" s="9" t="e">
        <f t="shared" si="154"/>
        <v>#DIV/0!</v>
      </c>
      <c r="Q440" s="10" t="e">
        <f t="shared" si="155"/>
        <v>#DIV/0!</v>
      </c>
      <c r="R440" s="56"/>
      <c r="S440" s="55" t="e">
        <f t="shared" si="156"/>
        <v>#DIV/0!</v>
      </c>
      <c r="U440" s="45" t="e">
        <f t="shared" si="157"/>
        <v>#DIV/0!</v>
      </c>
      <c r="V440" s="46" t="e">
        <f t="shared" si="158"/>
        <v>#DIV/0!</v>
      </c>
      <c r="W440" s="49" t="e">
        <f t="shared" si="159"/>
        <v>#DIV/0!</v>
      </c>
      <c r="X440" s="45" t="e">
        <f t="shared" si="160"/>
        <v>#DIV/0!</v>
      </c>
      <c r="Y440" s="65" t="e">
        <f t="shared" si="161"/>
        <v>#DIV/0!</v>
      </c>
      <c r="Z440" s="46" t="e">
        <f t="shared" si="162"/>
        <v>#DIV/0!</v>
      </c>
      <c r="AA440" s="46" t="e">
        <f t="shared" si="163"/>
        <v>#DIV/0!</v>
      </c>
      <c r="AB440" s="77" t="e">
        <f t="shared" si="164"/>
        <v>#DIV/0!</v>
      </c>
      <c r="AC440" s="78" t="e">
        <f t="shared" si="165"/>
        <v>#DIV/0!</v>
      </c>
      <c r="AE440" s="8" t="e">
        <f t="shared" si="166"/>
        <v>#DIV/0!</v>
      </c>
      <c r="AF440" s="9" t="e">
        <f t="shared" si="167"/>
        <v>#DIV/0!</v>
      </c>
      <c r="AG440" s="9" t="e">
        <f t="shared" si="168"/>
        <v>#DIV/0!</v>
      </c>
      <c r="AH440" s="10" t="e">
        <f t="shared" si="169"/>
        <v>#DIV/0!</v>
      </c>
    </row>
    <row r="441" spans="1:34">
      <c r="A441" s="256" t="s">
        <v>4167</v>
      </c>
      <c r="B441" s="257"/>
      <c r="C441" s="45"/>
      <c r="D441" s="46"/>
      <c r="E441" s="258"/>
      <c r="F441" s="258"/>
      <c r="G441" s="258"/>
      <c r="H441" s="52">
        <f t="shared" si="150"/>
        <v>0</v>
      </c>
      <c r="I441" s="8">
        <f t="shared" si="151"/>
        <v>0</v>
      </c>
      <c r="J441" s="53"/>
      <c r="K441" s="9"/>
      <c r="L441" s="9"/>
      <c r="M441" s="10">
        <f t="shared" si="152"/>
        <v>0</v>
      </c>
      <c r="N441" s="56"/>
      <c r="O441" s="8" t="e">
        <f t="shared" si="153"/>
        <v>#DIV/0!</v>
      </c>
      <c r="P441" s="9" t="e">
        <f t="shared" si="154"/>
        <v>#DIV/0!</v>
      </c>
      <c r="Q441" s="10" t="e">
        <f t="shared" si="155"/>
        <v>#DIV/0!</v>
      </c>
      <c r="R441" s="56"/>
      <c r="S441" s="55" t="e">
        <f t="shared" si="156"/>
        <v>#DIV/0!</v>
      </c>
      <c r="U441" s="45" t="e">
        <f t="shared" si="157"/>
        <v>#DIV/0!</v>
      </c>
      <c r="V441" s="46" t="e">
        <f t="shared" si="158"/>
        <v>#DIV/0!</v>
      </c>
      <c r="W441" s="49" t="e">
        <f t="shared" si="159"/>
        <v>#DIV/0!</v>
      </c>
      <c r="X441" s="45" t="e">
        <f t="shared" si="160"/>
        <v>#DIV/0!</v>
      </c>
      <c r="Y441" s="65" t="e">
        <f t="shared" si="161"/>
        <v>#DIV/0!</v>
      </c>
      <c r="Z441" s="46" t="e">
        <f t="shared" si="162"/>
        <v>#DIV/0!</v>
      </c>
      <c r="AA441" s="46" t="e">
        <f t="shared" si="163"/>
        <v>#DIV/0!</v>
      </c>
      <c r="AB441" s="77" t="e">
        <f t="shared" si="164"/>
        <v>#DIV/0!</v>
      </c>
      <c r="AC441" s="78" t="e">
        <f t="shared" si="165"/>
        <v>#DIV/0!</v>
      </c>
      <c r="AE441" s="8" t="e">
        <f t="shared" si="166"/>
        <v>#DIV/0!</v>
      </c>
      <c r="AF441" s="9" t="e">
        <f t="shared" si="167"/>
        <v>#DIV/0!</v>
      </c>
      <c r="AG441" s="9" t="e">
        <f t="shared" si="168"/>
        <v>#DIV/0!</v>
      </c>
      <c r="AH441" s="10" t="e">
        <f t="shared" si="169"/>
        <v>#DIV/0!</v>
      </c>
    </row>
    <row r="442" spans="1:34">
      <c r="A442" s="256" t="s">
        <v>4168</v>
      </c>
      <c r="B442" s="257"/>
      <c r="C442" s="45"/>
      <c r="D442" s="46"/>
      <c r="E442" s="258"/>
      <c r="F442" s="258"/>
      <c r="G442" s="258"/>
      <c r="H442" s="52">
        <f t="shared" si="150"/>
        <v>0</v>
      </c>
      <c r="I442" s="8">
        <f t="shared" si="151"/>
        <v>0</v>
      </c>
      <c r="J442" s="53"/>
      <c r="K442" s="9"/>
      <c r="L442" s="9"/>
      <c r="M442" s="10">
        <f t="shared" si="152"/>
        <v>0</v>
      </c>
      <c r="N442" s="56"/>
      <c r="O442" s="8" t="e">
        <f t="shared" si="153"/>
        <v>#DIV/0!</v>
      </c>
      <c r="P442" s="9" t="e">
        <f t="shared" si="154"/>
        <v>#DIV/0!</v>
      </c>
      <c r="Q442" s="10" t="e">
        <f t="shared" si="155"/>
        <v>#DIV/0!</v>
      </c>
      <c r="R442" s="56"/>
      <c r="S442" s="55" t="e">
        <f t="shared" si="156"/>
        <v>#DIV/0!</v>
      </c>
      <c r="U442" s="45" t="e">
        <f t="shared" si="157"/>
        <v>#DIV/0!</v>
      </c>
      <c r="V442" s="46" t="e">
        <f t="shared" si="158"/>
        <v>#DIV/0!</v>
      </c>
      <c r="W442" s="49" t="e">
        <f t="shared" si="159"/>
        <v>#DIV/0!</v>
      </c>
      <c r="X442" s="45" t="e">
        <f t="shared" si="160"/>
        <v>#DIV/0!</v>
      </c>
      <c r="Y442" s="65" t="e">
        <f t="shared" si="161"/>
        <v>#DIV/0!</v>
      </c>
      <c r="Z442" s="46" t="e">
        <f t="shared" si="162"/>
        <v>#DIV/0!</v>
      </c>
      <c r="AA442" s="46" t="e">
        <f t="shared" si="163"/>
        <v>#DIV/0!</v>
      </c>
      <c r="AB442" s="77" t="e">
        <f t="shared" si="164"/>
        <v>#DIV/0!</v>
      </c>
      <c r="AC442" s="78" t="e">
        <f t="shared" si="165"/>
        <v>#DIV/0!</v>
      </c>
      <c r="AE442" s="8" t="e">
        <f t="shared" si="166"/>
        <v>#DIV/0!</v>
      </c>
      <c r="AF442" s="9" t="e">
        <f t="shared" si="167"/>
        <v>#DIV/0!</v>
      </c>
      <c r="AG442" s="9" t="e">
        <f t="shared" si="168"/>
        <v>#DIV/0!</v>
      </c>
      <c r="AH442" s="10" t="e">
        <f t="shared" si="169"/>
        <v>#DIV/0!</v>
      </c>
    </row>
    <row r="443" spans="1:34">
      <c r="A443" s="256" t="s">
        <v>4169</v>
      </c>
      <c r="B443" s="257"/>
      <c r="C443" s="45"/>
      <c r="D443" s="46"/>
      <c r="E443" s="258"/>
      <c r="F443" s="258"/>
      <c r="G443" s="258"/>
      <c r="H443" s="52">
        <f t="shared" si="150"/>
        <v>0</v>
      </c>
      <c r="I443" s="8">
        <f t="shared" si="151"/>
        <v>0</v>
      </c>
      <c r="J443" s="53"/>
      <c r="K443" s="9"/>
      <c r="L443" s="9"/>
      <c r="M443" s="10">
        <f t="shared" si="152"/>
        <v>0</v>
      </c>
      <c r="N443" s="56"/>
      <c r="O443" s="8" t="e">
        <f t="shared" si="153"/>
        <v>#DIV/0!</v>
      </c>
      <c r="P443" s="9" t="e">
        <f t="shared" si="154"/>
        <v>#DIV/0!</v>
      </c>
      <c r="Q443" s="10" t="e">
        <f t="shared" si="155"/>
        <v>#DIV/0!</v>
      </c>
      <c r="R443" s="56"/>
      <c r="S443" s="55" t="e">
        <f t="shared" si="156"/>
        <v>#DIV/0!</v>
      </c>
      <c r="U443" s="45" t="e">
        <f t="shared" si="157"/>
        <v>#DIV/0!</v>
      </c>
      <c r="V443" s="46" t="e">
        <f t="shared" si="158"/>
        <v>#DIV/0!</v>
      </c>
      <c r="W443" s="49" t="e">
        <f t="shared" si="159"/>
        <v>#DIV/0!</v>
      </c>
      <c r="X443" s="45" t="e">
        <f t="shared" si="160"/>
        <v>#DIV/0!</v>
      </c>
      <c r="Y443" s="65" t="e">
        <f t="shared" si="161"/>
        <v>#DIV/0!</v>
      </c>
      <c r="Z443" s="46" t="e">
        <f t="shared" si="162"/>
        <v>#DIV/0!</v>
      </c>
      <c r="AA443" s="46" t="e">
        <f t="shared" si="163"/>
        <v>#DIV/0!</v>
      </c>
      <c r="AB443" s="77" t="e">
        <f t="shared" si="164"/>
        <v>#DIV/0!</v>
      </c>
      <c r="AC443" s="78" t="e">
        <f t="shared" si="165"/>
        <v>#DIV/0!</v>
      </c>
      <c r="AE443" s="8" t="e">
        <f t="shared" si="166"/>
        <v>#DIV/0!</v>
      </c>
      <c r="AF443" s="9" t="e">
        <f t="shared" si="167"/>
        <v>#DIV/0!</v>
      </c>
      <c r="AG443" s="9" t="e">
        <f t="shared" si="168"/>
        <v>#DIV/0!</v>
      </c>
      <c r="AH443" s="10" t="e">
        <f t="shared" si="169"/>
        <v>#DIV/0!</v>
      </c>
    </row>
    <row r="444" spans="1:34">
      <c r="A444" s="256" t="s">
        <v>4170</v>
      </c>
      <c r="B444" s="257"/>
      <c r="C444" s="45"/>
      <c r="D444" s="46"/>
      <c r="E444" s="258"/>
      <c r="F444" s="258"/>
      <c r="G444" s="258"/>
      <c r="H444" s="52">
        <f t="shared" si="150"/>
        <v>0</v>
      </c>
      <c r="I444" s="8">
        <f t="shared" si="151"/>
        <v>0</v>
      </c>
      <c r="J444" s="53"/>
      <c r="K444" s="9"/>
      <c r="L444" s="9"/>
      <c r="M444" s="10">
        <f t="shared" si="152"/>
        <v>0</v>
      </c>
      <c r="N444" s="56"/>
      <c r="O444" s="8" t="e">
        <f t="shared" si="153"/>
        <v>#DIV/0!</v>
      </c>
      <c r="P444" s="9" t="e">
        <f t="shared" si="154"/>
        <v>#DIV/0!</v>
      </c>
      <c r="Q444" s="10" t="e">
        <f t="shared" si="155"/>
        <v>#DIV/0!</v>
      </c>
      <c r="R444" s="56"/>
      <c r="S444" s="55" t="e">
        <f t="shared" si="156"/>
        <v>#DIV/0!</v>
      </c>
      <c r="U444" s="45" t="e">
        <f t="shared" si="157"/>
        <v>#DIV/0!</v>
      </c>
      <c r="V444" s="46" t="e">
        <f t="shared" si="158"/>
        <v>#DIV/0!</v>
      </c>
      <c r="W444" s="49" t="e">
        <f t="shared" si="159"/>
        <v>#DIV/0!</v>
      </c>
      <c r="X444" s="45" t="e">
        <f t="shared" si="160"/>
        <v>#DIV/0!</v>
      </c>
      <c r="Y444" s="65" t="e">
        <f t="shared" si="161"/>
        <v>#DIV/0!</v>
      </c>
      <c r="Z444" s="46" t="e">
        <f t="shared" si="162"/>
        <v>#DIV/0!</v>
      </c>
      <c r="AA444" s="46" t="e">
        <f t="shared" si="163"/>
        <v>#DIV/0!</v>
      </c>
      <c r="AB444" s="77" t="e">
        <f t="shared" si="164"/>
        <v>#DIV/0!</v>
      </c>
      <c r="AC444" s="78" t="e">
        <f t="shared" si="165"/>
        <v>#DIV/0!</v>
      </c>
      <c r="AE444" s="8" t="e">
        <f t="shared" si="166"/>
        <v>#DIV/0!</v>
      </c>
      <c r="AF444" s="9" t="e">
        <f t="shared" si="167"/>
        <v>#DIV/0!</v>
      </c>
      <c r="AG444" s="9" t="e">
        <f t="shared" si="168"/>
        <v>#DIV/0!</v>
      </c>
      <c r="AH444" s="10" t="e">
        <f t="shared" si="169"/>
        <v>#DIV/0!</v>
      </c>
    </row>
    <row r="445" spans="1:34">
      <c r="A445" s="256" t="s">
        <v>4171</v>
      </c>
      <c r="B445" s="257"/>
      <c r="C445" s="45"/>
      <c r="D445" s="46"/>
      <c r="E445" s="258"/>
      <c r="F445" s="258"/>
      <c r="G445" s="258"/>
      <c r="H445" s="52">
        <f t="shared" si="150"/>
        <v>0</v>
      </c>
      <c r="I445" s="8">
        <f t="shared" si="151"/>
        <v>0</v>
      </c>
      <c r="J445" s="53"/>
      <c r="K445" s="9"/>
      <c r="L445" s="9"/>
      <c r="M445" s="10">
        <f t="shared" si="152"/>
        <v>0</v>
      </c>
      <c r="N445" s="56"/>
      <c r="O445" s="8" t="e">
        <f t="shared" si="153"/>
        <v>#DIV/0!</v>
      </c>
      <c r="P445" s="9" t="e">
        <f t="shared" si="154"/>
        <v>#DIV/0!</v>
      </c>
      <c r="Q445" s="10" t="e">
        <f t="shared" si="155"/>
        <v>#DIV/0!</v>
      </c>
      <c r="R445" s="56"/>
      <c r="S445" s="55" t="e">
        <f t="shared" si="156"/>
        <v>#DIV/0!</v>
      </c>
      <c r="U445" s="45" t="e">
        <f t="shared" si="157"/>
        <v>#DIV/0!</v>
      </c>
      <c r="V445" s="46" t="e">
        <f t="shared" si="158"/>
        <v>#DIV/0!</v>
      </c>
      <c r="W445" s="49" t="e">
        <f t="shared" si="159"/>
        <v>#DIV/0!</v>
      </c>
      <c r="X445" s="45" t="e">
        <f t="shared" si="160"/>
        <v>#DIV/0!</v>
      </c>
      <c r="Y445" s="65" t="e">
        <f t="shared" si="161"/>
        <v>#DIV/0!</v>
      </c>
      <c r="Z445" s="46" t="e">
        <f t="shared" si="162"/>
        <v>#DIV/0!</v>
      </c>
      <c r="AA445" s="46" t="e">
        <f t="shared" si="163"/>
        <v>#DIV/0!</v>
      </c>
      <c r="AB445" s="77" t="e">
        <f t="shared" si="164"/>
        <v>#DIV/0!</v>
      </c>
      <c r="AC445" s="78" t="e">
        <f t="shared" si="165"/>
        <v>#DIV/0!</v>
      </c>
      <c r="AE445" s="8" t="e">
        <f t="shared" si="166"/>
        <v>#DIV/0!</v>
      </c>
      <c r="AF445" s="9" t="e">
        <f t="shared" si="167"/>
        <v>#DIV/0!</v>
      </c>
      <c r="AG445" s="9" t="e">
        <f t="shared" si="168"/>
        <v>#DIV/0!</v>
      </c>
      <c r="AH445" s="10" t="e">
        <f t="shared" si="169"/>
        <v>#DIV/0!</v>
      </c>
    </row>
    <row r="446" spans="1:34">
      <c r="A446" s="256" t="s">
        <v>4172</v>
      </c>
      <c r="B446" s="257"/>
      <c r="C446" s="45"/>
      <c r="D446" s="46"/>
      <c r="E446" s="258"/>
      <c r="F446" s="258"/>
      <c r="G446" s="258"/>
      <c r="H446" s="52">
        <f t="shared" si="150"/>
        <v>0</v>
      </c>
      <c r="I446" s="8">
        <f t="shared" si="151"/>
        <v>0</v>
      </c>
      <c r="J446" s="53"/>
      <c r="K446" s="9"/>
      <c r="L446" s="9"/>
      <c r="M446" s="10">
        <f t="shared" si="152"/>
        <v>0</v>
      </c>
      <c r="N446" s="56"/>
      <c r="O446" s="8" t="e">
        <f t="shared" si="153"/>
        <v>#DIV/0!</v>
      </c>
      <c r="P446" s="9" t="e">
        <f t="shared" si="154"/>
        <v>#DIV/0!</v>
      </c>
      <c r="Q446" s="10" t="e">
        <f t="shared" si="155"/>
        <v>#DIV/0!</v>
      </c>
      <c r="R446" s="56"/>
      <c r="S446" s="55" t="e">
        <f t="shared" si="156"/>
        <v>#DIV/0!</v>
      </c>
      <c r="U446" s="45" t="e">
        <f t="shared" si="157"/>
        <v>#DIV/0!</v>
      </c>
      <c r="V446" s="46" t="e">
        <f t="shared" si="158"/>
        <v>#DIV/0!</v>
      </c>
      <c r="W446" s="49" t="e">
        <f t="shared" si="159"/>
        <v>#DIV/0!</v>
      </c>
      <c r="X446" s="45" t="e">
        <f t="shared" si="160"/>
        <v>#DIV/0!</v>
      </c>
      <c r="Y446" s="65" t="e">
        <f t="shared" si="161"/>
        <v>#DIV/0!</v>
      </c>
      <c r="Z446" s="46" t="e">
        <f t="shared" si="162"/>
        <v>#DIV/0!</v>
      </c>
      <c r="AA446" s="46" t="e">
        <f t="shared" si="163"/>
        <v>#DIV/0!</v>
      </c>
      <c r="AB446" s="77" t="e">
        <f t="shared" si="164"/>
        <v>#DIV/0!</v>
      </c>
      <c r="AC446" s="78" t="e">
        <f t="shared" si="165"/>
        <v>#DIV/0!</v>
      </c>
      <c r="AE446" s="8" t="e">
        <f t="shared" si="166"/>
        <v>#DIV/0!</v>
      </c>
      <c r="AF446" s="9" t="e">
        <f t="shared" si="167"/>
        <v>#DIV/0!</v>
      </c>
      <c r="AG446" s="9" t="e">
        <f t="shared" si="168"/>
        <v>#DIV/0!</v>
      </c>
      <c r="AH446" s="10" t="e">
        <f t="shared" si="169"/>
        <v>#DIV/0!</v>
      </c>
    </row>
    <row r="447" spans="1:34">
      <c r="A447" s="256" t="s">
        <v>4173</v>
      </c>
      <c r="B447" s="257"/>
      <c r="C447" s="45"/>
      <c r="D447" s="46"/>
      <c r="E447" s="258"/>
      <c r="F447" s="258"/>
      <c r="G447" s="258"/>
      <c r="H447" s="52">
        <f t="shared" si="150"/>
        <v>0</v>
      </c>
      <c r="I447" s="8">
        <f t="shared" si="151"/>
        <v>0</v>
      </c>
      <c r="J447" s="53"/>
      <c r="K447" s="9"/>
      <c r="L447" s="9"/>
      <c r="M447" s="10">
        <f t="shared" si="152"/>
        <v>0</v>
      </c>
      <c r="N447" s="56"/>
      <c r="O447" s="8" t="e">
        <f t="shared" si="153"/>
        <v>#DIV/0!</v>
      </c>
      <c r="P447" s="9" t="e">
        <f t="shared" si="154"/>
        <v>#DIV/0!</v>
      </c>
      <c r="Q447" s="10" t="e">
        <f t="shared" si="155"/>
        <v>#DIV/0!</v>
      </c>
      <c r="R447" s="56"/>
      <c r="S447" s="55" t="e">
        <f t="shared" si="156"/>
        <v>#DIV/0!</v>
      </c>
      <c r="U447" s="45" t="e">
        <f t="shared" si="157"/>
        <v>#DIV/0!</v>
      </c>
      <c r="V447" s="46" t="e">
        <f t="shared" si="158"/>
        <v>#DIV/0!</v>
      </c>
      <c r="W447" s="49" t="e">
        <f t="shared" si="159"/>
        <v>#DIV/0!</v>
      </c>
      <c r="X447" s="45" t="e">
        <f t="shared" si="160"/>
        <v>#DIV/0!</v>
      </c>
      <c r="Y447" s="65" t="e">
        <f t="shared" si="161"/>
        <v>#DIV/0!</v>
      </c>
      <c r="Z447" s="46" t="e">
        <f t="shared" si="162"/>
        <v>#DIV/0!</v>
      </c>
      <c r="AA447" s="46" t="e">
        <f t="shared" si="163"/>
        <v>#DIV/0!</v>
      </c>
      <c r="AB447" s="77" t="e">
        <f t="shared" si="164"/>
        <v>#DIV/0!</v>
      </c>
      <c r="AC447" s="78" t="e">
        <f t="shared" si="165"/>
        <v>#DIV/0!</v>
      </c>
      <c r="AE447" s="8" t="e">
        <f t="shared" si="166"/>
        <v>#DIV/0!</v>
      </c>
      <c r="AF447" s="9" t="e">
        <f t="shared" si="167"/>
        <v>#DIV/0!</v>
      </c>
      <c r="AG447" s="9" t="e">
        <f t="shared" si="168"/>
        <v>#DIV/0!</v>
      </c>
      <c r="AH447" s="10" t="e">
        <f t="shared" si="169"/>
        <v>#DIV/0!</v>
      </c>
    </row>
    <row r="448" spans="1:34">
      <c r="A448" s="256" t="s">
        <v>4174</v>
      </c>
      <c r="B448" s="257"/>
      <c r="C448" s="45"/>
      <c r="D448" s="46"/>
      <c r="E448" s="258"/>
      <c r="F448" s="258"/>
      <c r="G448" s="258"/>
      <c r="H448" s="52">
        <f t="shared" si="150"/>
        <v>0</v>
      </c>
      <c r="I448" s="8">
        <f t="shared" si="151"/>
        <v>0</v>
      </c>
      <c r="J448" s="53"/>
      <c r="K448" s="9"/>
      <c r="L448" s="9"/>
      <c r="M448" s="10">
        <f t="shared" si="152"/>
        <v>0</v>
      </c>
      <c r="N448" s="56"/>
      <c r="O448" s="8" t="e">
        <f t="shared" si="153"/>
        <v>#DIV/0!</v>
      </c>
      <c r="P448" s="9" t="e">
        <f t="shared" si="154"/>
        <v>#DIV/0!</v>
      </c>
      <c r="Q448" s="10" t="e">
        <f t="shared" si="155"/>
        <v>#DIV/0!</v>
      </c>
      <c r="R448" s="56"/>
      <c r="S448" s="55" t="e">
        <f t="shared" si="156"/>
        <v>#DIV/0!</v>
      </c>
      <c r="U448" s="45" t="e">
        <f t="shared" si="157"/>
        <v>#DIV/0!</v>
      </c>
      <c r="V448" s="46" t="e">
        <f t="shared" si="158"/>
        <v>#DIV/0!</v>
      </c>
      <c r="W448" s="49" t="e">
        <f t="shared" si="159"/>
        <v>#DIV/0!</v>
      </c>
      <c r="X448" s="45" t="e">
        <f t="shared" si="160"/>
        <v>#DIV/0!</v>
      </c>
      <c r="Y448" s="65" t="e">
        <f t="shared" si="161"/>
        <v>#DIV/0!</v>
      </c>
      <c r="Z448" s="46" t="e">
        <f t="shared" si="162"/>
        <v>#DIV/0!</v>
      </c>
      <c r="AA448" s="46" t="e">
        <f t="shared" si="163"/>
        <v>#DIV/0!</v>
      </c>
      <c r="AB448" s="77" t="e">
        <f t="shared" si="164"/>
        <v>#DIV/0!</v>
      </c>
      <c r="AC448" s="78" t="e">
        <f t="shared" si="165"/>
        <v>#DIV/0!</v>
      </c>
      <c r="AE448" s="8" t="e">
        <f t="shared" si="166"/>
        <v>#DIV/0!</v>
      </c>
      <c r="AF448" s="9" t="e">
        <f t="shared" si="167"/>
        <v>#DIV/0!</v>
      </c>
      <c r="AG448" s="9" t="e">
        <f t="shared" si="168"/>
        <v>#DIV/0!</v>
      </c>
      <c r="AH448" s="10" t="e">
        <f t="shared" si="169"/>
        <v>#DIV/0!</v>
      </c>
    </row>
    <row r="449" spans="1:34">
      <c r="A449" s="256" t="s">
        <v>4175</v>
      </c>
      <c r="B449" s="257"/>
      <c r="C449" s="45"/>
      <c r="D449" s="46"/>
      <c r="E449" s="258"/>
      <c r="F449" s="258"/>
      <c r="G449" s="258"/>
      <c r="H449" s="52">
        <f t="shared" si="150"/>
        <v>0</v>
      </c>
      <c r="I449" s="8">
        <f t="shared" si="151"/>
        <v>0</v>
      </c>
      <c r="J449" s="53"/>
      <c r="K449" s="9"/>
      <c r="L449" s="9"/>
      <c r="M449" s="10">
        <f t="shared" si="152"/>
        <v>0</v>
      </c>
      <c r="N449" s="56"/>
      <c r="O449" s="8" t="e">
        <f t="shared" si="153"/>
        <v>#DIV/0!</v>
      </c>
      <c r="P449" s="9" t="e">
        <f t="shared" si="154"/>
        <v>#DIV/0!</v>
      </c>
      <c r="Q449" s="10" t="e">
        <f t="shared" si="155"/>
        <v>#DIV/0!</v>
      </c>
      <c r="R449" s="56"/>
      <c r="S449" s="55" t="e">
        <f t="shared" si="156"/>
        <v>#DIV/0!</v>
      </c>
      <c r="U449" s="45" t="e">
        <f t="shared" si="157"/>
        <v>#DIV/0!</v>
      </c>
      <c r="V449" s="46" t="e">
        <f t="shared" si="158"/>
        <v>#DIV/0!</v>
      </c>
      <c r="W449" s="49" t="e">
        <f t="shared" si="159"/>
        <v>#DIV/0!</v>
      </c>
      <c r="X449" s="45" t="e">
        <f t="shared" si="160"/>
        <v>#DIV/0!</v>
      </c>
      <c r="Y449" s="65" t="e">
        <f t="shared" si="161"/>
        <v>#DIV/0!</v>
      </c>
      <c r="Z449" s="46" t="e">
        <f t="shared" si="162"/>
        <v>#DIV/0!</v>
      </c>
      <c r="AA449" s="46" t="e">
        <f t="shared" si="163"/>
        <v>#DIV/0!</v>
      </c>
      <c r="AB449" s="77" t="e">
        <f t="shared" si="164"/>
        <v>#DIV/0!</v>
      </c>
      <c r="AC449" s="78" t="e">
        <f t="shared" si="165"/>
        <v>#DIV/0!</v>
      </c>
      <c r="AE449" s="8" t="e">
        <f t="shared" si="166"/>
        <v>#DIV/0!</v>
      </c>
      <c r="AF449" s="9" t="e">
        <f t="shared" si="167"/>
        <v>#DIV/0!</v>
      </c>
      <c r="AG449" s="9" t="e">
        <f t="shared" si="168"/>
        <v>#DIV/0!</v>
      </c>
      <c r="AH449" s="10" t="e">
        <f t="shared" si="169"/>
        <v>#DIV/0!</v>
      </c>
    </row>
    <row r="450" spans="1:34">
      <c r="A450" s="256" t="s">
        <v>4176</v>
      </c>
      <c r="B450" s="257"/>
      <c r="C450" s="45"/>
      <c r="D450" s="46"/>
      <c r="E450" s="258"/>
      <c r="F450" s="258"/>
      <c r="G450" s="258"/>
      <c r="H450" s="52">
        <f t="shared" si="150"/>
        <v>0</v>
      </c>
      <c r="I450" s="8">
        <f t="shared" si="151"/>
        <v>0</v>
      </c>
      <c r="J450" s="53"/>
      <c r="K450" s="9"/>
      <c r="L450" s="9"/>
      <c r="M450" s="10">
        <f t="shared" si="152"/>
        <v>0</v>
      </c>
      <c r="N450" s="56"/>
      <c r="O450" s="8" t="e">
        <f t="shared" si="153"/>
        <v>#DIV/0!</v>
      </c>
      <c r="P450" s="9" t="e">
        <f t="shared" si="154"/>
        <v>#DIV/0!</v>
      </c>
      <c r="Q450" s="10" t="e">
        <f t="shared" si="155"/>
        <v>#DIV/0!</v>
      </c>
      <c r="R450" s="56"/>
      <c r="S450" s="55" t="e">
        <f t="shared" si="156"/>
        <v>#DIV/0!</v>
      </c>
      <c r="U450" s="45" t="e">
        <f t="shared" si="157"/>
        <v>#DIV/0!</v>
      </c>
      <c r="V450" s="46" t="e">
        <f t="shared" si="158"/>
        <v>#DIV/0!</v>
      </c>
      <c r="W450" s="49" t="e">
        <f t="shared" si="159"/>
        <v>#DIV/0!</v>
      </c>
      <c r="X450" s="45" t="e">
        <f t="shared" si="160"/>
        <v>#DIV/0!</v>
      </c>
      <c r="Y450" s="65" t="e">
        <f t="shared" si="161"/>
        <v>#DIV/0!</v>
      </c>
      <c r="Z450" s="46" t="e">
        <f t="shared" si="162"/>
        <v>#DIV/0!</v>
      </c>
      <c r="AA450" s="46" t="e">
        <f t="shared" si="163"/>
        <v>#DIV/0!</v>
      </c>
      <c r="AB450" s="77" t="e">
        <f t="shared" si="164"/>
        <v>#DIV/0!</v>
      </c>
      <c r="AC450" s="78" t="e">
        <f t="shared" si="165"/>
        <v>#DIV/0!</v>
      </c>
      <c r="AE450" s="8" t="e">
        <f t="shared" si="166"/>
        <v>#DIV/0!</v>
      </c>
      <c r="AF450" s="9" t="e">
        <f t="shared" si="167"/>
        <v>#DIV/0!</v>
      </c>
      <c r="AG450" s="9" t="e">
        <f t="shared" si="168"/>
        <v>#DIV/0!</v>
      </c>
      <c r="AH450" s="10" t="e">
        <f t="shared" si="169"/>
        <v>#DIV/0!</v>
      </c>
    </row>
    <row r="451" spans="1:34">
      <c r="A451" s="256" t="s">
        <v>4177</v>
      </c>
      <c r="B451" s="257"/>
      <c r="C451" s="45"/>
      <c r="D451" s="46"/>
      <c r="E451" s="258"/>
      <c r="F451" s="258"/>
      <c r="G451" s="258"/>
      <c r="H451" s="52">
        <f t="shared" si="150"/>
        <v>0</v>
      </c>
      <c r="I451" s="8">
        <f t="shared" si="151"/>
        <v>0</v>
      </c>
      <c r="J451" s="53"/>
      <c r="K451" s="9"/>
      <c r="L451" s="9"/>
      <c r="M451" s="10">
        <f t="shared" si="152"/>
        <v>0</v>
      </c>
      <c r="N451" s="56"/>
      <c r="O451" s="8" t="e">
        <f t="shared" si="153"/>
        <v>#DIV/0!</v>
      </c>
      <c r="P451" s="9" t="e">
        <f t="shared" si="154"/>
        <v>#DIV/0!</v>
      </c>
      <c r="Q451" s="10" t="e">
        <f t="shared" si="155"/>
        <v>#DIV/0!</v>
      </c>
      <c r="R451" s="56"/>
      <c r="S451" s="55" t="e">
        <f t="shared" si="156"/>
        <v>#DIV/0!</v>
      </c>
      <c r="U451" s="45" t="e">
        <f t="shared" si="157"/>
        <v>#DIV/0!</v>
      </c>
      <c r="V451" s="46" t="e">
        <f t="shared" si="158"/>
        <v>#DIV/0!</v>
      </c>
      <c r="W451" s="49" t="e">
        <f t="shared" si="159"/>
        <v>#DIV/0!</v>
      </c>
      <c r="X451" s="45" t="e">
        <f t="shared" si="160"/>
        <v>#DIV/0!</v>
      </c>
      <c r="Y451" s="65" t="e">
        <f t="shared" si="161"/>
        <v>#DIV/0!</v>
      </c>
      <c r="Z451" s="46" t="e">
        <f t="shared" si="162"/>
        <v>#DIV/0!</v>
      </c>
      <c r="AA451" s="46" t="e">
        <f t="shared" si="163"/>
        <v>#DIV/0!</v>
      </c>
      <c r="AB451" s="77" t="e">
        <f t="shared" si="164"/>
        <v>#DIV/0!</v>
      </c>
      <c r="AC451" s="78" t="e">
        <f t="shared" si="165"/>
        <v>#DIV/0!</v>
      </c>
      <c r="AE451" s="8" t="e">
        <f t="shared" si="166"/>
        <v>#DIV/0!</v>
      </c>
      <c r="AF451" s="9" t="e">
        <f t="shared" si="167"/>
        <v>#DIV/0!</v>
      </c>
      <c r="AG451" s="9" t="e">
        <f t="shared" si="168"/>
        <v>#DIV/0!</v>
      </c>
      <c r="AH451" s="10" t="e">
        <f t="shared" si="169"/>
        <v>#DIV/0!</v>
      </c>
    </row>
    <row r="452" spans="1:34">
      <c r="A452" s="256" t="s">
        <v>4178</v>
      </c>
      <c r="B452" s="257"/>
      <c r="C452" s="45"/>
      <c r="D452" s="46"/>
      <c r="E452" s="258"/>
      <c r="F452" s="258"/>
      <c r="G452" s="258"/>
      <c r="H452" s="52">
        <f t="shared" si="150"/>
        <v>0</v>
      </c>
      <c r="I452" s="8">
        <f t="shared" si="151"/>
        <v>0</v>
      </c>
      <c r="J452" s="53"/>
      <c r="K452" s="9"/>
      <c r="L452" s="9"/>
      <c r="M452" s="10">
        <f t="shared" si="152"/>
        <v>0</v>
      </c>
      <c r="N452" s="56"/>
      <c r="O452" s="8" t="e">
        <f t="shared" si="153"/>
        <v>#DIV/0!</v>
      </c>
      <c r="P452" s="9" t="e">
        <f t="shared" si="154"/>
        <v>#DIV/0!</v>
      </c>
      <c r="Q452" s="10" t="e">
        <f t="shared" si="155"/>
        <v>#DIV/0!</v>
      </c>
      <c r="R452" s="56"/>
      <c r="S452" s="55" t="e">
        <f t="shared" si="156"/>
        <v>#DIV/0!</v>
      </c>
      <c r="U452" s="45" t="e">
        <f t="shared" si="157"/>
        <v>#DIV/0!</v>
      </c>
      <c r="V452" s="46" t="e">
        <f t="shared" si="158"/>
        <v>#DIV/0!</v>
      </c>
      <c r="W452" s="49" t="e">
        <f t="shared" si="159"/>
        <v>#DIV/0!</v>
      </c>
      <c r="X452" s="45" t="e">
        <f t="shared" si="160"/>
        <v>#DIV/0!</v>
      </c>
      <c r="Y452" s="65" t="e">
        <f t="shared" si="161"/>
        <v>#DIV/0!</v>
      </c>
      <c r="Z452" s="46" t="e">
        <f t="shared" si="162"/>
        <v>#DIV/0!</v>
      </c>
      <c r="AA452" s="46" t="e">
        <f t="shared" si="163"/>
        <v>#DIV/0!</v>
      </c>
      <c r="AB452" s="77" t="e">
        <f t="shared" si="164"/>
        <v>#DIV/0!</v>
      </c>
      <c r="AC452" s="78" t="e">
        <f t="shared" si="165"/>
        <v>#DIV/0!</v>
      </c>
      <c r="AE452" s="8" t="e">
        <f t="shared" si="166"/>
        <v>#DIV/0!</v>
      </c>
      <c r="AF452" s="9" t="e">
        <f t="shared" si="167"/>
        <v>#DIV/0!</v>
      </c>
      <c r="AG452" s="9" t="e">
        <f t="shared" si="168"/>
        <v>#DIV/0!</v>
      </c>
      <c r="AH452" s="10" t="e">
        <f t="shared" si="169"/>
        <v>#DIV/0!</v>
      </c>
    </row>
    <row r="453" spans="1:34">
      <c r="A453" s="256" t="s">
        <v>4179</v>
      </c>
      <c r="B453" s="257"/>
      <c r="C453" s="45"/>
      <c r="D453" s="46"/>
      <c r="E453" s="258"/>
      <c r="F453" s="258"/>
      <c r="G453" s="258"/>
      <c r="H453" s="52">
        <f t="shared" si="150"/>
        <v>0</v>
      </c>
      <c r="I453" s="8">
        <f t="shared" si="151"/>
        <v>0</v>
      </c>
      <c r="J453" s="53"/>
      <c r="K453" s="9"/>
      <c r="L453" s="9"/>
      <c r="M453" s="10">
        <f t="shared" si="152"/>
        <v>0</v>
      </c>
      <c r="N453" s="56"/>
      <c r="O453" s="8" t="e">
        <f t="shared" si="153"/>
        <v>#DIV/0!</v>
      </c>
      <c r="P453" s="9" t="e">
        <f t="shared" si="154"/>
        <v>#DIV/0!</v>
      </c>
      <c r="Q453" s="10" t="e">
        <f t="shared" si="155"/>
        <v>#DIV/0!</v>
      </c>
      <c r="R453" s="56"/>
      <c r="S453" s="55" t="e">
        <f t="shared" si="156"/>
        <v>#DIV/0!</v>
      </c>
      <c r="U453" s="45" t="e">
        <f t="shared" si="157"/>
        <v>#DIV/0!</v>
      </c>
      <c r="V453" s="46" t="e">
        <f t="shared" si="158"/>
        <v>#DIV/0!</v>
      </c>
      <c r="W453" s="49" t="e">
        <f t="shared" si="159"/>
        <v>#DIV/0!</v>
      </c>
      <c r="X453" s="45" t="e">
        <f t="shared" si="160"/>
        <v>#DIV/0!</v>
      </c>
      <c r="Y453" s="65" t="e">
        <f t="shared" si="161"/>
        <v>#DIV/0!</v>
      </c>
      <c r="Z453" s="46" t="e">
        <f t="shared" si="162"/>
        <v>#DIV/0!</v>
      </c>
      <c r="AA453" s="46" t="e">
        <f t="shared" si="163"/>
        <v>#DIV/0!</v>
      </c>
      <c r="AB453" s="77" t="e">
        <f t="shared" si="164"/>
        <v>#DIV/0!</v>
      </c>
      <c r="AC453" s="78" t="e">
        <f t="shared" si="165"/>
        <v>#DIV/0!</v>
      </c>
      <c r="AE453" s="8" t="e">
        <f t="shared" si="166"/>
        <v>#DIV/0!</v>
      </c>
      <c r="AF453" s="9" t="e">
        <f t="shared" si="167"/>
        <v>#DIV/0!</v>
      </c>
      <c r="AG453" s="9" t="e">
        <f t="shared" si="168"/>
        <v>#DIV/0!</v>
      </c>
      <c r="AH453" s="10" t="e">
        <f t="shared" si="169"/>
        <v>#DIV/0!</v>
      </c>
    </row>
    <row r="454" spans="1:34">
      <c r="A454" s="256" t="s">
        <v>4180</v>
      </c>
      <c r="B454" s="257"/>
      <c r="C454" s="45"/>
      <c r="D454" s="46"/>
      <c r="E454" s="258"/>
      <c r="F454" s="258"/>
      <c r="G454" s="258"/>
      <c r="H454" s="52">
        <f t="shared" si="150"/>
        <v>0</v>
      </c>
      <c r="I454" s="8">
        <f t="shared" si="151"/>
        <v>0</v>
      </c>
      <c r="J454" s="53"/>
      <c r="K454" s="9"/>
      <c r="L454" s="9"/>
      <c r="M454" s="10">
        <f t="shared" si="152"/>
        <v>0</v>
      </c>
      <c r="N454" s="56"/>
      <c r="O454" s="8" t="e">
        <f t="shared" si="153"/>
        <v>#DIV/0!</v>
      </c>
      <c r="P454" s="9" t="e">
        <f t="shared" si="154"/>
        <v>#DIV/0!</v>
      </c>
      <c r="Q454" s="10" t="e">
        <f t="shared" si="155"/>
        <v>#DIV/0!</v>
      </c>
      <c r="R454" s="56"/>
      <c r="S454" s="55" t="e">
        <f t="shared" si="156"/>
        <v>#DIV/0!</v>
      </c>
      <c r="U454" s="45" t="e">
        <f t="shared" si="157"/>
        <v>#DIV/0!</v>
      </c>
      <c r="V454" s="46" t="e">
        <f t="shared" si="158"/>
        <v>#DIV/0!</v>
      </c>
      <c r="W454" s="49" t="e">
        <f t="shared" si="159"/>
        <v>#DIV/0!</v>
      </c>
      <c r="X454" s="45" t="e">
        <f t="shared" si="160"/>
        <v>#DIV/0!</v>
      </c>
      <c r="Y454" s="65" t="e">
        <f t="shared" si="161"/>
        <v>#DIV/0!</v>
      </c>
      <c r="Z454" s="46" t="e">
        <f t="shared" si="162"/>
        <v>#DIV/0!</v>
      </c>
      <c r="AA454" s="46" t="e">
        <f t="shared" si="163"/>
        <v>#DIV/0!</v>
      </c>
      <c r="AB454" s="77" t="e">
        <f t="shared" si="164"/>
        <v>#DIV/0!</v>
      </c>
      <c r="AC454" s="78" t="e">
        <f t="shared" si="165"/>
        <v>#DIV/0!</v>
      </c>
      <c r="AE454" s="8" t="e">
        <f t="shared" si="166"/>
        <v>#DIV/0!</v>
      </c>
      <c r="AF454" s="9" t="e">
        <f t="shared" si="167"/>
        <v>#DIV/0!</v>
      </c>
      <c r="AG454" s="9" t="e">
        <f t="shared" si="168"/>
        <v>#DIV/0!</v>
      </c>
      <c r="AH454" s="10" t="e">
        <f t="shared" si="169"/>
        <v>#DIV/0!</v>
      </c>
    </row>
    <row r="455" spans="1:34">
      <c r="A455" s="256" t="s">
        <v>4181</v>
      </c>
      <c r="B455" s="257"/>
      <c r="C455" s="45"/>
      <c r="D455" s="46"/>
      <c r="E455" s="258"/>
      <c r="F455" s="258"/>
      <c r="G455" s="258"/>
      <c r="H455" s="52">
        <f t="shared" si="150"/>
        <v>0</v>
      </c>
      <c r="I455" s="8">
        <f t="shared" si="151"/>
        <v>0</v>
      </c>
      <c r="J455" s="53"/>
      <c r="K455" s="9"/>
      <c r="L455" s="9"/>
      <c r="M455" s="10">
        <f t="shared" si="152"/>
        <v>0</v>
      </c>
      <c r="N455" s="56"/>
      <c r="O455" s="8" t="e">
        <f t="shared" si="153"/>
        <v>#DIV/0!</v>
      </c>
      <c r="P455" s="9" t="e">
        <f t="shared" si="154"/>
        <v>#DIV/0!</v>
      </c>
      <c r="Q455" s="10" t="e">
        <f t="shared" si="155"/>
        <v>#DIV/0!</v>
      </c>
      <c r="R455" s="56"/>
      <c r="S455" s="55" t="e">
        <f t="shared" si="156"/>
        <v>#DIV/0!</v>
      </c>
      <c r="U455" s="45" t="e">
        <f t="shared" si="157"/>
        <v>#DIV/0!</v>
      </c>
      <c r="V455" s="46" t="e">
        <f t="shared" si="158"/>
        <v>#DIV/0!</v>
      </c>
      <c r="W455" s="49" t="e">
        <f t="shared" si="159"/>
        <v>#DIV/0!</v>
      </c>
      <c r="X455" s="45" t="e">
        <f t="shared" si="160"/>
        <v>#DIV/0!</v>
      </c>
      <c r="Y455" s="65" t="e">
        <f t="shared" si="161"/>
        <v>#DIV/0!</v>
      </c>
      <c r="Z455" s="46" t="e">
        <f t="shared" si="162"/>
        <v>#DIV/0!</v>
      </c>
      <c r="AA455" s="46" t="e">
        <f t="shared" si="163"/>
        <v>#DIV/0!</v>
      </c>
      <c r="AB455" s="77" t="e">
        <f t="shared" si="164"/>
        <v>#DIV/0!</v>
      </c>
      <c r="AC455" s="78" t="e">
        <f t="shared" si="165"/>
        <v>#DIV/0!</v>
      </c>
      <c r="AE455" s="8" t="e">
        <f t="shared" si="166"/>
        <v>#DIV/0!</v>
      </c>
      <c r="AF455" s="9" t="e">
        <f t="shared" si="167"/>
        <v>#DIV/0!</v>
      </c>
      <c r="AG455" s="9" t="e">
        <f t="shared" si="168"/>
        <v>#DIV/0!</v>
      </c>
      <c r="AH455" s="10" t="e">
        <f t="shared" si="169"/>
        <v>#DIV/0!</v>
      </c>
    </row>
    <row r="456" spans="1:34">
      <c r="A456" s="256" t="s">
        <v>4182</v>
      </c>
      <c r="B456" s="257"/>
      <c r="C456" s="45"/>
      <c r="D456" s="46"/>
      <c r="E456" s="258"/>
      <c r="F456" s="258"/>
      <c r="G456" s="258"/>
      <c r="H456" s="52">
        <f t="shared" si="150"/>
        <v>0</v>
      </c>
      <c r="I456" s="8">
        <f t="shared" si="151"/>
        <v>0</v>
      </c>
      <c r="J456" s="53"/>
      <c r="K456" s="9"/>
      <c r="L456" s="9"/>
      <c r="M456" s="10">
        <f t="shared" si="152"/>
        <v>0</v>
      </c>
      <c r="N456" s="56"/>
      <c r="O456" s="8" t="e">
        <f t="shared" si="153"/>
        <v>#DIV/0!</v>
      </c>
      <c r="P456" s="9" t="e">
        <f t="shared" si="154"/>
        <v>#DIV/0!</v>
      </c>
      <c r="Q456" s="10" t="e">
        <f t="shared" si="155"/>
        <v>#DIV/0!</v>
      </c>
      <c r="R456" s="56"/>
      <c r="S456" s="55" t="e">
        <f t="shared" si="156"/>
        <v>#DIV/0!</v>
      </c>
      <c r="U456" s="45" t="e">
        <f t="shared" si="157"/>
        <v>#DIV/0!</v>
      </c>
      <c r="V456" s="46" t="e">
        <f t="shared" si="158"/>
        <v>#DIV/0!</v>
      </c>
      <c r="W456" s="49" t="e">
        <f t="shared" si="159"/>
        <v>#DIV/0!</v>
      </c>
      <c r="X456" s="45" t="e">
        <f t="shared" si="160"/>
        <v>#DIV/0!</v>
      </c>
      <c r="Y456" s="65" t="e">
        <f t="shared" si="161"/>
        <v>#DIV/0!</v>
      </c>
      <c r="Z456" s="46" t="e">
        <f t="shared" si="162"/>
        <v>#DIV/0!</v>
      </c>
      <c r="AA456" s="46" t="e">
        <f t="shared" si="163"/>
        <v>#DIV/0!</v>
      </c>
      <c r="AB456" s="77" t="e">
        <f t="shared" si="164"/>
        <v>#DIV/0!</v>
      </c>
      <c r="AC456" s="78" t="e">
        <f t="shared" si="165"/>
        <v>#DIV/0!</v>
      </c>
      <c r="AE456" s="8" t="e">
        <f t="shared" si="166"/>
        <v>#DIV/0!</v>
      </c>
      <c r="AF456" s="9" t="e">
        <f t="shared" si="167"/>
        <v>#DIV/0!</v>
      </c>
      <c r="AG456" s="9" t="e">
        <f t="shared" si="168"/>
        <v>#DIV/0!</v>
      </c>
      <c r="AH456" s="10" t="e">
        <f t="shared" si="169"/>
        <v>#DIV/0!</v>
      </c>
    </row>
    <row r="457" spans="1:34">
      <c r="A457" s="256" t="s">
        <v>4183</v>
      </c>
      <c r="B457" s="257"/>
      <c r="C457" s="45"/>
      <c r="D457" s="46"/>
      <c r="E457" s="258"/>
      <c r="F457" s="258"/>
      <c r="G457" s="258"/>
      <c r="H457" s="52">
        <f t="shared" si="150"/>
        <v>0</v>
      </c>
      <c r="I457" s="8">
        <f t="shared" si="151"/>
        <v>0</v>
      </c>
      <c r="J457" s="53"/>
      <c r="K457" s="9"/>
      <c r="L457" s="9"/>
      <c r="M457" s="10">
        <f t="shared" si="152"/>
        <v>0</v>
      </c>
      <c r="N457" s="56"/>
      <c r="O457" s="8" t="e">
        <f t="shared" si="153"/>
        <v>#DIV/0!</v>
      </c>
      <c r="P457" s="9" t="e">
        <f t="shared" si="154"/>
        <v>#DIV/0!</v>
      </c>
      <c r="Q457" s="10" t="e">
        <f t="shared" si="155"/>
        <v>#DIV/0!</v>
      </c>
      <c r="R457" s="56"/>
      <c r="S457" s="55" t="e">
        <f t="shared" si="156"/>
        <v>#DIV/0!</v>
      </c>
      <c r="U457" s="45" t="e">
        <f t="shared" si="157"/>
        <v>#DIV/0!</v>
      </c>
      <c r="V457" s="46" t="e">
        <f t="shared" si="158"/>
        <v>#DIV/0!</v>
      </c>
      <c r="W457" s="49" t="e">
        <f t="shared" si="159"/>
        <v>#DIV/0!</v>
      </c>
      <c r="X457" s="45" t="e">
        <f t="shared" si="160"/>
        <v>#DIV/0!</v>
      </c>
      <c r="Y457" s="65" t="e">
        <f t="shared" si="161"/>
        <v>#DIV/0!</v>
      </c>
      <c r="Z457" s="46" t="e">
        <f t="shared" si="162"/>
        <v>#DIV/0!</v>
      </c>
      <c r="AA457" s="46" t="e">
        <f t="shared" si="163"/>
        <v>#DIV/0!</v>
      </c>
      <c r="AB457" s="77" t="e">
        <f t="shared" si="164"/>
        <v>#DIV/0!</v>
      </c>
      <c r="AC457" s="78" t="e">
        <f t="shared" si="165"/>
        <v>#DIV/0!</v>
      </c>
      <c r="AE457" s="8" t="e">
        <f t="shared" si="166"/>
        <v>#DIV/0!</v>
      </c>
      <c r="AF457" s="9" t="e">
        <f t="shared" si="167"/>
        <v>#DIV/0!</v>
      </c>
      <c r="AG457" s="9" t="e">
        <f t="shared" si="168"/>
        <v>#DIV/0!</v>
      </c>
      <c r="AH457" s="10" t="e">
        <f t="shared" si="169"/>
        <v>#DIV/0!</v>
      </c>
    </row>
    <row r="458" spans="1:34">
      <c r="A458" s="256" t="s">
        <v>4184</v>
      </c>
      <c r="B458" s="257"/>
      <c r="C458" s="45"/>
      <c r="D458" s="46"/>
      <c r="E458" s="258"/>
      <c r="F458" s="258"/>
      <c r="G458" s="258"/>
      <c r="H458" s="52">
        <f t="shared" si="150"/>
        <v>0</v>
      </c>
      <c r="I458" s="8">
        <f t="shared" si="151"/>
        <v>0</v>
      </c>
      <c r="J458" s="53"/>
      <c r="K458" s="9"/>
      <c r="L458" s="9"/>
      <c r="M458" s="10">
        <f t="shared" si="152"/>
        <v>0</v>
      </c>
      <c r="N458" s="56"/>
      <c r="O458" s="8" t="e">
        <f t="shared" si="153"/>
        <v>#DIV/0!</v>
      </c>
      <c r="P458" s="9" t="e">
        <f t="shared" si="154"/>
        <v>#DIV/0!</v>
      </c>
      <c r="Q458" s="10" t="e">
        <f t="shared" si="155"/>
        <v>#DIV/0!</v>
      </c>
      <c r="R458" s="56"/>
      <c r="S458" s="55" t="e">
        <f t="shared" si="156"/>
        <v>#DIV/0!</v>
      </c>
      <c r="U458" s="45" t="e">
        <f t="shared" si="157"/>
        <v>#DIV/0!</v>
      </c>
      <c r="V458" s="46" t="e">
        <f t="shared" si="158"/>
        <v>#DIV/0!</v>
      </c>
      <c r="W458" s="49" t="e">
        <f t="shared" si="159"/>
        <v>#DIV/0!</v>
      </c>
      <c r="X458" s="45" t="e">
        <f t="shared" si="160"/>
        <v>#DIV/0!</v>
      </c>
      <c r="Y458" s="65" t="e">
        <f t="shared" si="161"/>
        <v>#DIV/0!</v>
      </c>
      <c r="Z458" s="46" t="e">
        <f t="shared" si="162"/>
        <v>#DIV/0!</v>
      </c>
      <c r="AA458" s="46" t="e">
        <f t="shared" si="163"/>
        <v>#DIV/0!</v>
      </c>
      <c r="AB458" s="77" t="e">
        <f t="shared" si="164"/>
        <v>#DIV/0!</v>
      </c>
      <c r="AC458" s="78" t="e">
        <f t="shared" si="165"/>
        <v>#DIV/0!</v>
      </c>
      <c r="AE458" s="8" t="e">
        <f t="shared" si="166"/>
        <v>#DIV/0!</v>
      </c>
      <c r="AF458" s="9" t="e">
        <f t="shared" si="167"/>
        <v>#DIV/0!</v>
      </c>
      <c r="AG458" s="9" t="e">
        <f t="shared" si="168"/>
        <v>#DIV/0!</v>
      </c>
      <c r="AH458" s="10" t="e">
        <f t="shared" si="169"/>
        <v>#DIV/0!</v>
      </c>
    </row>
    <row r="459" spans="1:34">
      <c r="A459" s="256" t="s">
        <v>4185</v>
      </c>
      <c r="B459" s="257"/>
      <c r="C459" s="45"/>
      <c r="D459" s="46"/>
      <c r="E459" s="258"/>
      <c r="F459" s="258"/>
      <c r="G459" s="258"/>
      <c r="H459" s="52">
        <f t="shared" si="150"/>
        <v>0</v>
      </c>
      <c r="I459" s="8">
        <f t="shared" si="151"/>
        <v>0</v>
      </c>
      <c r="J459" s="53"/>
      <c r="K459" s="9"/>
      <c r="L459" s="9"/>
      <c r="M459" s="10">
        <f t="shared" si="152"/>
        <v>0</v>
      </c>
      <c r="N459" s="56"/>
      <c r="O459" s="8" t="e">
        <f t="shared" si="153"/>
        <v>#DIV/0!</v>
      </c>
      <c r="P459" s="9" t="e">
        <f t="shared" si="154"/>
        <v>#DIV/0!</v>
      </c>
      <c r="Q459" s="10" t="e">
        <f t="shared" si="155"/>
        <v>#DIV/0!</v>
      </c>
      <c r="R459" s="56"/>
      <c r="S459" s="55" t="e">
        <f t="shared" si="156"/>
        <v>#DIV/0!</v>
      </c>
      <c r="U459" s="45" t="e">
        <f t="shared" si="157"/>
        <v>#DIV/0!</v>
      </c>
      <c r="V459" s="46" t="e">
        <f t="shared" si="158"/>
        <v>#DIV/0!</v>
      </c>
      <c r="W459" s="49" t="e">
        <f t="shared" si="159"/>
        <v>#DIV/0!</v>
      </c>
      <c r="X459" s="45" t="e">
        <f t="shared" si="160"/>
        <v>#DIV/0!</v>
      </c>
      <c r="Y459" s="65" t="e">
        <f t="shared" si="161"/>
        <v>#DIV/0!</v>
      </c>
      <c r="Z459" s="46" t="e">
        <f t="shared" si="162"/>
        <v>#DIV/0!</v>
      </c>
      <c r="AA459" s="46" t="e">
        <f t="shared" si="163"/>
        <v>#DIV/0!</v>
      </c>
      <c r="AB459" s="77" t="e">
        <f t="shared" si="164"/>
        <v>#DIV/0!</v>
      </c>
      <c r="AC459" s="78" t="e">
        <f t="shared" si="165"/>
        <v>#DIV/0!</v>
      </c>
      <c r="AE459" s="8" t="e">
        <f t="shared" si="166"/>
        <v>#DIV/0!</v>
      </c>
      <c r="AF459" s="9" t="e">
        <f t="shared" si="167"/>
        <v>#DIV/0!</v>
      </c>
      <c r="AG459" s="9" t="e">
        <f t="shared" si="168"/>
        <v>#DIV/0!</v>
      </c>
      <c r="AH459" s="10" t="e">
        <f t="shared" si="169"/>
        <v>#DIV/0!</v>
      </c>
    </row>
    <row r="460" spans="1:34">
      <c r="A460" s="256" t="s">
        <v>4186</v>
      </c>
      <c r="B460" s="257"/>
      <c r="C460" s="45"/>
      <c r="D460" s="46"/>
      <c r="E460" s="258"/>
      <c r="F460" s="258"/>
      <c r="G460" s="258"/>
      <c r="H460" s="52">
        <f t="shared" si="150"/>
        <v>0</v>
      </c>
      <c r="I460" s="8">
        <f t="shared" si="151"/>
        <v>0</v>
      </c>
      <c r="J460" s="53"/>
      <c r="K460" s="9"/>
      <c r="L460" s="9"/>
      <c r="M460" s="10">
        <f t="shared" si="152"/>
        <v>0</v>
      </c>
      <c r="N460" s="56"/>
      <c r="O460" s="8" t="e">
        <f t="shared" si="153"/>
        <v>#DIV/0!</v>
      </c>
      <c r="P460" s="9" t="e">
        <f t="shared" si="154"/>
        <v>#DIV/0!</v>
      </c>
      <c r="Q460" s="10" t="e">
        <f t="shared" si="155"/>
        <v>#DIV/0!</v>
      </c>
      <c r="R460" s="56"/>
      <c r="S460" s="55" t="e">
        <f t="shared" si="156"/>
        <v>#DIV/0!</v>
      </c>
      <c r="U460" s="45" t="e">
        <f t="shared" si="157"/>
        <v>#DIV/0!</v>
      </c>
      <c r="V460" s="46" t="e">
        <f t="shared" si="158"/>
        <v>#DIV/0!</v>
      </c>
      <c r="W460" s="49" t="e">
        <f t="shared" si="159"/>
        <v>#DIV/0!</v>
      </c>
      <c r="X460" s="45" t="e">
        <f t="shared" si="160"/>
        <v>#DIV/0!</v>
      </c>
      <c r="Y460" s="65" t="e">
        <f t="shared" si="161"/>
        <v>#DIV/0!</v>
      </c>
      <c r="Z460" s="46" t="e">
        <f t="shared" si="162"/>
        <v>#DIV/0!</v>
      </c>
      <c r="AA460" s="46" t="e">
        <f t="shared" si="163"/>
        <v>#DIV/0!</v>
      </c>
      <c r="AB460" s="77" t="e">
        <f t="shared" si="164"/>
        <v>#DIV/0!</v>
      </c>
      <c r="AC460" s="78" t="e">
        <f t="shared" si="165"/>
        <v>#DIV/0!</v>
      </c>
      <c r="AE460" s="8" t="e">
        <f t="shared" si="166"/>
        <v>#DIV/0!</v>
      </c>
      <c r="AF460" s="9" t="e">
        <f t="shared" si="167"/>
        <v>#DIV/0!</v>
      </c>
      <c r="AG460" s="9" t="e">
        <f t="shared" si="168"/>
        <v>#DIV/0!</v>
      </c>
      <c r="AH460" s="10" t="e">
        <f t="shared" si="169"/>
        <v>#DIV/0!</v>
      </c>
    </row>
    <row r="461" spans="1:34">
      <c r="A461" s="256" t="s">
        <v>4187</v>
      </c>
      <c r="B461" s="257"/>
      <c r="C461" s="45"/>
      <c r="D461" s="46"/>
      <c r="E461" s="258"/>
      <c r="F461" s="258"/>
      <c r="G461" s="258"/>
      <c r="H461" s="52">
        <f t="shared" si="150"/>
        <v>0</v>
      </c>
      <c r="I461" s="8">
        <f t="shared" si="151"/>
        <v>0</v>
      </c>
      <c r="J461" s="53"/>
      <c r="K461" s="9"/>
      <c r="L461" s="9"/>
      <c r="M461" s="10">
        <f t="shared" si="152"/>
        <v>0</v>
      </c>
      <c r="N461" s="56"/>
      <c r="O461" s="8" t="e">
        <f t="shared" si="153"/>
        <v>#DIV/0!</v>
      </c>
      <c r="P461" s="9" t="e">
        <f t="shared" si="154"/>
        <v>#DIV/0!</v>
      </c>
      <c r="Q461" s="10" t="e">
        <f t="shared" si="155"/>
        <v>#DIV/0!</v>
      </c>
      <c r="R461" s="56"/>
      <c r="S461" s="55" t="e">
        <f t="shared" si="156"/>
        <v>#DIV/0!</v>
      </c>
      <c r="U461" s="45" t="e">
        <f t="shared" si="157"/>
        <v>#DIV/0!</v>
      </c>
      <c r="V461" s="46" t="e">
        <f t="shared" si="158"/>
        <v>#DIV/0!</v>
      </c>
      <c r="W461" s="49" t="e">
        <f t="shared" si="159"/>
        <v>#DIV/0!</v>
      </c>
      <c r="X461" s="45" t="e">
        <f t="shared" si="160"/>
        <v>#DIV/0!</v>
      </c>
      <c r="Y461" s="65" t="e">
        <f t="shared" si="161"/>
        <v>#DIV/0!</v>
      </c>
      <c r="Z461" s="46" t="e">
        <f t="shared" si="162"/>
        <v>#DIV/0!</v>
      </c>
      <c r="AA461" s="46" t="e">
        <f t="shared" si="163"/>
        <v>#DIV/0!</v>
      </c>
      <c r="AB461" s="77" t="e">
        <f t="shared" si="164"/>
        <v>#DIV/0!</v>
      </c>
      <c r="AC461" s="78" t="e">
        <f t="shared" si="165"/>
        <v>#DIV/0!</v>
      </c>
      <c r="AE461" s="8" t="e">
        <f t="shared" si="166"/>
        <v>#DIV/0!</v>
      </c>
      <c r="AF461" s="9" t="e">
        <f t="shared" si="167"/>
        <v>#DIV/0!</v>
      </c>
      <c r="AG461" s="9" t="e">
        <f t="shared" si="168"/>
        <v>#DIV/0!</v>
      </c>
      <c r="AH461" s="10" t="e">
        <f t="shared" si="169"/>
        <v>#DIV/0!</v>
      </c>
    </row>
    <row r="462" spans="1:34">
      <c r="A462" s="256" t="s">
        <v>4188</v>
      </c>
      <c r="B462" s="257"/>
      <c r="C462" s="45"/>
      <c r="D462" s="46"/>
      <c r="E462" s="258"/>
      <c r="F462" s="258"/>
      <c r="G462" s="258"/>
      <c r="H462" s="52">
        <f t="shared" si="150"/>
        <v>0</v>
      </c>
      <c r="I462" s="8">
        <f t="shared" si="151"/>
        <v>0</v>
      </c>
      <c r="J462" s="53"/>
      <c r="K462" s="9"/>
      <c r="L462" s="9"/>
      <c r="M462" s="10">
        <f t="shared" si="152"/>
        <v>0</v>
      </c>
      <c r="N462" s="56"/>
      <c r="O462" s="8" t="e">
        <f t="shared" si="153"/>
        <v>#DIV/0!</v>
      </c>
      <c r="P462" s="9" t="e">
        <f t="shared" si="154"/>
        <v>#DIV/0!</v>
      </c>
      <c r="Q462" s="10" t="e">
        <f t="shared" si="155"/>
        <v>#DIV/0!</v>
      </c>
      <c r="R462" s="56"/>
      <c r="S462" s="55" t="e">
        <f t="shared" si="156"/>
        <v>#DIV/0!</v>
      </c>
      <c r="U462" s="45" t="e">
        <f t="shared" si="157"/>
        <v>#DIV/0!</v>
      </c>
      <c r="V462" s="46" t="e">
        <f t="shared" si="158"/>
        <v>#DIV/0!</v>
      </c>
      <c r="W462" s="49" t="e">
        <f t="shared" si="159"/>
        <v>#DIV/0!</v>
      </c>
      <c r="X462" s="45" t="e">
        <f t="shared" si="160"/>
        <v>#DIV/0!</v>
      </c>
      <c r="Y462" s="65" t="e">
        <f t="shared" si="161"/>
        <v>#DIV/0!</v>
      </c>
      <c r="Z462" s="46" t="e">
        <f t="shared" si="162"/>
        <v>#DIV/0!</v>
      </c>
      <c r="AA462" s="46" t="e">
        <f t="shared" si="163"/>
        <v>#DIV/0!</v>
      </c>
      <c r="AB462" s="77" t="e">
        <f t="shared" si="164"/>
        <v>#DIV/0!</v>
      </c>
      <c r="AC462" s="78" t="e">
        <f t="shared" si="165"/>
        <v>#DIV/0!</v>
      </c>
      <c r="AE462" s="8" t="e">
        <f t="shared" si="166"/>
        <v>#DIV/0!</v>
      </c>
      <c r="AF462" s="9" t="e">
        <f t="shared" si="167"/>
        <v>#DIV/0!</v>
      </c>
      <c r="AG462" s="9" t="e">
        <f t="shared" si="168"/>
        <v>#DIV/0!</v>
      </c>
      <c r="AH462" s="10" t="e">
        <f t="shared" si="169"/>
        <v>#DIV/0!</v>
      </c>
    </row>
    <row r="463" spans="1:34">
      <c r="A463" s="256" t="s">
        <v>4189</v>
      </c>
      <c r="B463" s="257"/>
      <c r="C463" s="45"/>
      <c r="D463" s="46"/>
      <c r="E463" s="258"/>
      <c r="F463" s="258"/>
      <c r="G463" s="258"/>
      <c r="H463" s="52">
        <f t="shared" ref="H463:H501" si="170">SUM(C463:G463)</f>
        <v>0</v>
      </c>
      <c r="I463" s="8">
        <f t="shared" ref="I463:I501" si="171">M463-L463-K463-J463</f>
        <v>0</v>
      </c>
      <c r="J463" s="53"/>
      <c r="K463" s="9"/>
      <c r="L463" s="9"/>
      <c r="M463" s="10">
        <f t="shared" ref="M463:M501" si="172">H463</f>
        <v>0</v>
      </c>
      <c r="N463" s="56"/>
      <c r="O463" s="8" t="e">
        <f t="shared" ref="O463:O501" si="173">ROUND(I463/$I$502*$Q$504,2)</f>
        <v>#DIV/0!</v>
      </c>
      <c r="P463" s="9" t="e">
        <f t="shared" ref="P463:P501" si="174">ROUND(I463/$I$502*$Q$505,2)</f>
        <v>#DIV/0!</v>
      </c>
      <c r="Q463" s="10" t="e">
        <f t="shared" ref="Q463:Q501" si="175">SUM(O463:P463)</f>
        <v>#DIV/0!</v>
      </c>
      <c r="R463" s="56"/>
      <c r="S463" s="55" t="e">
        <f t="shared" ref="S463:S501" si="176">ROUND(M463/$M$502*$Q$506,2)</f>
        <v>#DIV/0!</v>
      </c>
      <c r="U463" s="45" t="e">
        <f t="shared" ref="U463:U501" si="177">I463+O463</f>
        <v>#DIV/0!</v>
      </c>
      <c r="V463" s="46" t="e">
        <f t="shared" ref="V463:V501" si="178">J463+P463</f>
        <v>#DIV/0!</v>
      </c>
      <c r="W463" s="49" t="e">
        <f t="shared" ref="W463:W501" si="179">K463+L463+S463</f>
        <v>#DIV/0!</v>
      </c>
      <c r="X463" s="45" t="e">
        <f t="shared" ref="X463:X501" si="180">SUM(U463:W463)</f>
        <v>#DIV/0!</v>
      </c>
      <c r="Y463" s="65" t="e">
        <f t="shared" ref="Y463:Y501" si="181">ROUND(U463*$A$505,2)</f>
        <v>#DIV/0!</v>
      </c>
      <c r="Z463" s="46" t="e">
        <f t="shared" ref="Z463:Z501" si="182">U463-Y463</f>
        <v>#DIV/0!</v>
      </c>
      <c r="AA463" s="46" t="e">
        <f t="shared" ref="AA463:AA501" si="183">Z463+W463+V463</f>
        <v>#DIV/0!</v>
      </c>
      <c r="AB463" s="77" t="e">
        <f t="shared" ref="AB463:AB501" si="184">ROUND(Y463/X463,4)</f>
        <v>#DIV/0!</v>
      </c>
      <c r="AC463" s="78" t="e">
        <f t="shared" ref="AC463:AC501" si="185">ROUND(AA463/X463,4)</f>
        <v>#DIV/0!</v>
      </c>
      <c r="AE463" s="8" t="e">
        <f t="shared" ref="AE463:AE501" si="186">Y463</f>
        <v>#DIV/0!</v>
      </c>
      <c r="AF463" s="9" t="e">
        <f t="shared" ref="AF463:AF501" si="187">Z463</f>
        <v>#DIV/0!</v>
      </c>
      <c r="AG463" s="9" t="e">
        <f t="shared" ref="AG463:AG501" si="188">V463</f>
        <v>#DIV/0!</v>
      </c>
      <c r="AH463" s="10" t="e">
        <f t="shared" ref="AH463:AH501" si="189">W463</f>
        <v>#DIV/0!</v>
      </c>
    </row>
    <row r="464" spans="1:34">
      <c r="A464" s="256" t="s">
        <v>4190</v>
      </c>
      <c r="B464" s="257"/>
      <c r="C464" s="45"/>
      <c r="D464" s="46"/>
      <c r="E464" s="258"/>
      <c r="F464" s="258"/>
      <c r="G464" s="258"/>
      <c r="H464" s="52">
        <f t="shared" si="170"/>
        <v>0</v>
      </c>
      <c r="I464" s="8">
        <f t="shared" si="171"/>
        <v>0</v>
      </c>
      <c r="J464" s="53"/>
      <c r="K464" s="9"/>
      <c r="L464" s="9"/>
      <c r="M464" s="10">
        <f t="shared" si="172"/>
        <v>0</v>
      </c>
      <c r="N464" s="56"/>
      <c r="O464" s="8" t="e">
        <f t="shared" si="173"/>
        <v>#DIV/0!</v>
      </c>
      <c r="P464" s="9" t="e">
        <f t="shared" si="174"/>
        <v>#DIV/0!</v>
      </c>
      <c r="Q464" s="10" t="e">
        <f t="shared" si="175"/>
        <v>#DIV/0!</v>
      </c>
      <c r="R464" s="56"/>
      <c r="S464" s="55" t="e">
        <f t="shared" si="176"/>
        <v>#DIV/0!</v>
      </c>
      <c r="U464" s="45" t="e">
        <f t="shared" si="177"/>
        <v>#DIV/0!</v>
      </c>
      <c r="V464" s="46" t="e">
        <f t="shared" si="178"/>
        <v>#DIV/0!</v>
      </c>
      <c r="W464" s="49" t="e">
        <f t="shared" si="179"/>
        <v>#DIV/0!</v>
      </c>
      <c r="X464" s="45" t="e">
        <f t="shared" si="180"/>
        <v>#DIV/0!</v>
      </c>
      <c r="Y464" s="65" t="e">
        <f t="shared" si="181"/>
        <v>#DIV/0!</v>
      </c>
      <c r="Z464" s="46" t="e">
        <f t="shared" si="182"/>
        <v>#DIV/0!</v>
      </c>
      <c r="AA464" s="46" t="e">
        <f t="shared" si="183"/>
        <v>#DIV/0!</v>
      </c>
      <c r="AB464" s="77" t="e">
        <f t="shared" si="184"/>
        <v>#DIV/0!</v>
      </c>
      <c r="AC464" s="78" t="e">
        <f t="shared" si="185"/>
        <v>#DIV/0!</v>
      </c>
      <c r="AE464" s="8" t="e">
        <f t="shared" si="186"/>
        <v>#DIV/0!</v>
      </c>
      <c r="AF464" s="9" t="e">
        <f t="shared" si="187"/>
        <v>#DIV/0!</v>
      </c>
      <c r="AG464" s="9" t="e">
        <f t="shared" si="188"/>
        <v>#DIV/0!</v>
      </c>
      <c r="AH464" s="10" t="e">
        <f t="shared" si="189"/>
        <v>#DIV/0!</v>
      </c>
    </row>
    <row r="465" spans="1:34">
      <c r="A465" s="256" t="s">
        <v>4191</v>
      </c>
      <c r="B465" s="257"/>
      <c r="C465" s="45"/>
      <c r="D465" s="46"/>
      <c r="E465" s="258"/>
      <c r="F465" s="258"/>
      <c r="G465" s="258"/>
      <c r="H465" s="52">
        <f t="shared" si="170"/>
        <v>0</v>
      </c>
      <c r="I465" s="8">
        <f t="shared" si="171"/>
        <v>0</v>
      </c>
      <c r="J465" s="53"/>
      <c r="K465" s="9"/>
      <c r="L465" s="9"/>
      <c r="M465" s="10">
        <f t="shared" si="172"/>
        <v>0</v>
      </c>
      <c r="N465" s="56"/>
      <c r="O465" s="8" t="e">
        <f t="shared" si="173"/>
        <v>#DIV/0!</v>
      </c>
      <c r="P465" s="9" t="e">
        <f t="shared" si="174"/>
        <v>#DIV/0!</v>
      </c>
      <c r="Q465" s="10" t="e">
        <f t="shared" si="175"/>
        <v>#DIV/0!</v>
      </c>
      <c r="R465" s="56"/>
      <c r="S465" s="55" t="e">
        <f t="shared" si="176"/>
        <v>#DIV/0!</v>
      </c>
      <c r="U465" s="45" t="e">
        <f t="shared" si="177"/>
        <v>#DIV/0!</v>
      </c>
      <c r="V465" s="46" t="e">
        <f t="shared" si="178"/>
        <v>#DIV/0!</v>
      </c>
      <c r="W465" s="49" t="e">
        <f t="shared" si="179"/>
        <v>#DIV/0!</v>
      </c>
      <c r="X465" s="45" t="e">
        <f t="shared" si="180"/>
        <v>#DIV/0!</v>
      </c>
      <c r="Y465" s="65" t="e">
        <f t="shared" si="181"/>
        <v>#DIV/0!</v>
      </c>
      <c r="Z465" s="46" t="e">
        <f t="shared" si="182"/>
        <v>#DIV/0!</v>
      </c>
      <c r="AA465" s="46" t="e">
        <f t="shared" si="183"/>
        <v>#DIV/0!</v>
      </c>
      <c r="AB465" s="77" t="e">
        <f t="shared" si="184"/>
        <v>#DIV/0!</v>
      </c>
      <c r="AC465" s="78" t="e">
        <f t="shared" si="185"/>
        <v>#DIV/0!</v>
      </c>
      <c r="AE465" s="8" t="e">
        <f t="shared" si="186"/>
        <v>#DIV/0!</v>
      </c>
      <c r="AF465" s="9" t="e">
        <f t="shared" si="187"/>
        <v>#DIV/0!</v>
      </c>
      <c r="AG465" s="9" t="e">
        <f t="shared" si="188"/>
        <v>#DIV/0!</v>
      </c>
      <c r="AH465" s="10" t="e">
        <f t="shared" si="189"/>
        <v>#DIV/0!</v>
      </c>
    </row>
    <row r="466" spans="1:34">
      <c r="A466" s="256" t="s">
        <v>4192</v>
      </c>
      <c r="B466" s="257"/>
      <c r="C466" s="45"/>
      <c r="D466" s="46"/>
      <c r="E466" s="258"/>
      <c r="F466" s="258"/>
      <c r="G466" s="258"/>
      <c r="H466" s="52">
        <f t="shared" si="170"/>
        <v>0</v>
      </c>
      <c r="I466" s="8">
        <f t="shared" si="171"/>
        <v>0</v>
      </c>
      <c r="J466" s="53"/>
      <c r="K466" s="9"/>
      <c r="L466" s="9"/>
      <c r="M466" s="10">
        <f t="shared" si="172"/>
        <v>0</v>
      </c>
      <c r="N466" s="56"/>
      <c r="O466" s="8" t="e">
        <f t="shared" si="173"/>
        <v>#DIV/0!</v>
      </c>
      <c r="P466" s="9" t="e">
        <f t="shared" si="174"/>
        <v>#DIV/0!</v>
      </c>
      <c r="Q466" s="10" t="e">
        <f t="shared" si="175"/>
        <v>#DIV/0!</v>
      </c>
      <c r="R466" s="56"/>
      <c r="S466" s="55" t="e">
        <f t="shared" si="176"/>
        <v>#DIV/0!</v>
      </c>
      <c r="U466" s="45" t="e">
        <f t="shared" si="177"/>
        <v>#DIV/0!</v>
      </c>
      <c r="V466" s="46" t="e">
        <f t="shared" si="178"/>
        <v>#DIV/0!</v>
      </c>
      <c r="W466" s="49" t="e">
        <f t="shared" si="179"/>
        <v>#DIV/0!</v>
      </c>
      <c r="X466" s="45" t="e">
        <f t="shared" si="180"/>
        <v>#DIV/0!</v>
      </c>
      <c r="Y466" s="65" t="e">
        <f t="shared" si="181"/>
        <v>#DIV/0!</v>
      </c>
      <c r="Z466" s="46" t="e">
        <f t="shared" si="182"/>
        <v>#DIV/0!</v>
      </c>
      <c r="AA466" s="46" t="e">
        <f t="shared" si="183"/>
        <v>#DIV/0!</v>
      </c>
      <c r="AB466" s="77" t="e">
        <f t="shared" si="184"/>
        <v>#DIV/0!</v>
      </c>
      <c r="AC466" s="78" t="e">
        <f t="shared" si="185"/>
        <v>#DIV/0!</v>
      </c>
      <c r="AE466" s="8" t="e">
        <f t="shared" si="186"/>
        <v>#DIV/0!</v>
      </c>
      <c r="AF466" s="9" t="e">
        <f t="shared" si="187"/>
        <v>#DIV/0!</v>
      </c>
      <c r="AG466" s="9" t="e">
        <f t="shared" si="188"/>
        <v>#DIV/0!</v>
      </c>
      <c r="AH466" s="10" t="e">
        <f t="shared" si="189"/>
        <v>#DIV/0!</v>
      </c>
    </row>
    <row r="467" spans="1:34">
      <c r="A467" s="256" t="s">
        <v>4193</v>
      </c>
      <c r="B467" s="257"/>
      <c r="C467" s="45"/>
      <c r="D467" s="46"/>
      <c r="E467" s="258"/>
      <c r="F467" s="258"/>
      <c r="G467" s="258"/>
      <c r="H467" s="52">
        <f t="shared" si="170"/>
        <v>0</v>
      </c>
      <c r="I467" s="8">
        <f t="shared" si="171"/>
        <v>0</v>
      </c>
      <c r="J467" s="53"/>
      <c r="K467" s="9"/>
      <c r="L467" s="9"/>
      <c r="M467" s="10">
        <f t="shared" si="172"/>
        <v>0</v>
      </c>
      <c r="N467" s="56"/>
      <c r="O467" s="8" t="e">
        <f t="shared" si="173"/>
        <v>#DIV/0!</v>
      </c>
      <c r="P467" s="9" t="e">
        <f t="shared" si="174"/>
        <v>#DIV/0!</v>
      </c>
      <c r="Q467" s="10" t="e">
        <f t="shared" si="175"/>
        <v>#DIV/0!</v>
      </c>
      <c r="R467" s="56"/>
      <c r="S467" s="55" t="e">
        <f t="shared" si="176"/>
        <v>#DIV/0!</v>
      </c>
      <c r="U467" s="45" t="e">
        <f t="shared" si="177"/>
        <v>#DIV/0!</v>
      </c>
      <c r="V467" s="46" t="e">
        <f t="shared" si="178"/>
        <v>#DIV/0!</v>
      </c>
      <c r="W467" s="49" t="e">
        <f t="shared" si="179"/>
        <v>#DIV/0!</v>
      </c>
      <c r="X467" s="45" t="e">
        <f t="shared" si="180"/>
        <v>#DIV/0!</v>
      </c>
      <c r="Y467" s="65" t="e">
        <f t="shared" si="181"/>
        <v>#DIV/0!</v>
      </c>
      <c r="Z467" s="46" t="e">
        <f t="shared" si="182"/>
        <v>#DIV/0!</v>
      </c>
      <c r="AA467" s="46" t="e">
        <f t="shared" si="183"/>
        <v>#DIV/0!</v>
      </c>
      <c r="AB467" s="77" t="e">
        <f t="shared" si="184"/>
        <v>#DIV/0!</v>
      </c>
      <c r="AC467" s="78" t="e">
        <f t="shared" si="185"/>
        <v>#DIV/0!</v>
      </c>
      <c r="AE467" s="8" t="e">
        <f t="shared" si="186"/>
        <v>#DIV/0!</v>
      </c>
      <c r="AF467" s="9" t="e">
        <f t="shared" si="187"/>
        <v>#DIV/0!</v>
      </c>
      <c r="AG467" s="9" t="e">
        <f t="shared" si="188"/>
        <v>#DIV/0!</v>
      </c>
      <c r="AH467" s="10" t="e">
        <f t="shared" si="189"/>
        <v>#DIV/0!</v>
      </c>
    </row>
    <row r="468" spans="1:34">
      <c r="A468" s="256" t="s">
        <v>4194</v>
      </c>
      <c r="B468" s="257"/>
      <c r="C468" s="45"/>
      <c r="D468" s="46"/>
      <c r="E468" s="258"/>
      <c r="F468" s="258"/>
      <c r="G468" s="258"/>
      <c r="H468" s="52">
        <f t="shared" si="170"/>
        <v>0</v>
      </c>
      <c r="I468" s="8">
        <f t="shared" si="171"/>
        <v>0</v>
      </c>
      <c r="J468" s="53"/>
      <c r="K468" s="9"/>
      <c r="L468" s="9"/>
      <c r="M468" s="10">
        <f t="shared" si="172"/>
        <v>0</v>
      </c>
      <c r="N468" s="56"/>
      <c r="O468" s="8" t="e">
        <f t="shared" si="173"/>
        <v>#DIV/0!</v>
      </c>
      <c r="P468" s="9" t="e">
        <f t="shared" si="174"/>
        <v>#DIV/0!</v>
      </c>
      <c r="Q468" s="10" t="e">
        <f t="shared" si="175"/>
        <v>#DIV/0!</v>
      </c>
      <c r="R468" s="56"/>
      <c r="S468" s="55" t="e">
        <f t="shared" si="176"/>
        <v>#DIV/0!</v>
      </c>
      <c r="U468" s="45" t="e">
        <f t="shared" si="177"/>
        <v>#DIV/0!</v>
      </c>
      <c r="V468" s="46" t="e">
        <f t="shared" si="178"/>
        <v>#DIV/0!</v>
      </c>
      <c r="W468" s="49" t="e">
        <f t="shared" si="179"/>
        <v>#DIV/0!</v>
      </c>
      <c r="X468" s="45" t="e">
        <f t="shared" si="180"/>
        <v>#DIV/0!</v>
      </c>
      <c r="Y468" s="65" t="e">
        <f t="shared" si="181"/>
        <v>#DIV/0!</v>
      </c>
      <c r="Z468" s="46" t="e">
        <f t="shared" si="182"/>
        <v>#DIV/0!</v>
      </c>
      <c r="AA468" s="46" t="e">
        <f t="shared" si="183"/>
        <v>#DIV/0!</v>
      </c>
      <c r="AB468" s="77" t="e">
        <f t="shared" si="184"/>
        <v>#DIV/0!</v>
      </c>
      <c r="AC468" s="78" t="e">
        <f t="shared" si="185"/>
        <v>#DIV/0!</v>
      </c>
      <c r="AE468" s="8" t="e">
        <f t="shared" si="186"/>
        <v>#DIV/0!</v>
      </c>
      <c r="AF468" s="9" t="e">
        <f t="shared" si="187"/>
        <v>#DIV/0!</v>
      </c>
      <c r="AG468" s="9" t="e">
        <f t="shared" si="188"/>
        <v>#DIV/0!</v>
      </c>
      <c r="AH468" s="10" t="e">
        <f t="shared" si="189"/>
        <v>#DIV/0!</v>
      </c>
    </row>
    <row r="469" spans="1:34">
      <c r="A469" s="256" t="s">
        <v>4195</v>
      </c>
      <c r="B469" s="257"/>
      <c r="C469" s="45"/>
      <c r="D469" s="46"/>
      <c r="E469" s="258"/>
      <c r="F469" s="258"/>
      <c r="G469" s="258"/>
      <c r="H469" s="52">
        <f t="shared" si="170"/>
        <v>0</v>
      </c>
      <c r="I469" s="8">
        <f t="shared" si="171"/>
        <v>0</v>
      </c>
      <c r="J469" s="53"/>
      <c r="K469" s="9"/>
      <c r="L469" s="9"/>
      <c r="M469" s="10">
        <f t="shared" si="172"/>
        <v>0</v>
      </c>
      <c r="N469" s="56"/>
      <c r="O469" s="8" t="e">
        <f t="shared" si="173"/>
        <v>#DIV/0!</v>
      </c>
      <c r="P469" s="9" t="e">
        <f t="shared" si="174"/>
        <v>#DIV/0!</v>
      </c>
      <c r="Q469" s="10" t="e">
        <f t="shared" si="175"/>
        <v>#DIV/0!</v>
      </c>
      <c r="R469" s="56"/>
      <c r="S469" s="55" t="e">
        <f t="shared" si="176"/>
        <v>#DIV/0!</v>
      </c>
      <c r="U469" s="45" t="e">
        <f t="shared" si="177"/>
        <v>#DIV/0!</v>
      </c>
      <c r="V469" s="46" t="e">
        <f t="shared" si="178"/>
        <v>#DIV/0!</v>
      </c>
      <c r="W469" s="49" t="e">
        <f t="shared" si="179"/>
        <v>#DIV/0!</v>
      </c>
      <c r="X469" s="45" t="e">
        <f t="shared" si="180"/>
        <v>#DIV/0!</v>
      </c>
      <c r="Y469" s="65" t="e">
        <f t="shared" si="181"/>
        <v>#DIV/0!</v>
      </c>
      <c r="Z469" s="46" t="e">
        <f t="shared" si="182"/>
        <v>#DIV/0!</v>
      </c>
      <c r="AA469" s="46" t="e">
        <f t="shared" si="183"/>
        <v>#DIV/0!</v>
      </c>
      <c r="AB469" s="77" t="e">
        <f t="shared" si="184"/>
        <v>#DIV/0!</v>
      </c>
      <c r="AC469" s="78" t="e">
        <f t="shared" si="185"/>
        <v>#DIV/0!</v>
      </c>
      <c r="AE469" s="8" t="e">
        <f t="shared" si="186"/>
        <v>#DIV/0!</v>
      </c>
      <c r="AF469" s="9" t="e">
        <f t="shared" si="187"/>
        <v>#DIV/0!</v>
      </c>
      <c r="AG469" s="9" t="e">
        <f t="shared" si="188"/>
        <v>#DIV/0!</v>
      </c>
      <c r="AH469" s="10" t="e">
        <f t="shared" si="189"/>
        <v>#DIV/0!</v>
      </c>
    </row>
    <row r="470" spans="1:34">
      <c r="A470" s="256" t="s">
        <v>4196</v>
      </c>
      <c r="B470" s="257"/>
      <c r="C470" s="45"/>
      <c r="D470" s="46"/>
      <c r="E470" s="258"/>
      <c r="F470" s="258"/>
      <c r="G470" s="258"/>
      <c r="H470" s="52">
        <f t="shared" si="170"/>
        <v>0</v>
      </c>
      <c r="I470" s="8">
        <f t="shared" si="171"/>
        <v>0</v>
      </c>
      <c r="J470" s="53"/>
      <c r="K470" s="9"/>
      <c r="L470" s="9"/>
      <c r="M470" s="10">
        <f t="shared" si="172"/>
        <v>0</v>
      </c>
      <c r="N470" s="56"/>
      <c r="O470" s="8" t="e">
        <f t="shared" si="173"/>
        <v>#DIV/0!</v>
      </c>
      <c r="P470" s="9" t="e">
        <f t="shared" si="174"/>
        <v>#DIV/0!</v>
      </c>
      <c r="Q470" s="10" t="e">
        <f t="shared" si="175"/>
        <v>#DIV/0!</v>
      </c>
      <c r="R470" s="56"/>
      <c r="S470" s="55" t="e">
        <f t="shared" si="176"/>
        <v>#DIV/0!</v>
      </c>
      <c r="U470" s="45" t="e">
        <f t="shared" si="177"/>
        <v>#DIV/0!</v>
      </c>
      <c r="V470" s="46" t="e">
        <f t="shared" si="178"/>
        <v>#DIV/0!</v>
      </c>
      <c r="W470" s="49" t="e">
        <f t="shared" si="179"/>
        <v>#DIV/0!</v>
      </c>
      <c r="X470" s="45" t="e">
        <f t="shared" si="180"/>
        <v>#DIV/0!</v>
      </c>
      <c r="Y470" s="65" t="e">
        <f t="shared" si="181"/>
        <v>#DIV/0!</v>
      </c>
      <c r="Z470" s="46" t="e">
        <f t="shared" si="182"/>
        <v>#DIV/0!</v>
      </c>
      <c r="AA470" s="46" t="e">
        <f t="shared" si="183"/>
        <v>#DIV/0!</v>
      </c>
      <c r="AB470" s="77" t="e">
        <f t="shared" si="184"/>
        <v>#DIV/0!</v>
      </c>
      <c r="AC470" s="78" t="e">
        <f t="shared" si="185"/>
        <v>#DIV/0!</v>
      </c>
      <c r="AE470" s="8" t="e">
        <f t="shared" si="186"/>
        <v>#DIV/0!</v>
      </c>
      <c r="AF470" s="9" t="e">
        <f t="shared" si="187"/>
        <v>#DIV/0!</v>
      </c>
      <c r="AG470" s="9" t="e">
        <f t="shared" si="188"/>
        <v>#DIV/0!</v>
      </c>
      <c r="AH470" s="10" t="e">
        <f t="shared" si="189"/>
        <v>#DIV/0!</v>
      </c>
    </row>
    <row r="471" spans="1:34">
      <c r="A471" s="256" t="s">
        <v>4197</v>
      </c>
      <c r="B471" s="257"/>
      <c r="C471" s="45"/>
      <c r="D471" s="46"/>
      <c r="E471" s="258"/>
      <c r="F471" s="258"/>
      <c r="G471" s="258"/>
      <c r="H471" s="52">
        <f t="shared" si="170"/>
        <v>0</v>
      </c>
      <c r="I471" s="8">
        <f t="shared" si="171"/>
        <v>0</v>
      </c>
      <c r="J471" s="53"/>
      <c r="K471" s="9"/>
      <c r="L471" s="9"/>
      <c r="M471" s="10">
        <f t="shared" si="172"/>
        <v>0</v>
      </c>
      <c r="N471" s="56"/>
      <c r="O471" s="8" t="e">
        <f t="shared" si="173"/>
        <v>#DIV/0!</v>
      </c>
      <c r="P471" s="9" t="e">
        <f t="shared" si="174"/>
        <v>#DIV/0!</v>
      </c>
      <c r="Q471" s="10" t="e">
        <f t="shared" si="175"/>
        <v>#DIV/0!</v>
      </c>
      <c r="R471" s="56"/>
      <c r="S471" s="55" t="e">
        <f t="shared" si="176"/>
        <v>#DIV/0!</v>
      </c>
      <c r="U471" s="45" t="e">
        <f t="shared" si="177"/>
        <v>#DIV/0!</v>
      </c>
      <c r="V471" s="46" t="e">
        <f t="shared" si="178"/>
        <v>#DIV/0!</v>
      </c>
      <c r="W471" s="49" t="e">
        <f t="shared" si="179"/>
        <v>#DIV/0!</v>
      </c>
      <c r="X471" s="45" t="e">
        <f t="shared" si="180"/>
        <v>#DIV/0!</v>
      </c>
      <c r="Y471" s="65" t="e">
        <f t="shared" si="181"/>
        <v>#DIV/0!</v>
      </c>
      <c r="Z471" s="46" t="e">
        <f t="shared" si="182"/>
        <v>#DIV/0!</v>
      </c>
      <c r="AA471" s="46" t="e">
        <f t="shared" si="183"/>
        <v>#DIV/0!</v>
      </c>
      <c r="AB471" s="77" t="e">
        <f t="shared" si="184"/>
        <v>#DIV/0!</v>
      </c>
      <c r="AC471" s="78" t="e">
        <f t="shared" si="185"/>
        <v>#DIV/0!</v>
      </c>
      <c r="AE471" s="8" t="e">
        <f t="shared" si="186"/>
        <v>#DIV/0!</v>
      </c>
      <c r="AF471" s="9" t="e">
        <f t="shared" si="187"/>
        <v>#DIV/0!</v>
      </c>
      <c r="AG471" s="9" t="e">
        <f t="shared" si="188"/>
        <v>#DIV/0!</v>
      </c>
      <c r="AH471" s="10" t="e">
        <f t="shared" si="189"/>
        <v>#DIV/0!</v>
      </c>
    </row>
    <row r="472" spans="1:34">
      <c r="A472" s="256" t="s">
        <v>4198</v>
      </c>
      <c r="B472" s="257"/>
      <c r="C472" s="45"/>
      <c r="D472" s="46"/>
      <c r="E472" s="258"/>
      <c r="F472" s="258"/>
      <c r="G472" s="258"/>
      <c r="H472" s="52">
        <f t="shared" si="170"/>
        <v>0</v>
      </c>
      <c r="I472" s="8">
        <f t="shared" si="171"/>
        <v>0</v>
      </c>
      <c r="J472" s="53"/>
      <c r="K472" s="9"/>
      <c r="L472" s="9"/>
      <c r="M472" s="10">
        <f t="shared" si="172"/>
        <v>0</v>
      </c>
      <c r="N472" s="56"/>
      <c r="O472" s="8" t="e">
        <f t="shared" si="173"/>
        <v>#DIV/0!</v>
      </c>
      <c r="P472" s="9" t="e">
        <f t="shared" si="174"/>
        <v>#DIV/0!</v>
      </c>
      <c r="Q472" s="10" t="e">
        <f t="shared" si="175"/>
        <v>#DIV/0!</v>
      </c>
      <c r="R472" s="56"/>
      <c r="S472" s="55" t="e">
        <f t="shared" si="176"/>
        <v>#DIV/0!</v>
      </c>
      <c r="U472" s="45" t="e">
        <f t="shared" si="177"/>
        <v>#DIV/0!</v>
      </c>
      <c r="V472" s="46" t="e">
        <f t="shared" si="178"/>
        <v>#DIV/0!</v>
      </c>
      <c r="W472" s="49" t="e">
        <f t="shared" si="179"/>
        <v>#DIV/0!</v>
      </c>
      <c r="X472" s="45" t="e">
        <f t="shared" si="180"/>
        <v>#DIV/0!</v>
      </c>
      <c r="Y472" s="65" t="e">
        <f t="shared" si="181"/>
        <v>#DIV/0!</v>
      </c>
      <c r="Z472" s="46" t="e">
        <f t="shared" si="182"/>
        <v>#DIV/0!</v>
      </c>
      <c r="AA472" s="46" t="e">
        <f t="shared" si="183"/>
        <v>#DIV/0!</v>
      </c>
      <c r="AB472" s="77" t="e">
        <f t="shared" si="184"/>
        <v>#DIV/0!</v>
      </c>
      <c r="AC472" s="78" t="e">
        <f t="shared" si="185"/>
        <v>#DIV/0!</v>
      </c>
      <c r="AE472" s="8" t="e">
        <f t="shared" si="186"/>
        <v>#DIV/0!</v>
      </c>
      <c r="AF472" s="9" t="e">
        <f t="shared" si="187"/>
        <v>#DIV/0!</v>
      </c>
      <c r="AG472" s="9" t="e">
        <f t="shared" si="188"/>
        <v>#DIV/0!</v>
      </c>
      <c r="AH472" s="10" t="e">
        <f t="shared" si="189"/>
        <v>#DIV/0!</v>
      </c>
    </row>
    <row r="473" spans="1:34">
      <c r="A473" s="256" t="s">
        <v>4199</v>
      </c>
      <c r="B473" s="257"/>
      <c r="C473" s="45"/>
      <c r="D473" s="46"/>
      <c r="E473" s="258"/>
      <c r="F473" s="258"/>
      <c r="G473" s="258"/>
      <c r="H473" s="52">
        <f t="shared" si="170"/>
        <v>0</v>
      </c>
      <c r="I473" s="8">
        <f t="shared" si="171"/>
        <v>0</v>
      </c>
      <c r="J473" s="53"/>
      <c r="K473" s="9"/>
      <c r="L473" s="9"/>
      <c r="M473" s="10">
        <f t="shared" si="172"/>
        <v>0</v>
      </c>
      <c r="N473" s="56"/>
      <c r="O473" s="8" t="e">
        <f t="shared" si="173"/>
        <v>#DIV/0!</v>
      </c>
      <c r="P473" s="9" t="e">
        <f t="shared" si="174"/>
        <v>#DIV/0!</v>
      </c>
      <c r="Q473" s="10" t="e">
        <f t="shared" si="175"/>
        <v>#DIV/0!</v>
      </c>
      <c r="R473" s="56"/>
      <c r="S473" s="55" t="e">
        <f t="shared" si="176"/>
        <v>#DIV/0!</v>
      </c>
      <c r="U473" s="45" t="e">
        <f t="shared" si="177"/>
        <v>#DIV/0!</v>
      </c>
      <c r="V473" s="46" t="e">
        <f t="shared" si="178"/>
        <v>#DIV/0!</v>
      </c>
      <c r="W473" s="49" t="e">
        <f t="shared" si="179"/>
        <v>#DIV/0!</v>
      </c>
      <c r="X473" s="45" t="e">
        <f t="shared" si="180"/>
        <v>#DIV/0!</v>
      </c>
      <c r="Y473" s="65" t="e">
        <f t="shared" si="181"/>
        <v>#DIV/0!</v>
      </c>
      <c r="Z473" s="46" t="e">
        <f t="shared" si="182"/>
        <v>#DIV/0!</v>
      </c>
      <c r="AA473" s="46" t="e">
        <f t="shared" si="183"/>
        <v>#DIV/0!</v>
      </c>
      <c r="AB473" s="77" t="e">
        <f t="shared" si="184"/>
        <v>#DIV/0!</v>
      </c>
      <c r="AC473" s="78" t="e">
        <f t="shared" si="185"/>
        <v>#DIV/0!</v>
      </c>
      <c r="AE473" s="8" t="e">
        <f t="shared" si="186"/>
        <v>#DIV/0!</v>
      </c>
      <c r="AF473" s="9" t="e">
        <f t="shared" si="187"/>
        <v>#DIV/0!</v>
      </c>
      <c r="AG473" s="9" t="e">
        <f t="shared" si="188"/>
        <v>#DIV/0!</v>
      </c>
      <c r="AH473" s="10" t="e">
        <f t="shared" si="189"/>
        <v>#DIV/0!</v>
      </c>
    </row>
    <row r="474" spans="1:34">
      <c r="A474" s="256" t="s">
        <v>4200</v>
      </c>
      <c r="B474" s="257"/>
      <c r="C474" s="45"/>
      <c r="D474" s="46"/>
      <c r="E474" s="258"/>
      <c r="F474" s="258"/>
      <c r="G474" s="258"/>
      <c r="H474" s="52">
        <f t="shared" si="170"/>
        <v>0</v>
      </c>
      <c r="I474" s="8">
        <f t="shared" si="171"/>
        <v>0</v>
      </c>
      <c r="J474" s="53"/>
      <c r="K474" s="9"/>
      <c r="L474" s="9"/>
      <c r="M474" s="10">
        <f t="shared" si="172"/>
        <v>0</v>
      </c>
      <c r="N474" s="56"/>
      <c r="O474" s="8" t="e">
        <f t="shared" si="173"/>
        <v>#DIV/0!</v>
      </c>
      <c r="P474" s="9" t="e">
        <f t="shared" si="174"/>
        <v>#DIV/0!</v>
      </c>
      <c r="Q474" s="10" t="e">
        <f t="shared" si="175"/>
        <v>#DIV/0!</v>
      </c>
      <c r="R474" s="56"/>
      <c r="S474" s="55" t="e">
        <f t="shared" si="176"/>
        <v>#DIV/0!</v>
      </c>
      <c r="U474" s="45" t="e">
        <f t="shared" si="177"/>
        <v>#DIV/0!</v>
      </c>
      <c r="V474" s="46" t="e">
        <f t="shared" si="178"/>
        <v>#DIV/0!</v>
      </c>
      <c r="W474" s="49" t="e">
        <f t="shared" si="179"/>
        <v>#DIV/0!</v>
      </c>
      <c r="X474" s="45" t="e">
        <f t="shared" si="180"/>
        <v>#DIV/0!</v>
      </c>
      <c r="Y474" s="65" t="e">
        <f t="shared" si="181"/>
        <v>#DIV/0!</v>
      </c>
      <c r="Z474" s="46" t="e">
        <f t="shared" si="182"/>
        <v>#DIV/0!</v>
      </c>
      <c r="AA474" s="46" t="e">
        <f t="shared" si="183"/>
        <v>#DIV/0!</v>
      </c>
      <c r="AB474" s="77" t="e">
        <f t="shared" si="184"/>
        <v>#DIV/0!</v>
      </c>
      <c r="AC474" s="78" t="e">
        <f t="shared" si="185"/>
        <v>#DIV/0!</v>
      </c>
      <c r="AE474" s="8" t="e">
        <f t="shared" si="186"/>
        <v>#DIV/0!</v>
      </c>
      <c r="AF474" s="9" t="e">
        <f t="shared" si="187"/>
        <v>#DIV/0!</v>
      </c>
      <c r="AG474" s="9" t="e">
        <f t="shared" si="188"/>
        <v>#DIV/0!</v>
      </c>
      <c r="AH474" s="10" t="e">
        <f t="shared" si="189"/>
        <v>#DIV/0!</v>
      </c>
    </row>
    <row r="475" spans="1:34">
      <c r="A475" s="256" t="s">
        <v>4201</v>
      </c>
      <c r="B475" s="257"/>
      <c r="C475" s="45"/>
      <c r="D475" s="46"/>
      <c r="E475" s="258"/>
      <c r="F475" s="258"/>
      <c r="G475" s="258"/>
      <c r="H475" s="52">
        <f t="shared" si="170"/>
        <v>0</v>
      </c>
      <c r="I475" s="8">
        <f t="shared" si="171"/>
        <v>0</v>
      </c>
      <c r="J475" s="53"/>
      <c r="K475" s="9"/>
      <c r="L475" s="9"/>
      <c r="M475" s="10">
        <f t="shared" si="172"/>
        <v>0</v>
      </c>
      <c r="N475" s="56"/>
      <c r="O475" s="8" t="e">
        <f t="shared" si="173"/>
        <v>#DIV/0!</v>
      </c>
      <c r="P475" s="9" t="e">
        <f t="shared" si="174"/>
        <v>#DIV/0!</v>
      </c>
      <c r="Q475" s="10" t="e">
        <f t="shared" si="175"/>
        <v>#DIV/0!</v>
      </c>
      <c r="R475" s="56"/>
      <c r="S475" s="55" t="e">
        <f t="shared" si="176"/>
        <v>#DIV/0!</v>
      </c>
      <c r="U475" s="45" t="e">
        <f t="shared" si="177"/>
        <v>#DIV/0!</v>
      </c>
      <c r="V475" s="46" t="e">
        <f t="shared" si="178"/>
        <v>#DIV/0!</v>
      </c>
      <c r="W475" s="49" t="e">
        <f t="shared" si="179"/>
        <v>#DIV/0!</v>
      </c>
      <c r="X475" s="45" t="e">
        <f t="shared" si="180"/>
        <v>#DIV/0!</v>
      </c>
      <c r="Y475" s="65" t="e">
        <f t="shared" si="181"/>
        <v>#DIV/0!</v>
      </c>
      <c r="Z475" s="46" t="e">
        <f t="shared" si="182"/>
        <v>#DIV/0!</v>
      </c>
      <c r="AA475" s="46" t="e">
        <f t="shared" si="183"/>
        <v>#DIV/0!</v>
      </c>
      <c r="AB475" s="77" t="e">
        <f t="shared" si="184"/>
        <v>#DIV/0!</v>
      </c>
      <c r="AC475" s="78" t="e">
        <f t="shared" si="185"/>
        <v>#DIV/0!</v>
      </c>
      <c r="AE475" s="8" t="e">
        <f t="shared" si="186"/>
        <v>#DIV/0!</v>
      </c>
      <c r="AF475" s="9" t="e">
        <f t="shared" si="187"/>
        <v>#DIV/0!</v>
      </c>
      <c r="AG475" s="9" t="e">
        <f t="shared" si="188"/>
        <v>#DIV/0!</v>
      </c>
      <c r="AH475" s="10" t="e">
        <f t="shared" si="189"/>
        <v>#DIV/0!</v>
      </c>
    </row>
    <row r="476" spans="1:34">
      <c r="A476" s="256" t="s">
        <v>4202</v>
      </c>
      <c r="B476" s="257"/>
      <c r="C476" s="45"/>
      <c r="D476" s="46"/>
      <c r="E476" s="258"/>
      <c r="F476" s="258"/>
      <c r="G476" s="258"/>
      <c r="H476" s="52">
        <f t="shared" si="170"/>
        <v>0</v>
      </c>
      <c r="I476" s="8">
        <f t="shared" si="171"/>
        <v>0</v>
      </c>
      <c r="J476" s="53"/>
      <c r="K476" s="9"/>
      <c r="L476" s="9"/>
      <c r="M476" s="10">
        <f t="shared" si="172"/>
        <v>0</v>
      </c>
      <c r="N476" s="56"/>
      <c r="O476" s="8" t="e">
        <f t="shared" si="173"/>
        <v>#DIV/0!</v>
      </c>
      <c r="P476" s="9" t="e">
        <f t="shared" si="174"/>
        <v>#DIV/0!</v>
      </c>
      <c r="Q476" s="10" t="e">
        <f t="shared" si="175"/>
        <v>#DIV/0!</v>
      </c>
      <c r="R476" s="56"/>
      <c r="S476" s="55" t="e">
        <f t="shared" si="176"/>
        <v>#DIV/0!</v>
      </c>
      <c r="U476" s="45" t="e">
        <f t="shared" si="177"/>
        <v>#DIV/0!</v>
      </c>
      <c r="V476" s="46" t="e">
        <f t="shared" si="178"/>
        <v>#DIV/0!</v>
      </c>
      <c r="W476" s="49" t="e">
        <f t="shared" si="179"/>
        <v>#DIV/0!</v>
      </c>
      <c r="X476" s="45" t="e">
        <f t="shared" si="180"/>
        <v>#DIV/0!</v>
      </c>
      <c r="Y476" s="65" t="e">
        <f t="shared" si="181"/>
        <v>#DIV/0!</v>
      </c>
      <c r="Z476" s="46" t="e">
        <f t="shared" si="182"/>
        <v>#DIV/0!</v>
      </c>
      <c r="AA476" s="46" t="e">
        <f t="shared" si="183"/>
        <v>#DIV/0!</v>
      </c>
      <c r="AB476" s="77" t="e">
        <f t="shared" si="184"/>
        <v>#DIV/0!</v>
      </c>
      <c r="AC476" s="78" t="e">
        <f t="shared" si="185"/>
        <v>#DIV/0!</v>
      </c>
      <c r="AE476" s="8" t="e">
        <f t="shared" si="186"/>
        <v>#DIV/0!</v>
      </c>
      <c r="AF476" s="9" t="e">
        <f t="shared" si="187"/>
        <v>#DIV/0!</v>
      </c>
      <c r="AG476" s="9" t="e">
        <f t="shared" si="188"/>
        <v>#DIV/0!</v>
      </c>
      <c r="AH476" s="10" t="e">
        <f t="shared" si="189"/>
        <v>#DIV/0!</v>
      </c>
    </row>
    <row r="477" spans="1:34">
      <c r="A477" s="256" t="s">
        <v>4203</v>
      </c>
      <c r="B477" s="257"/>
      <c r="C477" s="45"/>
      <c r="D477" s="46"/>
      <c r="E477" s="258"/>
      <c r="F477" s="258"/>
      <c r="G477" s="258"/>
      <c r="H477" s="52">
        <f t="shared" si="170"/>
        <v>0</v>
      </c>
      <c r="I477" s="8">
        <f t="shared" si="171"/>
        <v>0</v>
      </c>
      <c r="J477" s="53"/>
      <c r="K477" s="9"/>
      <c r="L477" s="9"/>
      <c r="M477" s="10">
        <f t="shared" si="172"/>
        <v>0</v>
      </c>
      <c r="N477" s="56"/>
      <c r="O477" s="8" t="e">
        <f t="shared" si="173"/>
        <v>#DIV/0!</v>
      </c>
      <c r="P477" s="9" t="e">
        <f t="shared" si="174"/>
        <v>#DIV/0!</v>
      </c>
      <c r="Q477" s="10" t="e">
        <f t="shared" si="175"/>
        <v>#DIV/0!</v>
      </c>
      <c r="R477" s="56"/>
      <c r="S477" s="55" t="e">
        <f t="shared" si="176"/>
        <v>#DIV/0!</v>
      </c>
      <c r="U477" s="45" t="e">
        <f t="shared" si="177"/>
        <v>#DIV/0!</v>
      </c>
      <c r="V477" s="46" t="e">
        <f t="shared" si="178"/>
        <v>#DIV/0!</v>
      </c>
      <c r="W477" s="49" t="e">
        <f t="shared" si="179"/>
        <v>#DIV/0!</v>
      </c>
      <c r="X477" s="45" t="e">
        <f t="shared" si="180"/>
        <v>#DIV/0!</v>
      </c>
      <c r="Y477" s="65" t="e">
        <f t="shared" si="181"/>
        <v>#DIV/0!</v>
      </c>
      <c r="Z477" s="46" t="e">
        <f t="shared" si="182"/>
        <v>#DIV/0!</v>
      </c>
      <c r="AA477" s="46" t="e">
        <f t="shared" si="183"/>
        <v>#DIV/0!</v>
      </c>
      <c r="AB477" s="77" t="e">
        <f t="shared" si="184"/>
        <v>#DIV/0!</v>
      </c>
      <c r="AC477" s="78" t="e">
        <f t="shared" si="185"/>
        <v>#DIV/0!</v>
      </c>
      <c r="AE477" s="8" t="e">
        <f t="shared" si="186"/>
        <v>#DIV/0!</v>
      </c>
      <c r="AF477" s="9" t="e">
        <f t="shared" si="187"/>
        <v>#DIV/0!</v>
      </c>
      <c r="AG477" s="9" t="e">
        <f t="shared" si="188"/>
        <v>#DIV/0!</v>
      </c>
      <c r="AH477" s="10" t="e">
        <f t="shared" si="189"/>
        <v>#DIV/0!</v>
      </c>
    </row>
    <row r="478" spans="1:34">
      <c r="A478" s="256" t="s">
        <v>4204</v>
      </c>
      <c r="B478" s="257"/>
      <c r="C478" s="45"/>
      <c r="D478" s="46"/>
      <c r="E478" s="258"/>
      <c r="F478" s="258"/>
      <c r="G478" s="258"/>
      <c r="H478" s="52">
        <f t="shared" si="170"/>
        <v>0</v>
      </c>
      <c r="I478" s="8">
        <f t="shared" si="171"/>
        <v>0</v>
      </c>
      <c r="J478" s="53"/>
      <c r="K478" s="9"/>
      <c r="L478" s="9"/>
      <c r="M478" s="10">
        <f t="shared" si="172"/>
        <v>0</v>
      </c>
      <c r="N478" s="56"/>
      <c r="O478" s="8" t="e">
        <f t="shared" si="173"/>
        <v>#DIV/0!</v>
      </c>
      <c r="P478" s="9" t="e">
        <f t="shared" si="174"/>
        <v>#DIV/0!</v>
      </c>
      <c r="Q478" s="10" t="e">
        <f t="shared" si="175"/>
        <v>#DIV/0!</v>
      </c>
      <c r="R478" s="56"/>
      <c r="S478" s="55" t="e">
        <f t="shared" si="176"/>
        <v>#DIV/0!</v>
      </c>
      <c r="U478" s="45" t="e">
        <f t="shared" si="177"/>
        <v>#DIV/0!</v>
      </c>
      <c r="V478" s="46" t="e">
        <f t="shared" si="178"/>
        <v>#DIV/0!</v>
      </c>
      <c r="W478" s="49" t="e">
        <f t="shared" si="179"/>
        <v>#DIV/0!</v>
      </c>
      <c r="X478" s="45" t="e">
        <f t="shared" si="180"/>
        <v>#DIV/0!</v>
      </c>
      <c r="Y478" s="65" t="e">
        <f t="shared" si="181"/>
        <v>#DIV/0!</v>
      </c>
      <c r="Z478" s="46" t="e">
        <f t="shared" si="182"/>
        <v>#DIV/0!</v>
      </c>
      <c r="AA478" s="46" t="e">
        <f t="shared" si="183"/>
        <v>#DIV/0!</v>
      </c>
      <c r="AB478" s="77" t="e">
        <f t="shared" si="184"/>
        <v>#DIV/0!</v>
      </c>
      <c r="AC478" s="78" t="e">
        <f t="shared" si="185"/>
        <v>#DIV/0!</v>
      </c>
      <c r="AE478" s="8" t="e">
        <f t="shared" si="186"/>
        <v>#DIV/0!</v>
      </c>
      <c r="AF478" s="9" t="e">
        <f t="shared" si="187"/>
        <v>#DIV/0!</v>
      </c>
      <c r="AG478" s="9" t="e">
        <f t="shared" si="188"/>
        <v>#DIV/0!</v>
      </c>
      <c r="AH478" s="10" t="e">
        <f t="shared" si="189"/>
        <v>#DIV/0!</v>
      </c>
    </row>
    <row r="479" spans="1:34">
      <c r="A479" s="256" t="s">
        <v>4205</v>
      </c>
      <c r="B479" s="257"/>
      <c r="C479" s="45"/>
      <c r="D479" s="46"/>
      <c r="E479" s="258"/>
      <c r="F479" s="258"/>
      <c r="G479" s="258"/>
      <c r="H479" s="52">
        <f t="shared" si="170"/>
        <v>0</v>
      </c>
      <c r="I479" s="8">
        <f t="shared" si="171"/>
        <v>0</v>
      </c>
      <c r="J479" s="53"/>
      <c r="K479" s="9"/>
      <c r="L479" s="9"/>
      <c r="M479" s="10">
        <f t="shared" si="172"/>
        <v>0</v>
      </c>
      <c r="N479" s="56"/>
      <c r="O479" s="8" t="e">
        <f t="shared" si="173"/>
        <v>#DIV/0!</v>
      </c>
      <c r="P479" s="9" t="e">
        <f t="shared" si="174"/>
        <v>#DIV/0!</v>
      </c>
      <c r="Q479" s="10" t="e">
        <f t="shared" si="175"/>
        <v>#DIV/0!</v>
      </c>
      <c r="R479" s="56"/>
      <c r="S479" s="55" t="e">
        <f t="shared" si="176"/>
        <v>#DIV/0!</v>
      </c>
      <c r="U479" s="45" t="e">
        <f t="shared" si="177"/>
        <v>#DIV/0!</v>
      </c>
      <c r="V479" s="46" t="e">
        <f t="shared" si="178"/>
        <v>#DIV/0!</v>
      </c>
      <c r="W479" s="49" t="e">
        <f t="shared" si="179"/>
        <v>#DIV/0!</v>
      </c>
      <c r="X479" s="45" t="e">
        <f t="shared" si="180"/>
        <v>#DIV/0!</v>
      </c>
      <c r="Y479" s="65" t="e">
        <f t="shared" si="181"/>
        <v>#DIV/0!</v>
      </c>
      <c r="Z479" s="46" t="e">
        <f t="shared" si="182"/>
        <v>#DIV/0!</v>
      </c>
      <c r="AA479" s="46" t="e">
        <f t="shared" si="183"/>
        <v>#DIV/0!</v>
      </c>
      <c r="AB479" s="77" t="e">
        <f t="shared" si="184"/>
        <v>#DIV/0!</v>
      </c>
      <c r="AC479" s="78" t="e">
        <f t="shared" si="185"/>
        <v>#DIV/0!</v>
      </c>
      <c r="AE479" s="8" t="e">
        <f t="shared" si="186"/>
        <v>#DIV/0!</v>
      </c>
      <c r="AF479" s="9" t="e">
        <f t="shared" si="187"/>
        <v>#DIV/0!</v>
      </c>
      <c r="AG479" s="9" t="e">
        <f t="shared" si="188"/>
        <v>#DIV/0!</v>
      </c>
      <c r="AH479" s="10" t="e">
        <f t="shared" si="189"/>
        <v>#DIV/0!</v>
      </c>
    </row>
    <row r="480" spans="1:34">
      <c r="A480" s="256" t="s">
        <v>4206</v>
      </c>
      <c r="B480" s="257"/>
      <c r="C480" s="45"/>
      <c r="D480" s="46"/>
      <c r="E480" s="258"/>
      <c r="F480" s="258"/>
      <c r="G480" s="258"/>
      <c r="H480" s="52">
        <f t="shared" si="170"/>
        <v>0</v>
      </c>
      <c r="I480" s="8">
        <f t="shared" si="171"/>
        <v>0</v>
      </c>
      <c r="J480" s="53"/>
      <c r="K480" s="9"/>
      <c r="L480" s="9"/>
      <c r="M480" s="10">
        <f t="shared" si="172"/>
        <v>0</v>
      </c>
      <c r="N480" s="56"/>
      <c r="O480" s="8" t="e">
        <f t="shared" si="173"/>
        <v>#DIV/0!</v>
      </c>
      <c r="P480" s="9" t="e">
        <f t="shared" si="174"/>
        <v>#DIV/0!</v>
      </c>
      <c r="Q480" s="10" t="e">
        <f t="shared" si="175"/>
        <v>#DIV/0!</v>
      </c>
      <c r="R480" s="56"/>
      <c r="S480" s="55" t="e">
        <f t="shared" si="176"/>
        <v>#DIV/0!</v>
      </c>
      <c r="U480" s="45" t="e">
        <f t="shared" si="177"/>
        <v>#DIV/0!</v>
      </c>
      <c r="V480" s="46" t="e">
        <f t="shared" si="178"/>
        <v>#DIV/0!</v>
      </c>
      <c r="W480" s="49" t="e">
        <f t="shared" si="179"/>
        <v>#DIV/0!</v>
      </c>
      <c r="X480" s="45" t="e">
        <f t="shared" si="180"/>
        <v>#DIV/0!</v>
      </c>
      <c r="Y480" s="65" t="e">
        <f t="shared" si="181"/>
        <v>#DIV/0!</v>
      </c>
      <c r="Z480" s="46" t="e">
        <f t="shared" si="182"/>
        <v>#DIV/0!</v>
      </c>
      <c r="AA480" s="46" t="e">
        <f t="shared" si="183"/>
        <v>#DIV/0!</v>
      </c>
      <c r="AB480" s="77" t="e">
        <f t="shared" si="184"/>
        <v>#DIV/0!</v>
      </c>
      <c r="AC480" s="78" t="e">
        <f t="shared" si="185"/>
        <v>#DIV/0!</v>
      </c>
      <c r="AE480" s="8" t="e">
        <f t="shared" si="186"/>
        <v>#DIV/0!</v>
      </c>
      <c r="AF480" s="9" t="e">
        <f t="shared" si="187"/>
        <v>#DIV/0!</v>
      </c>
      <c r="AG480" s="9" t="e">
        <f t="shared" si="188"/>
        <v>#DIV/0!</v>
      </c>
      <c r="AH480" s="10" t="e">
        <f t="shared" si="189"/>
        <v>#DIV/0!</v>
      </c>
    </row>
    <row r="481" spans="1:34">
      <c r="A481" s="256" t="s">
        <v>4207</v>
      </c>
      <c r="B481" s="257"/>
      <c r="C481" s="45"/>
      <c r="D481" s="46"/>
      <c r="E481" s="258"/>
      <c r="F481" s="258"/>
      <c r="G481" s="258"/>
      <c r="H481" s="52">
        <f t="shared" si="170"/>
        <v>0</v>
      </c>
      <c r="I481" s="8">
        <f t="shared" si="171"/>
        <v>0</v>
      </c>
      <c r="J481" s="53"/>
      <c r="K481" s="9"/>
      <c r="L481" s="9"/>
      <c r="M481" s="10">
        <f t="shared" si="172"/>
        <v>0</v>
      </c>
      <c r="N481" s="56"/>
      <c r="O481" s="8" t="e">
        <f t="shared" si="173"/>
        <v>#DIV/0!</v>
      </c>
      <c r="P481" s="9" t="e">
        <f t="shared" si="174"/>
        <v>#DIV/0!</v>
      </c>
      <c r="Q481" s="10" t="e">
        <f t="shared" si="175"/>
        <v>#DIV/0!</v>
      </c>
      <c r="R481" s="56"/>
      <c r="S481" s="55" t="e">
        <f t="shared" si="176"/>
        <v>#DIV/0!</v>
      </c>
      <c r="U481" s="45" t="e">
        <f t="shared" si="177"/>
        <v>#DIV/0!</v>
      </c>
      <c r="V481" s="46" t="e">
        <f t="shared" si="178"/>
        <v>#DIV/0!</v>
      </c>
      <c r="W481" s="49" t="e">
        <f t="shared" si="179"/>
        <v>#DIV/0!</v>
      </c>
      <c r="X481" s="45" t="e">
        <f t="shared" si="180"/>
        <v>#DIV/0!</v>
      </c>
      <c r="Y481" s="65" t="e">
        <f t="shared" si="181"/>
        <v>#DIV/0!</v>
      </c>
      <c r="Z481" s="46" t="e">
        <f t="shared" si="182"/>
        <v>#DIV/0!</v>
      </c>
      <c r="AA481" s="46" t="e">
        <f t="shared" si="183"/>
        <v>#DIV/0!</v>
      </c>
      <c r="AB481" s="77" t="e">
        <f t="shared" si="184"/>
        <v>#DIV/0!</v>
      </c>
      <c r="AC481" s="78" t="e">
        <f t="shared" si="185"/>
        <v>#DIV/0!</v>
      </c>
      <c r="AE481" s="8" t="e">
        <f t="shared" si="186"/>
        <v>#DIV/0!</v>
      </c>
      <c r="AF481" s="9" t="e">
        <f t="shared" si="187"/>
        <v>#DIV/0!</v>
      </c>
      <c r="AG481" s="9" t="e">
        <f t="shared" si="188"/>
        <v>#DIV/0!</v>
      </c>
      <c r="AH481" s="10" t="e">
        <f t="shared" si="189"/>
        <v>#DIV/0!</v>
      </c>
    </row>
    <row r="482" spans="1:34">
      <c r="A482" s="256" t="s">
        <v>4208</v>
      </c>
      <c r="B482" s="257"/>
      <c r="C482" s="45"/>
      <c r="D482" s="46"/>
      <c r="E482" s="258"/>
      <c r="F482" s="258"/>
      <c r="G482" s="258"/>
      <c r="H482" s="52">
        <f t="shared" si="170"/>
        <v>0</v>
      </c>
      <c r="I482" s="8">
        <f t="shared" si="171"/>
        <v>0</v>
      </c>
      <c r="J482" s="53"/>
      <c r="K482" s="9"/>
      <c r="L482" s="9"/>
      <c r="M482" s="10">
        <f t="shared" si="172"/>
        <v>0</v>
      </c>
      <c r="N482" s="56"/>
      <c r="O482" s="8" t="e">
        <f t="shared" si="173"/>
        <v>#DIV/0!</v>
      </c>
      <c r="P482" s="9" t="e">
        <f t="shared" si="174"/>
        <v>#DIV/0!</v>
      </c>
      <c r="Q482" s="10" t="e">
        <f t="shared" si="175"/>
        <v>#DIV/0!</v>
      </c>
      <c r="R482" s="56"/>
      <c r="S482" s="55" t="e">
        <f t="shared" si="176"/>
        <v>#DIV/0!</v>
      </c>
      <c r="U482" s="45" t="e">
        <f t="shared" si="177"/>
        <v>#DIV/0!</v>
      </c>
      <c r="V482" s="46" t="e">
        <f t="shared" si="178"/>
        <v>#DIV/0!</v>
      </c>
      <c r="W482" s="49" t="e">
        <f t="shared" si="179"/>
        <v>#DIV/0!</v>
      </c>
      <c r="X482" s="45" t="e">
        <f t="shared" si="180"/>
        <v>#DIV/0!</v>
      </c>
      <c r="Y482" s="65" t="e">
        <f t="shared" si="181"/>
        <v>#DIV/0!</v>
      </c>
      <c r="Z482" s="46" t="e">
        <f t="shared" si="182"/>
        <v>#DIV/0!</v>
      </c>
      <c r="AA482" s="46" t="e">
        <f t="shared" si="183"/>
        <v>#DIV/0!</v>
      </c>
      <c r="AB482" s="77" t="e">
        <f t="shared" si="184"/>
        <v>#DIV/0!</v>
      </c>
      <c r="AC482" s="78" t="e">
        <f t="shared" si="185"/>
        <v>#DIV/0!</v>
      </c>
      <c r="AE482" s="8" t="e">
        <f t="shared" si="186"/>
        <v>#DIV/0!</v>
      </c>
      <c r="AF482" s="9" t="e">
        <f t="shared" si="187"/>
        <v>#DIV/0!</v>
      </c>
      <c r="AG482" s="9" t="e">
        <f t="shared" si="188"/>
        <v>#DIV/0!</v>
      </c>
      <c r="AH482" s="10" t="e">
        <f t="shared" si="189"/>
        <v>#DIV/0!</v>
      </c>
    </row>
    <row r="483" spans="1:34">
      <c r="A483" s="256" t="s">
        <v>4209</v>
      </c>
      <c r="B483" s="257"/>
      <c r="C483" s="45"/>
      <c r="D483" s="46"/>
      <c r="E483" s="258"/>
      <c r="F483" s="258"/>
      <c r="G483" s="258"/>
      <c r="H483" s="52">
        <f t="shared" si="170"/>
        <v>0</v>
      </c>
      <c r="I483" s="8">
        <f t="shared" si="171"/>
        <v>0</v>
      </c>
      <c r="J483" s="53"/>
      <c r="K483" s="9"/>
      <c r="L483" s="9"/>
      <c r="M483" s="10">
        <f t="shared" si="172"/>
        <v>0</v>
      </c>
      <c r="N483" s="56"/>
      <c r="O483" s="8" t="e">
        <f t="shared" si="173"/>
        <v>#DIV/0!</v>
      </c>
      <c r="P483" s="9" t="e">
        <f t="shared" si="174"/>
        <v>#DIV/0!</v>
      </c>
      <c r="Q483" s="10" t="e">
        <f t="shared" si="175"/>
        <v>#DIV/0!</v>
      </c>
      <c r="R483" s="56"/>
      <c r="S483" s="55" t="e">
        <f t="shared" si="176"/>
        <v>#DIV/0!</v>
      </c>
      <c r="U483" s="45" t="e">
        <f t="shared" si="177"/>
        <v>#DIV/0!</v>
      </c>
      <c r="V483" s="46" t="e">
        <f t="shared" si="178"/>
        <v>#DIV/0!</v>
      </c>
      <c r="W483" s="49" t="e">
        <f t="shared" si="179"/>
        <v>#DIV/0!</v>
      </c>
      <c r="X483" s="45" t="e">
        <f t="shared" si="180"/>
        <v>#DIV/0!</v>
      </c>
      <c r="Y483" s="65" t="e">
        <f t="shared" si="181"/>
        <v>#DIV/0!</v>
      </c>
      <c r="Z483" s="46" t="e">
        <f t="shared" si="182"/>
        <v>#DIV/0!</v>
      </c>
      <c r="AA483" s="46" t="e">
        <f t="shared" si="183"/>
        <v>#DIV/0!</v>
      </c>
      <c r="AB483" s="77" t="e">
        <f t="shared" si="184"/>
        <v>#DIV/0!</v>
      </c>
      <c r="AC483" s="78" t="e">
        <f t="shared" si="185"/>
        <v>#DIV/0!</v>
      </c>
      <c r="AE483" s="8" t="e">
        <f t="shared" si="186"/>
        <v>#DIV/0!</v>
      </c>
      <c r="AF483" s="9" t="e">
        <f t="shared" si="187"/>
        <v>#DIV/0!</v>
      </c>
      <c r="AG483" s="9" t="e">
        <f t="shared" si="188"/>
        <v>#DIV/0!</v>
      </c>
      <c r="AH483" s="10" t="e">
        <f t="shared" si="189"/>
        <v>#DIV/0!</v>
      </c>
    </row>
    <row r="484" spans="1:34">
      <c r="A484" s="256" t="s">
        <v>4210</v>
      </c>
      <c r="B484" s="257"/>
      <c r="C484" s="45"/>
      <c r="D484" s="46"/>
      <c r="E484" s="258"/>
      <c r="F484" s="258"/>
      <c r="G484" s="258"/>
      <c r="H484" s="52">
        <f t="shared" si="170"/>
        <v>0</v>
      </c>
      <c r="I484" s="8">
        <f t="shared" si="171"/>
        <v>0</v>
      </c>
      <c r="J484" s="53"/>
      <c r="K484" s="9"/>
      <c r="L484" s="9"/>
      <c r="M484" s="10">
        <f t="shared" si="172"/>
        <v>0</v>
      </c>
      <c r="N484" s="56"/>
      <c r="O484" s="8" t="e">
        <f t="shared" si="173"/>
        <v>#DIV/0!</v>
      </c>
      <c r="P484" s="9" t="e">
        <f t="shared" si="174"/>
        <v>#DIV/0!</v>
      </c>
      <c r="Q484" s="10" t="e">
        <f t="shared" si="175"/>
        <v>#DIV/0!</v>
      </c>
      <c r="R484" s="56"/>
      <c r="S484" s="55" t="e">
        <f t="shared" si="176"/>
        <v>#DIV/0!</v>
      </c>
      <c r="U484" s="45" t="e">
        <f t="shared" si="177"/>
        <v>#DIV/0!</v>
      </c>
      <c r="V484" s="46" t="e">
        <f t="shared" si="178"/>
        <v>#DIV/0!</v>
      </c>
      <c r="W484" s="49" t="e">
        <f t="shared" si="179"/>
        <v>#DIV/0!</v>
      </c>
      <c r="X484" s="45" t="e">
        <f t="shared" si="180"/>
        <v>#DIV/0!</v>
      </c>
      <c r="Y484" s="65" t="e">
        <f t="shared" si="181"/>
        <v>#DIV/0!</v>
      </c>
      <c r="Z484" s="46" t="e">
        <f t="shared" si="182"/>
        <v>#DIV/0!</v>
      </c>
      <c r="AA484" s="46" t="e">
        <f t="shared" si="183"/>
        <v>#DIV/0!</v>
      </c>
      <c r="AB484" s="77" t="e">
        <f t="shared" si="184"/>
        <v>#DIV/0!</v>
      </c>
      <c r="AC484" s="78" t="e">
        <f t="shared" si="185"/>
        <v>#DIV/0!</v>
      </c>
      <c r="AE484" s="8" t="e">
        <f t="shared" si="186"/>
        <v>#DIV/0!</v>
      </c>
      <c r="AF484" s="9" t="e">
        <f t="shared" si="187"/>
        <v>#DIV/0!</v>
      </c>
      <c r="AG484" s="9" t="e">
        <f t="shared" si="188"/>
        <v>#DIV/0!</v>
      </c>
      <c r="AH484" s="10" t="e">
        <f t="shared" si="189"/>
        <v>#DIV/0!</v>
      </c>
    </row>
    <row r="485" spans="1:34">
      <c r="A485" s="256" t="s">
        <v>4211</v>
      </c>
      <c r="B485" s="257"/>
      <c r="C485" s="45"/>
      <c r="D485" s="46"/>
      <c r="E485" s="258"/>
      <c r="F485" s="258"/>
      <c r="G485" s="258"/>
      <c r="H485" s="52">
        <f t="shared" si="170"/>
        <v>0</v>
      </c>
      <c r="I485" s="8">
        <f t="shared" si="171"/>
        <v>0</v>
      </c>
      <c r="J485" s="53"/>
      <c r="K485" s="9"/>
      <c r="L485" s="9"/>
      <c r="M485" s="10">
        <f t="shared" si="172"/>
        <v>0</v>
      </c>
      <c r="N485" s="56"/>
      <c r="O485" s="8" t="e">
        <f t="shared" si="173"/>
        <v>#DIV/0!</v>
      </c>
      <c r="P485" s="9" t="e">
        <f t="shared" si="174"/>
        <v>#DIV/0!</v>
      </c>
      <c r="Q485" s="10" t="e">
        <f t="shared" si="175"/>
        <v>#DIV/0!</v>
      </c>
      <c r="R485" s="56"/>
      <c r="S485" s="55" t="e">
        <f t="shared" si="176"/>
        <v>#DIV/0!</v>
      </c>
      <c r="U485" s="45" t="e">
        <f t="shared" si="177"/>
        <v>#DIV/0!</v>
      </c>
      <c r="V485" s="46" t="e">
        <f t="shared" si="178"/>
        <v>#DIV/0!</v>
      </c>
      <c r="W485" s="49" t="e">
        <f t="shared" si="179"/>
        <v>#DIV/0!</v>
      </c>
      <c r="X485" s="45" t="e">
        <f t="shared" si="180"/>
        <v>#DIV/0!</v>
      </c>
      <c r="Y485" s="65" t="e">
        <f t="shared" si="181"/>
        <v>#DIV/0!</v>
      </c>
      <c r="Z485" s="46" t="e">
        <f t="shared" si="182"/>
        <v>#DIV/0!</v>
      </c>
      <c r="AA485" s="46" t="e">
        <f t="shared" si="183"/>
        <v>#DIV/0!</v>
      </c>
      <c r="AB485" s="77" t="e">
        <f t="shared" si="184"/>
        <v>#DIV/0!</v>
      </c>
      <c r="AC485" s="78" t="e">
        <f t="shared" si="185"/>
        <v>#DIV/0!</v>
      </c>
      <c r="AE485" s="8" t="e">
        <f t="shared" si="186"/>
        <v>#DIV/0!</v>
      </c>
      <c r="AF485" s="9" t="e">
        <f t="shared" si="187"/>
        <v>#DIV/0!</v>
      </c>
      <c r="AG485" s="9" t="e">
        <f t="shared" si="188"/>
        <v>#DIV/0!</v>
      </c>
      <c r="AH485" s="10" t="e">
        <f t="shared" si="189"/>
        <v>#DIV/0!</v>
      </c>
    </row>
    <row r="486" spans="1:34">
      <c r="A486" s="256" t="s">
        <v>4212</v>
      </c>
      <c r="B486" s="257"/>
      <c r="C486" s="45"/>
      <c r="D486" s="46"/>
      <c r="E486" s="258"/>
      <c r="F486" s="258"/>
      <c r="G486" s="258"/>
      <c r="H486" s="52">
        <f t="shared" si="170"/>
        <v>0</v>
      </c>
      <c r="I486" s="8">
        <f t="shared" si="171"/>
        <v>0</v>
      </c>
      <c r="J486" s="53"/>
      <c r="K486" s="9"/>
      <c r="L486" s="9"/>
      <c r="M486" s="10">
        <f t="shared" si="172"/>
        <v>0</v>
      </c>
      <c r="N486" s="56"/>
      <c r="O486" s="8" t="e">
        <f t="shared" si="173"/>
        <v>#DIV/0!</v>
      </c>
      <c r="P486" s="9" t="e">
        <f t="shared" si="174"/>
        <v>#DIV/0!</v>
      </c>
      <c r="Q486" s="10" t="e">
        <f t="shared" si="175"/>
        <v>#DIV/0!</v>
      </c>
      <c r="R486" s="56"/>
      <c r="S486" s="55" t="e">
        <f t="shared" si="176"/>
        <v>#DIV/0!</v>
      </c>
      <c r="U486" s="45" t="e">
        <f t="shared" si="177"/>
        <v>#DIV/0!</v>
      </c>
      <c r="V486" s="46" t="e">
        <f t="shared" si="178"/>
        <v>#DIV/0!</v>
      </c>
      <c r="W486" s="49" t="e">
        <f t="shared" si="179"/>
        <v>#DIV/0!</v>
      </c>
      <c r="X486" s="45" t="e">
        <f t="shared" si="180"/>
        <v>#DIV/0!</v>
      </c>
      <c r="Y486" s="65" t="e">
        <f t="shared" si="181"/>
        <v>#DIV/0!</v>
      </c>
      <c r="Z486" s="46" t="e">
        <f t="shared" si="182"/>
        <v>#DIV/0!</v>
      </c>
      <c r="AA486" s="46" t="e">
        <f t="shared" si="183"/>
        <v>#DIV/0!</v>
      </c>
      <c r="AB486" s="77" t="e">
        <f t="shared" si="184"/>
        <v>#DIV/0!</v>
      </c>
      <c r="AC486" s="78" t="e">
        <f t="shared" si="185"/>
        <v>#DIV/0!</v>
      </c>
      <c r="AE486" s="8" t="e">
        <f t="shared" si="186"/>
        <v>#DIV/0!</v>
      </c>
      <c r="AF486" s="9" t="e">
        <f t="shared" si="187"/>
        <v>#DIV/0!</v>
      </c>
      <c r="AG486" s="9" t="e">
        <f t="shared" si="188"/>
        <v>#DIV/0!</v>
      </c>
      <c r="AH486" s="10" t="e">
        <f t="shared" si="189"/>
        <v>#DIV/0!</v>
      </c>
    </row>
    <row r="487" spans="1:34">
      <c r="A487" s="256" t="s">
        <v>4213</v>
      </c>
      <c r="B487" s="257"/>
      <c r="C487" s="45"/>
      <c r="D487" s="46"/>
      <c r="E487" s="258"/>
      <c r="F487" s="258"/>
      <c r="G487" s="258"/>
      <c r="H487" s="52">
        <f t="shared" si="170"/>
        <v>0</v>
      </c>
      <c r="I487" s="8">
        <f t="shared" si="171"/>
        <v>0</v>
      </c>
      <c r="J487" s="53"/>
      <c r="K487" s="9"/>
      <c r="L487" s="9"/>
      <c r="M487" s="10">
        <f t="shared" si="172"/>
        <v>0</v>
      </c>
      <c r="N487" s="56"/>
      <c r="O487" s="8" t="e">
        <f t="shared" si="173"/>
        <v>#DIV/0!</v>
      </c>
      <c r="P487" s="9" t="e">
        <f t="shared" si="174"/>
        <v>#DIV/0!</v>
      </c>
      <c r="Q487" s="10" t="e">
        <f t="shared" si="175"/>
        <v>#DIV/0!</v>
      </c>
      <c r="R487" s="56"/>
      <c r="S487" s="55" t="e">
        <f t="shared" si="176"/>
        <v>#DIV/0!</v>
      </c>
      <c r="U487" s="45" t="e">
        <f t="shared" si="177"/>
        <v>#DIV/0!</v>
      </c>
      <c r="V487" s="46" t="e">
        <f t="shared" si="178"/>
        <v>#DIV/0!</v>
      </c>
      <c r="W487" s="49" t="e">
        <f t="shared" si="179"/>
        <v>#DIV/0!</v>
      </c>
      <c r="X487" s="45" t="e">
        <f t="shared" si="180"/>
        <v>#DIV/0!</v>
      </c>
      <c r="Y487" s="65" t="e">
        <f t="shared" si="181"/>
        <v>#DIV/0!</v>
      </c>
      <c r="Z487" s="46" t="e">
        <f t="shared" si="182"/>
        <v>#DIV/0!</v>
      </c>
      <c r="AA487" s="46" t="e">
        <f t="shared" si="183"/>
        <v>#DIV/0!</v>
      </c>
      <c r="AB487" s="77" t="e">
        <f t="shared" si="184"/>
        <v>#DIV/0!</v>
      </c>
      <c r="AC487" s="78" t="e">
        <f t="shared" si="185"/>
        <v>#DIV/0!</v>
      </c>
      <c r="AE487" s="8" t="e">
        <f t="shared" si="186"/>
        <v>#DIV/0!</v>
      </c>
      <c r="AF487" s="9" t="e">
        <f t="shared" si="187"/>
        <v>#DIV/0!</v>
      </c>
      <c r="AG487" s="9" t="e">
        <f t="shared" si="188"/>
        <v>#DIV/0!</v>
      </c>
      <c r="AH487" s="10" t="e">
        <f t="shared" si="189"/>
        <v>#DIV/0!</v>
      </c>
    </row>
    <row r="488" spans="1:34">
      <c r="A488" s="256" t="s">
        <v>4214</v>
      </c>
      <c r="B488" s="257"/>
      <c r="C488" s="45"/>
      <c r="D488" s="46"/>
      <c r="E488" s="258"/>
      <c r="F488" s="258"/>
      <c r="G488" s="258"/>
      <c r="H488" s="52">
        <f t="shared" si="170"/>
        <v>0</v>
      </c>
      <c r="I488" s="8">
        <f t="shared" si="171"/>
        <v>0</v>
      </c>
      <c r="J488" s="53"/>
      <c r="K488" s="9"/>
      <c r="L488" s="9"/>
      <c r="M488" s="10">
        <f t="shared" si="172"/>
        <v>0</v>
      </c>
      <c r="N488" s="56"/>
      <c r="O488" s="8" t="e">
        <f t="shared" si="173"/>
        <v>#DIV/0!</v>
      </c>
      <c r="P488" s="9" t="e">
        <f t="shared" si="174"/>
        <v>#DIV/0!</v>
      </c>
      <c r="Q488" s="10" t="e">
        <f t="shared" si="175"/>
        <v>#DIV/0!</v>
      </c>
      <c r="R488" s="56"/>
      <c r="S488" s="55" t="e">
        <f t="shared" si="176"/>
        <v>#DIV/0!</v>
      </c>
      <c r="U488" s="45" t="e">
        <f t="shared" si="177"/>
        <v>#DIV/0!</v>
      </c>
      <c r="V488" s="46" t="e">
        <f t="shared" si="178"/>
        <v>#DIV/0!</v>
      </c>
      <c r="W488" s="49" t="e">
        <f t="shared" si="179"/>
        <v>#DIV/0!</v>
      </c>
      <c r="X488" s="45" t="e">
        <f t="shared" si="180"/>
        <v>#DIV/0!</v>
      </c>
      <c r="Y488" s="65" t="e">
        <f t="shared" si="181"/>
        <v>#DIV/0!</v>
      </c>
      <c r="Z488" s="46" t="e">
        <f t="shared" si="182"/>
        <v>#DIV/0!</v>
      </c>
      <c r="AA488" s="46" t="e">
        <f t="shared" si="183"/>
        <v>#DIV/0!</v>
      </c>
      <c r="AB488" s="77" t="e">
        <f t="shared" si="184"/>
        <v>#DIV/0!</v>
      </c>
      <c r="AC488" s="78" t="e">
        <f t="shared" si="185"/>
        <v>#DIV/0!</v>
      </c>
      <c r="AE488" s="8" t="e">
        <f t="shared" si="186"/>
        <v>#DIV/0!</v>
      </c>
      <c r="AF488" s="9" t="e">
        <f t="shared" si="187"/>
        <v>#DIV/0!</v>
      </c>
      <c r="AG488" s="9" t="e">
        <f t="shared" si="188"/>
        <v>#DIV/0!</v>
      </c>
      <c r="AH488" s="10" t="e">
        <f t="shared" si="189"/>
        <v>#DIV/0!</v>
      </c>
    </row>
    <row r="489" spans="1:34">
      <c r="A489" s="256" t="s">
        <v>4215</v>
      </c>
      <c r="B489" s="257"/>
      <c r="C489" s="45"/>
      <c r="D489" s="46"/>
      <c r="E489" s="258"/>
      <c r="F489" s="258"/>
      <c r="G489" s="258"/>
      <c r="H489" s="52">
        <f t="shared" si="170"/>
        <v>0</v>
      </c>
      <c r="I489" s="8">
        <f t="shared" si="171"/>
        <v>0</v>
      </c>
      <c r="J489" s="53"/>
      <c r="K489" s="9"/>
      <c r="L489" s="9"/>
      <c r="M489" s="10">
        <f t="shared" si="172"/>
        <v>0</v>
      </c>
      <c r="N489" s="56"/>
      <c r="O489" s="8" t="e">
        <f t="shared" si="173"/>
        <v>#DIV/0!</v>
      </c>
      <c r="P489" s="9" t="e">
        <f t="shared" si="174"/>
        <v>#DIV/0!</v>
      </c>
      <c r="Q489" s="10" t="e">
        <f t="shared" si="175"/>
        <v>#DIV/0!</v>
      </c>
      <c r="R489" s="56"/>
      <c r="S489" s="55" t="e">
        <f t="shared" si="176"/>
        <v>#DIV/0!</v>
      </c>
      <c r="U489" s="45" t="e">
        <f t="shared" si="177"/>
        <v>#DIV/0!</v>
      </c>
      <c r="V489" s="46" t="e">
        <f t="shared" si="178"/>
        <v>#DIV/0!</v>
      </c>
      <c r="W489" s="49" t="e">
        <f t="shared" si="179"/>
        <v>#DIV/0!</v>
      </c>
      <c r="X489" s="45" t="e">
        <f t="shared" si="180"/>
        <v>#DIV/0!</v>
      </c>
      <c r="Y489" s="65" t="e">
        <f t="shared" si="181"/>
        <v>#DIV/0!</v>
      </c>
      <c r="Z489" s="46" t="e">
        <f t="shared" si="182"/>
        <v>#DIV/0!</v>
      </c>
      <c r="AA489" s="46" t="e">
        <f t="shared" si="183"/>
        <v>#DIV/0!</v>
      </c>
      <c r="AB489" s="77" t="e">
        <f t="shared" si="184"/>
        <v>#DIV/0!</v>
      </c>
      <c r="AC489" s="78" t="e">
        <f t="shared" si="185"/>
        <v>#DIV/0!</v>
      </c>
      <c r="AE489" s="8" t="e">
        <f t="shared" si="186"/>
        <v>#DIV/0!</v>
      </c>
      <c r="AF489" s="9" t="e">
        <f t="shared" si="187"/>
        <v>#DIV/0!</v>
      </c>
      <c r="AG489" s="9" t="e">
        <f t="shared" si="188"/>
        <v>#DIV/0!</v>
      </c>
      <c r="AH489" s="10" t="e">
        <f t="shared" si="189"/>
        <v>#DIV/0!</v>
      </c>
    </row>
    <row r="490" spans="1:34">
      <c r="A490" s="256" t="s">
        <v>4216</v>
      </c>
      <c r="B490" s="257"/>
      <c r="C490" s="45"/>
      <c r="D490" s="46"/>
      <c r="E490" s="258"/>
      <c r="F490" s="258"/>
      <c r="G490" s="258"/>
      <c r="H490" s="52">
        <f t="shared" si="170"/>
        <v>0</v>
      </c>
      <c r="I490" s="8">
        <f t="shared" si="171"/>
        <v>0</v>
      </c>
      <c r="J490" s="53"/>
      <c r="K490" s="9"/>
      <c r="L490" s="9"/>
      <c r="M490" s="10">
        <f t="shared" si="172"/>
        <v>0</v>
      </c>
      <c r="N490" s="56"/>
      <c r="O490" s="8" t="e">
        <f t="shared" si="173"/>
        <v>#DIV/0!</v>
      </c>
      <c r="P490" s="9" t="e">
        <f t="shared" si="174"/>
        <v>#DIV/0!</v>
      </c>
      <c r="Q490" s="10" t="e">
        <f t="shared" si="175"/>
        <v>#DIV/0!</v>
      </c>
      <c r="R490" s="56"/>
      <c r="S490" s="55" t="e">
        <f t="shared" si="176"/>
        <v>#DIV/0!</v>
      </c>
      <c r="U490" s="45" t="e">
        <f t="shared" si="177"/>
        <v>#DIV/0!</v>
      </c>
      <c r="V490" s="46" t="e">
        <f t="shared" si="178"/>
        <v>#DIV/0!</v>
      </c>
      <c r="W490" s="49" t="e">
        <f t="shared" si="179"/>
        <v>#DIV/0!</v>
      </c>
      <c r="X490" s="45" t="e">
        <f t="shared" si="180"/>
        <v>#DIV/0!</v>
      </c>
      <c r="Y490" s="65" t="e">
        <f t="shared" si="181"/>
        <v>#DIV/0!</v>
      </c>
      <c r="Z490" s="46" t="e">
        <f t="shared" si="182"/>
        <v>#DIV/0!</v>
      </c>
      <c r="AA490" s="46" t="e">
        <f t="shared" si="183"/>
        <v>#DIV/0!</v>
      </c>
      <c r="AB490" s="77" t="e">
        <f t="shared" si="184"/>
        <v>#DIV/0!</v>
      </c>
      <c r="AC490" s="78" t="e">
        <f t="shared" si="185"/>
        <v>#DIV/0!</v>
      </c>
      <c r="AE490" s="8" t="e">
        <f t="shared" si="186"/>
        <v>#DIV/0!</v>
      </c>
      <c r="AF490" s="9" t="e">
        <f t="shared" si="187"/>
        <v>#DIV/0!</v>
      </c>
      <c r="AG490" s="9" t="e">
        <f t="shared" si="188"/>
        <v>#DIV/0!</v>
      </c>
      <c r="AH490" s="10" t="e">
        <f t="shared" si="189"/>
        <v>#DIV/0!</v>
      </c>
    </row>
    <row r="491" spans="1:34">
      <c r="A491" s="256" t="s">
        <v>4217</v>
      </c>
      <c r="B491" s="257"/>
      <c r="C491" s="45"/>
      <c r="D491" s="46"/>
      <c r="E491" s="258"/>
      <c r="F491" s="258"/>
      <c r="G491" s="258"/>
      <c r="H491" s="52">
        <f t="shared" si="170"/>
        <v>0</v>
      </c>
      <c r="I491" s="8">
        <f t="shared" si="171"/>
        <v>0</v>
      </c>
      <c r="J491" s="53"/>
      <c r="K491" s="9"/>
      <c r="L491" s="9"/>
      <c r="M491" s="10">
        <f t="shared" si="172"/>
        <v>0</v>
      </c>
      <c r="N491" s="56"/>
      <c r="O491" s="8" t="e">
        <f t="shared" si="173"/>
        <v>#DIV/0!</v>
      </c>
      <c r="P491" s="9" t="e">
        <f t="shared" si="174"/>
        <v>#DIV/0!</v>
      </c>
      <c r="Q491" s="10" t="e">
        <f t="shared" si="175"/>
        <v>#DIV/0!</v>
      </c>
      <c r="R491" s="56"/>
      <c r="S491" s="55" t="e">
        <f t="shared" si="176"/>
        <v>#DIV/0!</v>
      </c>
      <c r="U491" s="45" t="e">
        <f t="shared" si="177"/>
        <v>#DIV/0!</v>
      </c>
      <c r="V491" s="46" t="e">
        <f t="shared" si="178"/>
        <v>#DIV/0!</v>
      </c>
      <c r="W491" s="49" t="e">
        <f t="shared" si="179"/>
        <v>#DIV/0!</v>
      </c>
      <c r="X491" s="45" t="e">
        <f t="shared" si="180"/>
        <v>#DIV/0!</v>
      </c>
      <c r="Y491" s="65" t="e">
        <f t="shared" si="181"/>
        <v>#DIV/0!</v>
      </c>
      <c r="Z491" s="46" t="e">
        <f t="shared" si="182"/>
        <v>#DIV/0!</v>
      </c>
      <c r="AA491" s="46" t="e">
        <f t="shared" si="183"/>
        <v>#DIV/0!</v>
      </c>
      <c r="AB491" s="77" t="e">
        <f t="shared" si="184"/>
        <v>#DIV/0!</v>
      </c>
      <c r="AC491" s="78" t="e">
        <f t="shared" si="185"/>
        <v>#DIV/0!</v>
      </c>
      <c r="AE491" s="8" t="e">
        <f t="shared" si="186"/>
        <v>#DIV/0!</v>
      </c>
      <c r="AF491" s="9" t="e">
        <f t="shared" si="187"/>
        <v>#DIV/0!</v>
      </c>
      <c r="AG491" s="9" t="e">
        <f t="shared" si="188"/>
        <v>#DIV/0!</v>
      </c>
      <c r="AH491" s="10" t="e">
        <f t="shared" si="189"/>
        <v>#DIV/0!</v>
      </c>
    </row>
    <row r="492" spans="1:34">
      <c r="A492" s="256" t="s">
        <v>4218</v>
      </c>
      <c r="B492" s="257"/>
      <c r="C492" s="45"/>
      <c r="D492" s="46"/>
      <c r="E492" s="258"/>
      <c r="F492" s="258"/>
      <c r="G492" s="258"/>
      <c r="H492" s="52">
        <f t="shared" si="170"/>
        <v>0</v>
      </c>
      <c r="I492" s="8">
        <f t="shared" si="171"/>
        <v>0</v>
      </c>
      <c r="J492" s="53"/>
      <c r="K492" s="9"/>
      <c r="L492" s="9"/>
      <c r="M492" s="10">
        <f t="shared" si="172"/>
        <v>0</v>
      </c>
      <c r="N492" s="56"/>
      <c r="O492" s="8" t="e">
        <f t="shared" si="173"/>
        <v>#DIV/0!</v>
      </c>
      <c r="P492" s="9" t="e">
        <f t="shared" si="174"/>
        <v>#DIV/0!</v>
      </c>
      <c r="Q492" s="10" t="e">
        <f t="shared" si="175"/>
        <v>#DIV/0!</v>
      </c>
      <c r="R492" s="56"/>
      <c r="S492" s="55" t="e">
        <f t="shared" si="176"/>
        <v>#DIV/0!</v>
      </c>
      <c r="U492" s="45" t="e">
        <f t="shared" si="177"/>
        <v>#DIV/0!</v>
      </c>
      <c r="V492" s="46" t="e">
        <f t="shared" si="178"/>
        <v>#DIV/0!</v>
      </c>
      <c r="W492" s="49" t="e">
        <f t="shared" si="179"/>
        <v>#DIV/0!</v>
      </c>
      <c r="X492" s="45" t="e">
        <f t="shared" si="180"/>
        <v>#DIV/0!</v>
      </c>
      <c r="Y492" s="65" t="e">
        <f t="shared" si="181"/>
        <v>#DIV/0!</v>
      </c>
      <c r="Z492" s="46" t="e">
        <f t="shared" si="182"/>
        <v>#DIV/0!</v>
      </c>
      <c r="AA492" s="46" t="e">
        <f t="shared" si="183"/>
        <v>#DIV/0!</v>
      </c>
      <c r="AB492" s="77" t="e">
        <f t="shared" si="184"/>
        <v>#DIV/0!</v>
      </c>
      <c r="AC492" s="78" t="e">
        <f t="shared" si="185"/>
        <v>#DIV/0!</v>
      </c>
      <c r="AE492" s="8" t="e">
        <f t="shared" si="186"/>
        <v>#DIV/0!</v>
      </c>
      <c r="AF492" s="9" t="e">
        <f t="shared" si="187"/>
        <v>#DIV/0!</v>
      </c>
      <c r="AG492" s="9" t="e">
        <f t="shared" si="188"/>
        <v>#DIV/0!</v>
      </c>
      <c r="AH492" s="10" t="e">
        <f t="shared" si="189"/>
        <v>#DIV/0!</v>
      </c>
    </row>
    <row r="493" spans="1:34">
      <c r="A493" s="256" t="s">
        <v>4219</v>
      </c>
      <c r="B493" s="257"/>
      <c r="C493" s="45"/>
      <c r="D493" s="46"/>
      <c r="E493" s="258"/>
      <c r="F493" s="258"/>
      <c r="G493" s="258"/>
      <c r="H493" s="52">
        <f t="shared" si="170"/>
        <v>0</v>
      </c>
      <c r="I493" s="8">
        <f t="shared" si="171"/>
        <v>0</v>
      </c>
      <c r="J493" s="53"/>
      <c r="K493" s="9"/>
      <c r="L493" s="9"/>
      <c r="M493" s="10">
        <f t="shared" si="172"/>
        <v>0</v>
      </c>
      <c r="N493" s="56"/>
      <c r="O493" s="8" t="e">
        <f t="shared" si="173"/>
        <v>#DIV/0!</v>
      </c>
      <c r="P493" s="9" t="e">
        <f t="shared" si="174"/>
        <v>#DIV/0!</v>
      </c>
      <c r="Q493" s="10" t="e">
        <f t="shared" si="175"/>
        <v>#DIV/0!</v>
      </c>
      <c r="R493" s="56"/>
      <c r="S493" s="55" t="e">
        <f t="shared" si="176"/>
        <v>#DIV/0!</v>
      </c>
      <c r="U493" s="45" t="e">
        <f t="shared" si="177"/>
        <v>#DIV/0!</v>
      </c>
      <c r="V493" s="46" t="e">
        <f t="shared" si="178"/>
        <v>#DIV/0!</v>
      </c>
      <c r="W493" s="49" t="e">
        <f t="shared" si="179"/>
        <v>#DIV/0!</v>
      </c>
      <c r="X493" s="45" t="e">
        <f t="shared" si="180"/>
        <v>#DIV/0!</v>
      </c>
      <c r="Y493" s="65" t="e">
        <f t="shared" si="181"/>
        <v>#DIV/0!</v>
      </c>
      <c r="Z493" s="46" t="e">
        <f t="shared" si="182"/>
        <v>#DIV/0!</v>
      </c>
      <c r="AA493" s="46" t="e">
        <f t="shared" si="183"/>
        <v>#DIV/0!</v>
      </c>
      <c r="AB493" s="77" t="e">
        <f t="shared" si="184"/>
        <v>#DIV/0!</v>
      </c>
      <c r="AC493" s="78" t="e">
        <f t="shared" si="185"/>
        <v>#DIV/0!</v>
      </c>
      <c r="AE493" s="8" t="e">
        <f t="shared" si="186"/>
        <v>#DIV/0!</v>
      </c>
      <c r="AF493" s="9" t="e">
        <f t="shared" si="187"/>
        <v>#DIV/0!</v>
      </c>
      <c r="AG493" s="9" t="e">
        <f t="shared" si="188"/>
        <v>#DIV/0!</v>
      </c>
      <c r="AH493" s="10" t="e">
        <f t="shared" si="189"/>
        <v>#DIV/0!</v>
      </c>
    </row>
    <row r="494" spans="1:34">
      <c r="A494" s="256" t="s">
        <v>4220</v>
      </c>
      <c r="B494" s="257"/>
      <c r="C494" s="45"/>
      <c r="D494" s="46"/>
      <c r="E494" s="258"/>
      <c r="F494" s="258"/>
      <c r="G494" s="258"/>
      <c r="H494" s="52">
        <f t="shared" si="170"/>
        <v>0</v>
      </c>
      <c r="I494" s="8">
        <f t="shared" si="171"/>
        <v>0</v>
      </c>
      <c r="J494" s="53"/>
      <c r="K494" s="9"/>
      <c r="L494" s="9"/>
      <c r="M494" s="10">
        <f t="shared" si="172"/>
        <v>0</v>
      </c>
      <c r="N494" s="56"/>
      <c r="O494" s="8" t="e">
        <f t="shared" si="173"/>
        <v>#DIV/0!</v>
      </c>
      <c r="P494" s="9" t="e">
        <f t="shared" si="174"/>
        <v>#DIV/0!</v>
      </c>
      <c r="Q494" s="10" t="e">
        <f t="shared" si="175"/>
        <v>#DIV/0!</v>
      </c>
      <c r="R494" s="56"/>
      <c r="S494" s="55" t="e">
        <f t="shared" si="176"/>
        <v>#DIV/0!</v>
      </c>
      <c r="U494" s="45" t="e">
        <f t="shared" si="177"/>
        <v>#DIV/0!</v>
      </c>
      <c r="V494" s="46" t="e">
        <f t="shared" si="178"/>
        <v>#DIV/0!</v>
      </c>
      <c r="W494" s="49" t="e">
        <f t="shared" si="179"/>
        <v>#DIV/0!</v>
      </c>
      <c r="X494" s="45" t="e">
        <f t="shared" si="180"/>
        <v>#DIV/0!</v>
      </c>
      <c r="Y494" s="65" t="e">
        <f t="shared" si="181"/>
        <v>#DIV/0!</v>
      </c>
      <c r="Z494" s="46" t="e">
        <f t="shared" si="182"/>
        <v>#DIV/0!</v>
      </c>
      <c r="AA494" s="46" t="e">
        <f t="shared" si="183"/>
        <v>#DIV/0!</v>
      </c>
      <c r="AB494" s="77" t="e">
        <f t="shared" si="184"/>
        <v>#DIV/0!</v>
      </c>
      <c r="AC494" s="78" t="e">
        <f t="shared" si="185"/>
        <v>#DIV/0!</v>
      </c>
      <c r="AE494" s="8" t="e">
        <f t="shared" si="186"/>
        <v>#DIV/0!</v>
      </c>
      <c r="AF494" s="9" t="e">
        <f t="shared" si="187"/>
        <v>#DIV/0!</v>
      </c>
      <c r="AG494" s="9" t="e">
        <f t="shared" si="188"/>
        <v>#DIV/0!</v>
      </c>
      <c r="AH494" s="10" t="e">
        <f t="shared" si="189"/>
        <v>#DIV/0!</v>
      </c>
    </row>
    <row r="495" spans="1:34">
      <c r="A495" s="256" t="s">
        <v>4221</v>
      </c>
      <c r="B495" s="257"/>
      <c r="C495" s="45"/>
      <c r="D495" s="46"/>
      <c r="E495" s="258"/>
      <c r="F495" s="258"/>
      <c r="G495" s="258"/>
      <c r="H495" s="52">
        <f t="shared" si="170"/>
        <v>0</v>
      </c>
      <c r="I495" s="8">
        <f t="shared" si="171"/>
        <v>0</v>
      </c>
      <c r="J495" s="53"/>
      <c r="K495" s="9"/>
      <c r="L495" s="9"/>
      <c r="M495" s="10">
        <f t="shared" si="172"/>
        <v>0</v>
      </c>
      <c r="N495" s="56"/>
      <c r="O495" s="8" t="e">
        <f t="shared" si="173"/>
        <v>#DIV/0!</v>
      </c>
      <c r="P495" s="9" t="e">
        <f t="shared" si="174"/>
        <v>#DIV/0!</v>
      </c>
      <c r="Q495" s="10" t="e">
        <f t="shared" si="175"/>
        <v>#DIV/0!</v>
      </c>
      <c r="R495" s="56"/>
      <c r="S495" s="55" t="e">
        <f t="shared" si="176"/>
        <v>#DIV/0!</v>
      </c>
      <c r="U495" s="45" t="e">
        <f t="shared" si="177"/>
        <v>#DIV/0!</v>
      </c>
      <c r="V495" s="46" t="e">
        <f t="shared" si="178"/>
        <v>#DIV/0!</v>
      </c>
      <c r="W495" s="49" t="e">
        <f t="shared" si="179"/>
        <v>#DIV/0!</v>
      </c>
      <c r="X495" s="45" t="e">
        <f t="shared" si="180"/>
        <v>#DIV/0!</v>
      </c>
      <c r="Y495" s="65" t="e">
        <f t="shared" si="181"/>
        <v>#DIV/0!</v>
      </c>
      <c r="Z495" s="46" t="e">
        <f t="shared" si="182"/>
        <v>#DIV/0!</v>
      </c>
      <c r="AA495" s="46" t="e">
        <f t="shared" si="183"/>
        <v>#DIV/0!</v>
      </c>
      <c r="AB495" s="77" t="e">
        <f t="shared" si="184"/>
        <v>#DIV/0!</v>
      </c>
      <c r="AC495" s="78" t="e">
        <f t="shared" si="185"/>
        <v>#DIV/0!</v>
      </c>
      <c r="AE495" s="8" t="e">
        <f t="shared" si="186"/>
        <v>#DIV/0!</v>
      </c>
      <c r="AF495" s="9" t="e">
        <f t="shared" si="187"/>
        <v>#DIV/0!</v>
      </c>
      <c r="AG495" s="9" t="e">
        <f t="shared" si="188"/>
        <v>#DIV/0!</v>
      </c>
      <c r="AH495" s="10" t="e">
        <f t="shared" si="189"/>
        <v>#DIV/0!</v>
      </c>
    </row>
    <row r="496" spans="1:34">
      <c r="A496" s="256" t="s">
        <v>4222</v>
      </c>
      <c r="B496" s="257"/>
      <c r="C496" s="45"/>
      <c r="D496" s="46"/>
      <c r="E496" s="258"/>
      <c r="F496" s="258"/>
      <c r="G496" s="258"/>
      <c r="H496" s="52">
        <f t="shared" si="170"/>
        <v>0</v>
      </c>
      <c r="I496" s="8">
        <f t="shared" si="171"/>
        <v>0</v>
      </c>
      <c r="J496" s="53"/>
      <c r="K496" s="9"/>
      <c r="L496" s="9"/>
      <c r="M496" s="10">
        <f t="shared" si="172"/>
        <v>0</v>
      </c>
      <c r="N496" s="56"/>
      <c r="O496" s="8" t="e">
        <f t="shared" si="173"/>
        <v>#DIV/0!</v>
      </c>
      <c r="P496" s="9" t="e">
        <f t="shared" si="174"/>
        <v>#DIV/0!</v>
      </c>
      <c r="Q496" s="10" t="e">
        <f t="shared" si="175"/>
        <v>#DIV/0!</v>
      </c>
      <c r="R496" s="56"/>
      <c r="S496" s="55" t="e">
        <f t="shared" si="176"/>
        <v>#DIV/0!</v>
      </c>
      <c r="U496" s="45" t="e">
        <f t="shared" si="177"/>
        <v>#DIV/0!</v>
      </c>
      <c r="V496" s="46" t="e">
        <f t="shared" si="178"/>
        <v>#DIV/0!</v>
      </c>
      <c r="W496" s="49" t="e">
        <f t="shared" si="179"/>
        <v>#DIV/0!</v>
      </c>
      <c r="X496" s="45" t="e">
        <f t="shared" si="180"/>
        <v>#DIV/0!</v>
      </c>
      <c r="Y496" s="65" t="e">
        <f t="shared" si="181"/>
        <v>#DIV/0!</v>
      </c>
      <c r="Z496" s="46" t="e">
        <f t="shared" si="182"/>
        <v>#DIV/0!</v>
      </c>
      <c r="AA496" s="46" t="e">
        <f t="shared" si="183"/>
        <v>#DIV/0!</v>
      </c>
      <c r="AB496" s="77" t="e">
        <f t="shared" si="184"/>
        <v>#DIV/0!</v>
      </c>
      <c r="AC496" s="78" t="e">
        <f t="shared" si="185"/>
        <v>#DIV/0!</v>
      </c>
      <c r="AE496" s="8" t="e">
        <f t="shared" si="186"/>
        <v>#DIV/0!</v>
      </c>
      <c r="AF496" s="9" t="e">
        <f t="shared" si="187"/>
        <v>#DIV/0!</v>
      </c>
      <c r="AG496" s="9" t="e">
        <f t="shared" si="188"/>
        <v>#DIV/0!</v>
      </c>
      <c r="AH496" s="10" t="e">
        <f t="shared" si="189"/>
        <v>#DIV/0!</v>
      </c>
    </row>
    <row r="497" spans="1:34">
      <c r="A497" s="256" t="s">
        <v>4223</v>
      </c>
      <c r="B497" s="257"/>
      <c r="C497" s="45"/>
      <c r="D497" s="46"/>
      <c r="E497" s="258"/>
      <c r="F497" s="258"/>
      <c r="G497" s="258"/>
      <c r="H497" s="52">
        <f t="shared" si="170"/>
        <v>0</v>
      </c>
      <c r="I497" s="8">
        <f t="shared" si="171"/>
        <v>0</v>
      </c>
      <c r="J497" s="53"/>
      <c r="K497" s="9"/>
      <c r="L497" s="9"/>
      <c r="M497" s="10">
        <f t="shared" si="172"/>
        <v>0</v>
      </c>
      <c r="N497" s="56"/>
      <c r="O497" s="8" t="e">
        <f t="shared" si="173"/>
        <v>#DIV/0!</v>
      </c>
      <c r="P497" s="9" t="e">
        <f t="shared" si="174"/>
        <v>#DIV/0!</v>
      </c>
      <c r="Q497" s="10" t="e">
        <f t="shared" si="175"/>
        <v>#DIV/0!</v>
      </c>
      <c r="R497" s="56"/>
      <c r="S497" s="55" t="e">
        <f t="shared" si="176"/>
        <v>#DIV/0!</v>
      </c>
      <c r="U497" s="45" t="e">
        <f t="shared" si="177"/>
        <v>#DIV/0!</v>
      </c>
      <c r="V497" s="46" t="e">
        <f t="shared" si="178"/>
        <v>#DIV/0!</v>
      </c>
      <c r="W497" s="49" t="e">
        <f t="shared" si="179"/>
        <v>#DIV/0!</v>
      </c>
      <c r="X497" s="45" t="e">
        <f t="shared" si="180"/>
        <v>#DIV/0!</v>
      </c>
      <c r="Y497" s="65" t="e">
        <f t="shared" si="181"/>
        <v>#DIV/0!</v>
      </c>
      <c r="Z497" s="46" t="e">
        <f t="shared" si="182"/>
        <v>#DIV/0!</v>
      </c>
      <c r="AA497" s="46" t="e">
        <f t="shared" si="183"/>
        <v>#DIV/0!</v>
      </c>
      <c r="AB497" s="77" t="e">
        <f t="shared" si="184"/>
        <v>#DIV/0!</v>
      </c>
      <c r="AC497" s="78" t="e">
        <f t="shared" si="185"/>
        <v>#DIV/0!</v>
      </c>
      <c r="AE497" s="8" t="e">
        <f t="shared" si="186"/>
        <v>#DIV/0!</v>
      </c>
      <c r="AF497" s="9" t="e">
        <f t="shared" si="187"/>
        <v>#DIV/0!</v>
      </c>
      <c r="AG497" s="9" t="e">
        <f t="shared" si="188"/>
        <v>#DIV/0!</v>
      </c>
      <c r="AH497" s="10" t="e">
        <f t="shared" si="189"/>
        <v>#DIV/0!</v>
      </c>
    </row>
    <row r="498" spans="1:34">
      <c r="A498" s="256" t="s">
        <v>4224</v>
      </c>
      <c r="B498" s="257"/>
      <c r="C498" s="45"/>
      <c r="D498" s="46"/>
      <c r="E498" s="258"/>
      <c r="F498" s="258"/>
      <c r="G498" s="258"/>
      <c r="H498" s="52">
        <f t="shared" si="170"/>
        <v>0</v>
      </c>
      <c r="I498" s="8">
        <f t="shared" si="171"/>
        <v>0</v>
      </c>
      <c r="J498" s="53"/>
      <c r="K498" s="9"/>
      <c r="L498" s="9"/>
      <c r="M498" s="10">
        <f t="shared" si="172"/>
        <v>0</v>
      </c>
      <c r="N498" s="56"/>
      <c r="O498" s="8" t="e">
        <f t="shared" si="173"/>
        <v>#DIV/0!</v>
      </c>
      <c r="P498" s="9" t="e">
        <f t="shared" si="174"/>
        <v>#DIV/0!</v>
      </c>
      <c r="Q498" s="10" t="e">
        <f t="shared" si="175"/>
        <v>#DIV/0!</v>
      </c>
      <c r="R498" s="56"/>
      <c r="S498" s="55" t="e">
        <f t="shared" si="176"/>
        <v>#DIV/0!</v>
      </c>
      <c r="U498" s="45" t="e">
        <f t="shared" si="177"/>
        <v>#DIV/0!</v>
      </c>
      <c r="V498" s="46" t="e">
        <f t="shared" si="178"/>
        <v>#DIV/0!</v>
      </c>
      <c r="W498" s="49" t="e">
        <f t="shared" si="179"/>
        <v>#DIV/0!</v>
      </c>
      <c r="X498" s="45" t="e">
        <f t="shared" si="180"/>
        <v>#DIV/0!</v>
      </c>
      <c r="Y498" s="65" t="e">
        <f t="shared" si="181"/>
        <v>#DIV/0!</v>
      </c>
      <c r="Z498" s="46" t="e">
        <f t="shared" si="182"/>
        <v>#DIV/0!</v>
      </c>
      <c r="AA498" s="46" t="e">
        <f t="shared" si="183"/>
        <v>#DIV/0!</v>
      </c>
      <c r="AB498" s="77" t="e">
        <f t="shared" si="184"/>
        <v>#DIV/0!</v>
      </c>
      <c r="AC498" s="78" t="e">
        <f t="shared" si="185"/>
        <v>#DIV/0!</v>
      </c>
      <c r="AE498" s="8" t="e">
        <f t="shared" si="186"/>
        <v>#DIV/0!</v>
      </c>
      <c r="AF498" s="9" t="e">
        <f t="shared" si="187"/>
        <v>#DIV/0!</v>
      </c>
      <c r="AG498" s="9" t="e">
        <f t="shared" si="188"/>
        <v>#DIV/0!</v>
      </c>
      <c r="AH498" s="10" t="e">
        <f t="shared" si="189"/>
        <v>#DIV/0!</v>
      </c>
    </row>
    <row r="499" spans="1:34">
      <c r="A499" s="256" t="s">
        <v>4225</v>
      </c>
      <c r="B499" s="257"/>
      <c r="C499" s="45"/>
      <c r="D499" s="46"/>
      <c r="E499" s="258"/>
      <c r="F499" s="258"/>
      <c r="G499" s="258"/>
      <c r="H499" s="52">
        <f t="shared" si="170"/>
        <v>0</v>
      </c>
      <c r="I499" s="8">
        <f t="shared" si="171"/>
        <v>0</v>
      </c>
      <c r="J499" s="53"/>
      <c r="K499" s="9"/>
      <c r="L499" s="9"/>
      <c r="M499" s="10">
        <f t="shared" si="172"/>
        <v>0</v>
      </c>
      <c r="N499" s="56"/>
      <c r="O499" s="8" t="e">
        <f t="shared" si="173"/>
        <v>#DIV/0!</v>
      </c>
      <c r="P499" s="9" t="e">
        <f t="shared" si="174"/>
        <v>#DIV/0!</v>
      </c>
      <c r="Q499" s="10" t="e">
        <f t="shared" si="175"/>
        <v>#DIV/0!</v>
      </c>
      <c r="R499" s="56"/>
      <c r="S499" s="55" t="e">
        <f t="shared" si="176"/>
        <v>#DIV/0!</v>
      </c>
      <c r="U499" s="45" t="e">
        <f t="shared" si="177"/>
        <v>#DIV/0!</v>
      </c>
      <c r="V499" s="46" t="e">
        <f t="shared" si="178"/>
        <v>#DIV/0!</v>
      </c>
      <c r="W499" s="49" t="e">
        <f t="shared" si="179"/>
        <v>#DIV/0!</v>
      </c>
      <c r="X499" s="45" t="e">
        <f t="shared" si="180"/>
        <v>#DIV/0!</v>
      </c>
      <c r="Y499" s="65" t="e">
        <f t="shared" si="181"/>
        <v>#DIV/0!</v>
      </c>
      <c r="Z499" s="46" t="e">
        <f t="shared" si="182"/>
        <v>#DIV/0!</v>
      </c>
      <c r="AA499" s="46" t="e">
        <f t="shared" si="183"/>
        <v>#DIV/0!</v>
      </c>
      <c r="AB499" s="77" t="e">
        <f t="shared" si="184"/>
        <v>#DIV/0!</v>
      </c>
      <c r="AC499" s="78" t="e">
        <f t="shared" si="185"/>
        <v>#DIV/0!</v>
      </c>
      <c r="AE499" s="8" t="e">
        <f t="shared" si="186"/>
        <v>#DIV/0!</v>
      </c>
      <c r="AF499" s="9" t="e">
        <f t="shared" si="187"/>
        <v>#DIV/0!</v>
      </c>
      <c r="AG499" s="9" t="e">
        <f t="shared" si="188"/>
        <v>#DIV/0!</v>
      </c>
      <c r="AH499" s="10" t="e">
        <f t="shared" si="189"/>
        <v>#DIV/0!</v>
      </c>
    </row>
    <row r="500" spans="1:34">
      <c r="A500" s="256" t="s">
        <v>4226</v>
      </c>
      <c r="B500" s="257"/>
      <c r="C500" s="45"/>
      <c r="D500" s="46"/>
      <c r="E500" s="258"/>
      <c r="F500" s="258"/>
      <c r="G500" s="258"/>
      <c r="H500" s="52">
        <f t="shared" si="170"/>
        <v>0</v>
      </c>
      <c r="I500" s="8">
        <f t="shared" si="171"/>
        <v>0</v>
      </c>
      <c r="J500" s="53"/>
      <c r="K500" s="9"/>
      <c r="L500" s="9"/>
      <c r="M500" s="10">
        <f t="shared" si="172"/>
        <v>0</v>
      </c>
      <c r="N500" s="56"/>
      <c r="O500" s="8" t="e">
        <f t="shared" si="173"/>
        <v>#DIV/0!</v>
      </c>
      <c r="P500" s="9" t="e">
        <f t="shared" si="174"/>
        <v>#DIV/0!</v>
      </c>
      <c r="Q500" s="10" t="e">
        <f t="shared" si="175"/>
        <v>#DIV/0!</v>
      </c>
      <c r="R500" s="56"/>
      <c r="S500" s="55" t="e">
        <f t="shared" si="176"/>
        <v>#DIV/0!</v>
      </c>
      <c r="U500" s="45" t="e">
        <f t="shared" si="177"/>
        <v>#DIV/0!</v>
      </c>
      <c r="V500" s="46" t="e">
        <f t="shared" si="178"/>
        <v>#DIV/0!</v>
      </c>
      <c r="W500" s="49" t="e">
        <f t="shared" si="179"/>
        <v>#DIV/0!</v>
      </c>
      <c r="X500" s="45" t="e">
        <f t="shared" si="180"/>
        <v>#DIV/0!</v>
      </c>
      <c r="Y500" s="65" t="e">
        <f t="shared" si="181"/>
        <v>#DIV/0!</v>
      </c>
      <c r="Z500" s="46" t="e">
        <f t="shared" si="182"/>
        <v>#DIV/0!</v>
      </c>
      <c r="AA500" s="46" t="e">
        <f t="shared" si="183"/>
        <v>#DIV/0!</v>
      </c>
      <c r="AB500" s="77" t="e">
        <f t="shared" si="184"/>
        <v>#DIV/0!</v>
      </c>
      <c r="AC500" s="78" t="e">
        <f t="shared" si="185"/>
        <v>#DIV/0!</v>
      </c>
      <c r="AE500" s="8" t="e">
        <f t="shared" si="186"/>
        <v>#DIV/0!</v>
      </c>
      <c r="AF500" s="9" t="e">
        <f t="shared" si="187"/>
        <v>#DIV/0!</v>
      </c>
      <c r="AG500" s="9" t="e">
        <f t="shared" si="188"/>
        <v>#DIV/0!</v>
      </c>
      <c r="AH500" s="10" t="e">
        <f t="shared" si="189"/>
        <v>#DIV/0!</v>
      </c>
    </row>
    <row r="501" spans="1:34">
      <c r="A501" s="256" t="s">
        <v>4227</v>
      </c>
      <c r="B501" s="257"/>
      <c r="C501" s="45"/>
      <c r="D501" s="46"/>
      <c r="E501" s="258"/>
      <c r="F501" s="258"/>
      <c r="G501" s="258"/>
      <c r="H501" s="52">
        <f t="shared" si="170"/>
        <v>0</v>
      </c>
      <c r="I501" s="8">
        <f t="shared" si="171"/>
        <v>0</v>
      </c>
      <c r="J501" s="53"/>
      <c r="K501" s="9"/>
      <c r="L501" s="9"/>
      <c r="M501" s="10">
        <f t="shared" si="172"/>
        <v>0</v>
      </c>
      <c r="N501" s="56"/>
      <c r="O501" s="8" t="e">
        <f t="shared" si="173"/>
        <v>#DIV/0!</v>
      </c>
      <c r="P501" s="9" t="e">
        <f t="shared" si="174"/>
        <v>#DIV/0!</v>
      </c>
      <c r="Q501" s="10" t="e">
        <f t="shared" si="175"/>
        <v>#DIV/0!</v>
      </c>
      <c r="R501" s="56"/>
      <c r="S501" s="55" t="e">
        <f t="shared" si="176"/>
        <v>#DIV/0!</v>
      </c>
      <c r="U501" s="45" t="e">
        <f t="shared" si="177"/>
        <v>#DIV/0!</v>
      </c>
      <c r="V501" s="46" t="e">
        <f t="shared" si="178"/>
        <v>#DIV/0!</v>
      </c>
      <c r="W501" s="49" t="e">
        <f t="shared" si="179"/>
        <v>#DIV/0!</v>
      </c>
      <c r="X501" s="45" t="e">
        <f t="shared" si="180"/>
        <v>#DIV/0!</v>
      </c>
      <c r="Y501" s="65" t="e">
        <f t="shared" si="181"/>
        <v>#DIV/0!</v>
      </c>
      <c r="Z501" s="46" t="e">
        <f t="shared" si="182"/>
        <v>#DIV/0!</v>
      </c>
      <c r="AA501" s="46" t="e">
        <f t="shared" si="183"/>
        <v>#DIV/0!</v>
      </c>
      <c r="AB501" s="77" t="e">
        <f t="shared" si="184"/>
        <v>#DIV/0!</v>
      </c>
      <c r="AC501" s="78" t="e">
        <f t="shared" si="185"/>
        <v>#DIV/0!</v>
      </c>
      <c r="AE501" s="8" t="e">
        <f t="shared" si="186"/>
        <v>#DIV/0!</v>
      </c>
      <c r="AF501" s="9" t="e">
        <f t="shared" si="187"/>
        <v>#DIV/0!</v>
      </c>
      <c r="AG501" s="9" t="e">
        <f t="shared" si="188"/>
        <v>#DIV/0!</v>
      </c>
      <c r="AH501" s="10" t="e">
        <f t="shared" si="189"/>
        <v>#DIV/0!</v>
      </c>
    </row>
    <row r="502" spans="1:34" s="11" customFormat="1" ht="15.75" thickBot="1">
      <c r="A502" s="57" t="s">
        <v>1623</v>
      </c>
      <c r="B502" s="58" t="s">
        <v>1623</v>
      </c>
      <c r="C502" s="59">
        <f>SUM(C5:C501)</f>
        <v>0</v>
      </c>
      <c r="D502" s="59">
        <f t="shared" ref="D502:H502" si="190">SUM(D5:D501)</f>
        <v>0</v>
      </c>
      <c r="E502" s="59">
        <f t="shared" si="190"/>
        <v>0</v>
      </c>
      <c r="F502" s="59">
        <f t="shared" si="190"/>
        <v>0</v>
      </c>
      <c r="G502" s="59">
        <f t="shared" si="190"/>
        <v>0</v>
      </c>
      <c r="H502" s="59">
        <f t="shared" si="190"/>
        <v>0</v>
      </c>
      <c r="I502" s="60">
        <f>SUM(I5:I501)</f>
        <v>0</v>
      </c>
      <c r="J502" s="60">
        <f t="shared" ref="J502:M502" si="191">SUM(J5:J501)</f>
        <v>0</v>
      </c>
      <c r="K502" s="60">
        <f t="shared" si="191"/>
        <v>0</v>
      </c>
      <c r="L502" s="60">
        <f t="shared" si="191"/>
        <v>0</v>
      </c>
      <c r="M502" s="60">
        <f t="shared" si="191"/>
        <v>0</v>
      </c>
      <c r="N502" s="61"/>
      <c r="O502" s="68" t="e">
        <f>SUM(O5:O501)</f>
        <v>#DIV/0!</v>
      </c>
      <c r="P502" s="68" t="e">
        <f t="shared" ref="P502:Q502" si="192">SUM(P5:P501)</f>
        <v>#DIV/0!</v>
      </c>
      <c r="Q502" s="68" t="e">
        <f t="shared" si="192"/>
        <v>#DIV/0!</v>
      </c>
      <c r="R502" s="61"/>
      <c r="S502" s="73" t="e">
        <f>SUM(S5:S501)</f>
        <v>#DIV/0!</v>
      </c>
      <c r="T502" s="62"/>
      <c r="U502" s="63" t="e">
        <f>SUM(U5:U501)</f>
        <v>#DIV/0!</v>
      </c>
      <c r="V502" s="63" t="e">
        <f t="shared" ref="V502:W502" si="193">SUM(V5:V501)</f>
        <v>#DIV/0!</v>
      </c>
      <c r="W502" s="63" t="e">
        <f t="shared" si="193"/>
        <v>#DIV/0!</v>
      </c>
      <c r="X502" s="66" t="e">
        <f>SUM(X5:X501)</f>
        <v>#DIV/0!</v>
      </c>
      <c r="Y502" s="66" t="e">
        <f>SUM(Y5:Y501)</f>
        <v>#DIV/0!</v>
      </c>
      <c r="Z502" s="66" t="e">
        <f>SUM(Z5:Z501)</f>
        <v>#DIV/0!</v>
      </c>
      <c r="AA502" s="66" t="e">
        <f>SUM(AA5:AA501)</f>
        <v>#DIV/0!</v>
      </c>
      <c r="AB502" s="79" t="e">
        <f>ROUND(Y502/X502,4)</f>
        <v>#DIV/0!</v>
      </c>
      <c r="AC502" s="80" t="e">
        <f>ROUND(AA502/X502,4)</f>
        <v>#DIV/0!</v>
      </c>
      <c r="AD502" s="64"/>
      <c r="AE502" s="223" t="e">
        <f>SUM(AE5:AE501)</f>
        <v>#DIV/0!</v>
      </c>
      <c r="AF502" s="223" t="e">
        <f>SUM(AF5:AF501)</f>
        <v>#DIV/0!</v>
      </c>
      <c r="AG502" s="223" t="e">
        <f>SUM(AG5:AG501)</f>
        <v>#DIV/0!</v>
      </c>
      <c r="AH502" s="223" t="e">
        <f>SUM(AH5:AH501)</f>
        <v>#DIV/0!</v>
      </c>
    </row>
    <row r="503" spans="1:34" ht="15.75" thickTop="1">
      <c r="S503" s="13"/>
    </row>
    <row r="504" spans="1:34" ht="15.75">
      <c r="A504" s="87" t="s">
        <v>1622</v>
      </c>
      <c r="B504" s="88"/>
      <c r="C504" s="88"/>
      <c r="O504" s="85" t="s">
        <v>1898</v>
      </c>
      <c r="P504" s="86"/>
      <c r="Q504" s="83"/>
    </row>
    <row r="505" spans="1:34" ht="15.75">
      <c r="A505" s="89">
        <v>0</v>
      </c>
      <c r="B505" s="88"/>
      <c r="C505" s="88"/>
      <c r="O505" s="85" t="s">
        <v>1899</v>
      </c>
      <c r="P505" s="86"/>
      <c r="Q505" s="83"/>
    </row>
    <row r="506" spans="1:34" ht="15.75">
      <c r="O506" s="85" t="s">
        <v>1900</v>
      </c>
      <c r="P506" s="86"/>
      <c r="Q506" s="84"/>
    </row>
  </sheetData>
  <mergeCells count="11">
    <mergeCell ref="U2:V2"/>
    <mergeCell ref="A1:B1"/>
    <mergeCell ref="O1:S1"/>
    <mergeCell ref="Y1:AC1"/>
    <mergeCell ref="AE1:AH1"/>
    <mergeCell ref="A2:A3"/>
    <mergeCell ref="B2:B3"/>
    <mergeCell ref="C2:H2"/>
    <mergeCell ref="I2:M2"/>
    <mergeCell ref="O2:Q2"/>
    <mergeCell ref="S2:S3"/>
  </mergeCells>
  <conditionalFormatting sqref="O5:AH502">
    <cfRule type="containsErrors" dxfId="90" priority="9">
      <formula>ISERROR(O5)</formula>
    </cfRule>
  </conditionalFormatting>
  <conditionalFormatting sqref="N8:N501">
    <cfRule type="containsErrors" dxfId="89" priority="7">
      <formula>ISERROR(N8)</formula>
    </cfRule>
  </conditionalFormatting>
  <conditionalFormatting sqref="R8:R501">
    <cfRule type="containsErrors" dxfId="88" priority="6">
      <formula>ISERROR(R8)</formula>
    </cfRule>
  </conditionalFormatting>
  <conditionalFormatting sqref="U5:AH502">
    <cfRule type="containsErrors" priority="4">
      <formula>ISERROR(U5)</formula>
    </cfRule>
  </conditionalFormatting>
  <conditionalFormatting sqref="Q504:Q505">
    <cfRule type="containsErrors" dxfId="87" priority="2">
      <formula>ISERROR(Q504)</formula>
    </cfRule>
  </conditionalFormatting>
  <conditionalFormatting sqref="Q506">
    <cfRule type="containsErrors" dxfId="86" priority="1">
      <formula>ISERROR(Q506)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1000"/>
  <sheetViews>
    <sheetView showGridLines="0" zoomScaleNormal="100" workbookViewId="0">
      <selection activeCell="AM2" sqref="AM2"/>
    </sheetView>
  </sheetViews>
  <sheetFormatPr defaultColWidth="9.28515625" defaultRowHeight="12.75"/>
  <cols>
    <col min="1" max="1" width="39.5703125" style="116" customWidth="1"/>
    <col min="2" max="2" width="9.28515625" style="116"/>
    <col min="3" max="3" width="15" style="116" bestFit="1" customWidth="1"/>
    <col min="4" max="4" width="11.7109375" style="121" customWidth="1"/>
    <col min="5" max="5" width="29.42578125" style="121" customWidth="1"/>
    <col min="6" max="6" width="56.7109375" style="115" customWidth="1"/>
    <col min="7" max="7" width="49.28515625" style="116" bestFit="1" customWidth="1"/>
    <col min="8" max="8" width="28.5703125" style="116" bestFit="1" customWidth="1"/>
    <col min="9" max="9" width="15.7109375" style="116" bestFit="1" customWidth="1"/>
    <col min="10" max="10" width="38.85546875" style="116" bestFit="1" customWidth="1"/>
    <col min="11" max="11" width="15.5703125" style="116" customWidth="1"/>
    <col min="12" max="12" width="12.85546875" style="116" customWidth="1"/>
    <col min="13" max="13" width="15.28515625" style="116" customWidth="1"/>
    <col min="14" max="14" width="11.7109375" style="116" customWidth="1"/>
    <col min="15" max="15" width="17.28515625" style="116" customWidth="1"/>
    <col min="16" max="16" width="17.7109375" style="116" customWidth="1"/>
    <col min="17" max="17" width="41.140625" style="116" customWidth="1"/>
    <col min="18" max="16384" width="9.28515625" style="116"/>
  </cols>
  <sheetData>
    <row r="1" spans="1:17" s="114" customFormat="1" ht="38.25" customHeight="1">
      <c r="A1" s="123" t="s">
        <v>87</v>
      </c>
      <c r="B1" s="123" t="s">
        <v>86</v>
      </c>
      <c r="C1" s="123" t="s">
        <v>85</v>
      </c>
      <c r="D1" s="123" t="s">
        <v>84</v>
      </c>
      <c r="E1" s="123" t="s">
        <v>83</v>
      </c>
      <c r="F1" s="124" t="s">
        <v>82</v>
      </c>
      <c r="G1" s="125" t="s">
        <v>81</v>
      </c>
      <c r="H1" s="123" t="s">
        <v>80</v>
      </c>
      <c r="I1" s="123" t="s">
        <v>79</v>
      </c>
      <c r="J1" s="123" t="s">
        <v>665</v>
      </c>
      <c r="K1" s="123" t="s">
        <v>1903</v>
      </c>
      <c r="L1" s="123" t="s">
        <v>90</v>
      </c>
      <c r="M1" s="123" t="s">
        <v>1799</v>
      </c>
      <c r="N1" s="123" t="s">
        <v>666</v>
      </c>
      <c r="O1" s="123" t="s">
        <v>2753</v>
      </c>
      <c r="P1" s="123" t="s">
        <v>2794</v>
      </c>
      <c r="Q1" s="123" t="s">
        <v>2795</v>
      </c>
    </row>
    <row r="2" spans="1:17" s="120" customFormat="1" ht="12.75" customHeight="1">
      <c r="A2" s="113" t="s">
        <v>78</v>
      </c>
      <c r="B2" s="113" t="s">
        <v>77</v>
      </c>
      <c r="C2" s="112" t="s">
        <v>76</v>
      </c>
      <c r="D2" s="113">
        <v>0</v>
      </c>
      <c r="E2" s="113" t="str">
        <f>Słowniki_komponentów!AH2</f>
        <v>Azbestowo-cementowe*0002</v>
      </c>
      <c r="F2" s="127" t="s">
        <v>92</v>
      </c>
      <c r="G2" s="118" t="s">
        <v>230</v>
      </c>
      <c r="H2" s="113" t="s">
        <v>75</v>
      </c>
      <c r="I2" s="113"/>
      <c r="J2" s="127" t="s">
        <v>769</v>
      </c>
      <c r="K2" s="113" t="s">
        <v>1904</v>
      </c>
      <c r="L2" s="113" t="s">
        <v>2381</v>
      </c>
      <c r="M2" s="120" t="s">
        <v>2392</v>
      </c>
      <c r="N2" s="120" t="s">
        <v>2395</v>
      </c>
      <c r="O2" s="120" t="s">
        <v>2754</v>
      </c>
      <c r="P2" s="120" t="s">
        <v>2796</v>
      </c>
      <c r="Q2" s="120" t="s">
        <v>2797</v>
      </c>
    </row>
    <row r="3" spans="1:17" s="114" customFormat="1" ht="12.75" customHeight="1">
      <c r="A3" s="112" t="s">
        <v>74</v>
      </c>
      <c r="B3" s="112" t="s">
        <v>73</v>
      </c>
      <c r="C3" s="112" t="s">
        <v>72</v>
      </c>
      <c r="D3" s="112">
        <v>6</v>
      </c>
      <c r="E3" s="113" t="str">
        <f>Słowniki_komponentów!AH3</f>
        <v>Beton*0003</v>
      </c>
      <c r="F3" s="127" t="s">
        <v>667</v>
      </c>
      <c r="G3" s="118" t="s">
        <v>231</v>
      </c>
      <c r="H3" s="113" t="s">
        <v>71</v>
      </c>
      <c r="I3" s="112"/>
      <c r="J3" s="127" t="s">
        <v>770</v>
      </c>
      <c r="K3" s="112" t="s">
        <v>1905</v>
      </c>
      <c r="L3" s="112" t="s">
        <v>2382</v>
      </c>
      <c r="M3" s="114" t="s">
        <v>2393</v>
      </c>
      <c r="N3" s="114" t="s">
        <v>1798</v>
      </c>
      <c r="O3" s="120" t="s">
        <v>2755</v>
      </c>
      <c r="P3" s="114" t="s">
        <v>2798</v>
      </c>
      <c r="Q3" s="114" t="s">
        <v>2799</v>
      </c>
    </row>
    <row r="4" spans="1:17" s="114" customFormat="1" ht="12.75" customHeight="1">
      <c r="A4" s="112" t="s">
        <v>70</v>
      </c>
      <c r="B4" s="112"/>
      <c r="C4" s="112" t="s">
        <v>69</v>
      </c>
      <c r="D4" s="112">
        <v>8</v>
      </c>
      <c r="E4" s="113" t="str">
        <f>Słowniki_komponentów!AH4</f>
        <v>Kamionka*0013</v>
      </c>
      <c r="F4" s="127" t="s">
        <v>668</v>
      </c>
      <c r="G4" s="118" t="s">
        <v>232</v>
      </c>
      <c r="H4" s="113" t="s">
        <v>68</v>
      </c>
      <c r="I4" s="112"/>
      <c r="J4" s="127" t="s">
        <v>771</v>
      </c>
      <c r="K4" s="112" t="s">
        <v>1906</v>
      </c>
      <c r="L4" s="112" t="s">
        <v>2383</v>
      </c>
      <c r="M4" s="114" t="s">
        <v>2394</v>
      </c>
      <c r="N4" s="114" t="s">
        <v>2396</v>
      </c>
      <c r="O4" s="120" t="s">
        <v>2756</v>
      </c>
      <c r="P4" s="114" t="s">
        <v>2800</v>
      </c>
      <c r="Q4" s="114" t="s">
        <v>2801</v>
      </c>
    </row>
    <row r="5" spans="1:17" s="114" customFormat="1" ht="12.75" customHeight="1">
      <c r="A5" s="112" t="s">
        <v>67</v>
      </c>
      <c r="B5" s="112"/>
      <c r="C5" s="115" t="s">
        <v>66</v>
      </c>
      <c r="D5" s="112">
        <v>10</v>
      </c>
      <c r="E5" s="113" t="str">
        <f>Słowniki_komponentów!AH5</f>
        <v>Kamionka glazur*0014</v>
      </c>
      <c r="F5" s="127" t="s">
        <v>93</v>
      </c>
      <c r="G5" s="118" t="s">
        <v>233</v>
      </c>
      <c r="H5" s="113" t="s">
        <v>64</v>
      </c>
      <c r="I5" s="112"/>
      <c r="J5" s="127" t="s">
        <v>772</v>
      </c>
      <c r="K5" s="112" t="s">
        <v>1907</v>
      </c>
      <c r="L5" s="112" t="s">
        <v>2384</v>
      </c>
      <c r="M5" s="114" t="s">
        <v>4240</v>
      </c>
      <c r="N5" s="114" t="s">
        <v>2397</v>
      </c>
      <c r="O5" s="120" t="s">
        <v>2757</v>
      </c>
      <c r="P5" s="114" t="s">
        <v>2802</v>
      </c>
      <c r="Q5" s="114" t="s">
        <v>2803</v>
      </c>
    </row>
    <row r="6" spans="1:17" s="114" customFormat="1" ht="12.75" customHeight="1">
      <c r="A6" s="115" t="s">
        <v>11</v>
      </c>
      <c r="B6" s="115"/>
      <c r="C6" s="115" t="s">
        <v>62</v>
      </c>
      <c r="D6" s="115">
        <v>180</v>
      </c>
      <c r="E6" s="113" t="str">
        <f>Słowniki_komponentów!AH24</f>
        <v>Ołów*0060</v>
      </c>
      <c r="F6" s="127" t="s">
        <v>104</v>
      </c>
      <c r="G6" s="118" t="s">
        <v>252</v>
      </c>
      <c r="H6" s="115" t="s">
        <v>2790</v>
      </c>
      <c r="I6" s="115"/>
      <c r="J6" s="127" t="s">
        <v>791</v>
      </c>
      <c r="K6" s="112" t="s">
        <v>1908</v>
      </c>
      <c r="L6" s="112" t="s">
        <v>2385</v>
      </c>
      <c r="M6" s="116"/>
      <c r="N6" s="114" t="s">
        <v>2398</v>
      </c>
      <c r="O6" s="120" t="s">
        <v>2758</v>
      </c>
      <c r="P6" s="114" t="s">
        <v>2804</v>
      </c>
      <c r="Q6" s="114" t="s">
        <v>2805</v>
      </c>
    </row>
    <row r="7" spans="1:17" ht="12.75" customHeight="1">
      <c r="A7" s="113" t="s">
        <v>63</v>
      </c>
      <c r="B7" s="113"/>
      <c r="C7" s="115" t="s">
        <v>59</v>
      </c>
      <c r="D7" s="113">
        <v>15</v>
      </c>
      <c r="E7" s="113" t="str">
        <f>Słowniki_komponentów!AH6</f>
        <v>PVC*0025</v>
      </c>
      <c r="F7" s="127" t="s">
        <v>94</v>
      </c>
      <c r="G7" s="118" t="s">
        <v>234</v>
      </c>
      <c r="H7" s="113" t="s">
        <v>61</v>
      </c>
      <c r="I7" s="112"/>
      <c r="J7" s="127" t="s">
        <v>773</v>
      </c>
      <c r="K7" s="115" t="s">
        <v>1909</v>
      </c>
      <c r="L7" s="115" t="s">
        <v>2386</v>
      </c>
      <c r="M7" s="114"/>
      <c r="N7" s="116" t="s">
        <v>2399</v>
      </c>
      <c r="O7" s="120" t="s">
        <v>2759</v>
      </c>
      <c r="P7" s="116" t="s">
        <v>2806</v>
      </c>
      <c r="Q7" s="116" t="s">
        <v>2807</v>
      </c>
    </row>
    <row r="8" spans="1:17" ht="12.75" customHeight="1">
      <c r="A8" s="113" t="s">
        <v>60</v>
      </c>
      <c r="B8" s="113"/>
      <c r="C8" s="115" t="s">
        <v>56</v>
      </c>
      <c r="D8" s="113">
        <v>20</v>
      </c>
      <c r="E8" s="113" t="str">
        <f>Słowniki_komponentów!AH7</f>
        <v>PE*0021</v>
      </c>
      <c r="F8" s="127" t="s">
        <v>95</v>
      </c>
      <c r="G8" s="118" t="s">
        <v>235</v>
      </c>
      <c r="H8" s="115" t="s">
        <v>58</v>
      </c>
      <c r="I8" s="115"/>
      <c r="J8" s="127" t="s">
        <v>774</v>
      </c>
      <c r="K8" s="115" t="s">
        <v>1910</v>
      </c>
      <c r="L8" s="115" t="s">
        <v>2387</v>
      </c>
      <c r="N8" s="116" t="s">
        <v>2400</v>
      </c>
      <c r="O8" s="120" t="s">
        <v>2760</v>
      </c>
      <c r="P8" s="116" t="s">
        <v>2808</v>
      </c>
      <c r="Q8" s="116" t="s">
        <v>2809</v>
      </c>
    </row>
    <row r="9" spans="1:17" ht="12.75" customHeight="1">
      <c r="A9" s="115" t="s">
        <v>9</v>
      </c>
      <c r="B9" s="115"/>
      <c r="C9" s="115" t="s">
        <v>53</v>
      </c>
      <c r="D9" s="115">
        <v>200</v>
      </c>
      <c r="E9" s="113" t="str">
        <f>Słowniki_komponentów!AH25</f>
        <v>PP*0024</v>
      </c>
      <c r="F9" s="127" t="s">
        <v>105</v>
      </c>
      <c r="G9" s="118" t="s">
        <v>253</v>
      </c>
      <c r="H9" s="115" t="s">
        <v>2791</v>
      </c>
      <c r="I9" s="115"/>
      <c r="J9" s="127" t="s">
        <v>792</v>
      </c>
      <c r="K9" s="115"/>
      <c r="L9" s="115" t="s">
        <v>2388</v>
      </c>
      <c r="N9" s="116" t="s">
        <v>2401</v>
      </c>
      <c r="O9" s="120" t="s">
        <v>2761</v>
      </c>
      <c r="P9" s="116" t="s">
        <v>2810</v>
      </c>
      <c r="Q9" s="116" t="s">
        <v>2811</v>
      </c>
    </row>
    <row r="10" spans="1:17" ht="12.75" customHeight="1">
      <c r="A10" s="113" t="s">
        <v>57</v>
      </c>
      <c r="B10" s="113"/>
      <c r="C10" s="115" t="s">
        <v>50</v>
      </c>
      <c r="D10" s="113">
        <v>25</v>
      </c>
      <c r="E10" s="113" t="str">
        <f>Słowniki_komponentów!AH8</f>
        <v>PE80*0048</v>
      </c>
      <c r="F10" s="127" t="s">
        <v>765</v>
      </c>
      <c r="G10" s="118" t="s">
        <v>236</v>
      </c>
      <c r="H10" s="115" t="s">
        <v>55</v>
      </c>
      <c r="I10" s="115"/>
      <c r="J10" s="127" t="s">
        <v>775</v>
      </c>
      <c r="L10" s="115" t="s">
        <v>2389</v>
      </c>
      <c r="N10" s="116" t="s">
        <v>2402</v>
      </c>
      <c r="O10" s="120" t="s">
        <v>2762</v>
      </c>
      <c r="P10" s="116" t="s">
        <v>2812</v>
      </c>
      <c r="Q10" s="116" t="s">
        <v>2813</v>
      </c>
    </row>
    <row r="11" spans="1:17" ht="12.75" customHeight="1">
      <c r="A11" s="115" t="s">
        <v>54</v>
      </c>
      <c r="B11" s="115"/>
      <c r="C11" s="115" t="s">
        <v>47</v>
      </c>
      <c r="D11" s="115">
        <v>32</v>
      </c>
      <c r="E11" s="113" t="str">
        <f>Słowniki_komponentów!AH9</f>
        <v>PE100*0049</v>
      </c>
      <c r="F11" s="127" t="s">
        <v>766</v>
      </c>
      <c r="G11" s="118" t="s">
        <v>237</v>
      </c>
      <c r="H11" s="115" t="s">
        <v>52</v>
      </c>
      <c r="I11" s="115"/>
      <c r="J11" s="127" t="s">
        <v>776</v>
      </c>
      <c r="K11" s="115"/>
      <c r="L11" s="115" t="s">
        <v>2391</v>
      </c>
      <c r="N11" s="116" t="s">
        <v>2403</v>
      </c>
      <c r="O11" s="120" t="s">
        <v>2763</v>
      </c>
      <c r="P11" s="116" t="s">
        <v>2814</v>
      </c>
      <c r="Q11" s="116" t="s">
        <v>2815</v>
      </c>
    </row>
    <row r="12" spans="1:17" ht="12.75" customHeight="1">
      <c r="A12" s="115" t="s">
        <v>8</v>
      </c>
      <c r="B12" s="115"/>
      <c r="C12" s="115" t="s">
        <v>44</v>
      </c>
      <c r="D12" s="115">
        <v>225</v>
      </c>
      <c r="E12" s="113" t="str">
        <f>Słowniki_komponentów!AH26</f>
        <v>Rękaw filcowy*0061</v>
      </c>
      <c r="F12" s="127" t="s">
        <v>106</v>
      </c>
      <c r="G12" s="118" t="s">
        <v>254</v>
      </c>
      <c r="H12" s="115" t="s">
        <v>2792</v>
      </c>
      <c r="I12" s="115"/>
      <c r="J12" s="127" t="s">
        <v>793</v>
      </c>
      <c r="K12" s="115"/>
      <c r="L12" s="115" t="s">
        <v>2390</v>
      </c>
      <c r="N12" s="116" t="s">
        <v>2404</v>
      </c>
      <c r="O12" s="120" t="s">
        <v>2764</v>
      </c>
      <c r="P12" s="116" t="s">
        <v>2816</v>
      </c>
      <c r="Q12" s="116" t="s">
        <v>2817</v>
      </c>
    </row>
    <row r="13" spans="1:17" ht="12.75" customHeight="1">
      <c r="A13" s="115" t="s">
        <v>51</v>
      </c>
      <c r="B13" s="115"/>
      <c r="C13" s="115" t="s">
        <v>41</v>
      </c>
      <c r="D13" s="115">
        <v>40</v>
      </c>
      <c r="E13" s="113" t="str">
        <f>Słowniki_komponentów!AH10</f>
        <v>PE100RC*0050</v>
      </c>
      <c r="F13" s="127" t="s">
        <v>767</v>
      </c>
      <c r="G13" s="118" t="s">
        <v>238</v>
      </c>
      <c r="H13" s="115" t="s">
        <v>49</v>
      </c>
      <c r="I13" s="115"/>
      <c r="J13" s="127" t="s">
        <v>777</v>
      </c>
      <c r="K13" s="115"/>
      <c r="O13" s="120" t="s">
        <v>2765</v>
      </c>
      <c r="P13" s="116" t="s">
        <v>2818</v>
      </c>
      <c r="Q13" s="116" t="s">
        <v>2819</v>
      </c>
    </row>
    <row r="14" spans="1:17" ht="12.75" customHeight="1">
      <c r="A14" s="115" t="s">
        <v>48</v>
      </c>
      <c r="B14" s="115"/>
      <c r="C14" s="115" t="s">
        <v>38</v>
      </c>
      <c r="D14" s="115">
        <v>50</v>
      </c>
      <c r="E14" s="113" t="str">
        <f>Słowniki_komponentów!AH11</f>
        <v>PE100RC (z płaszczem PP)*0051</v>
      </c>
      <c r="F14" s="127" t="s">
        <v>768</v>
      </c>
      <c r="G14" s="118" t="s">
        <v>239</v>
      </c>
      <c r="H14" s="115" t="s">
        <v>46</v>
      </c>
      <c r="I14" s="115"/>
      <c r="J14" s="127" t="s">
        <v>778</v>
      </c>
      <c r="K14" s="115"/>
      <c r="O14" s="120" t="s">
        <v>2766</v>
      </c>
      <c r="P14" s="116" t="s">
        <v>2820</v>
      </c>
      <c r="Q14" s="116" t="s">
        <v>2821</v>
      </c>
    </row>
    <row r="15" spans="1:17" ht="12.75" customHeight="1">
      <c r="A15" s="115" t="s">
        <v>45</v>
      </c>
      <c r="B15" s="115"/>
      <c r="C15" s="115" t="s">
        <v>35</v>
      </c>
      <c r="D15" s="115">
        <v>63</v>
      </c>
      <c r="E15" s="113" t="str">
        <f>Słowniki_komponentów!AH12</f>
        <v>PE100RC (z płaszczem PE)*0052</v>
      </c>
      <c r="F15" s="127" t="s">
        <v>96</v>
      </c>
      <c r="G15" s="118" t="s">
        <v>240</v>
      </c>
      <c r="H15" s="115" t="s">
        <v>43</v>
      </c>
      <c r="I15" s="115"/>
      <c r="J15" s="127" t="s">
        <v>779</v>
      </c>
      <c r="K15" s="115"/>
      <c r="O15" s="120" t="s">
        <v>2767</v>
      </c>
      <c r="P15" s="116" t="s">
        <v>2822</v>
      </c>
      <c r="Q15" s="116" t="s">
        <v>2823</v>
      </c>
    </row>
    <row r="16" spans="1:17" ht="12.75" customHeight="1">
      <c r="A16" s="115" t="s">
        <v>42</v>
      </c>
      <c r="B16" s="115"/>
      <c r="C16" s="115" t="s">
        <v>31</v>
      </c>
      <c r="D16" s="115">
        <v>65</v>
      </c>
      <c r="E16" s="113" t="str">
        <f>Słowniki_komponentów!AH13</f>
        <v>Stal*0029</v>
      </c>
      <c r="F16" s="127" t="s">
        <v>669</v>
      </c>
      <c r="G16" s="118" t="s">
        <v>241</v>
      </c>
      <c r="H16" s="115" t="s">
        <v>40</v>
      </c>
      <c r="I16" s="115"/>
      <c r="J16" s="127" t="s">
        <v>780</v>
      </c>
      <c r="K16" s="115"/>
      <c r="L16" s="115"/>
      <c r="O16" s="120" t="s">
        <v>2768</v>
      </c>
      <c r="P16" s="116" t="s">
        <v>2824</v>
      </c>
      <c r="Q16" s="116" t="s">
        <v>2825</v>
      </c>
    </row>
    <row r="17" spans="1:17" ht="12.75" customHeight="1">
      <c r="A17" s="115" t="s">
        <v>39</v>
      </c>
      <c r="B17" s="115"/>
      <c r="C17" s="115" t="s">
        <v>28</v>
      </c>
      <c r="D17" s="115">
        <v>75</v>
      </c>
      <c r="E17" s="113" t="str">
        <f>Słowniki_komponentów!AH14</f>
        <v>Stal 3LPE*0053</v>
      </c>
      <c r="F17" s="127" t="s">
        <v>97</v>
      </c>
      <c r="G17" s="118" t="s">
        <v>242</v>
      </c>
      <c r="H17" s="115" t="s">
        <v>37</v>
      </c>
      <c r="I17" s="115"/>
      <c r="J17" s="127" t="s">
        <v>781</v>
      </c>
      <c r="K17" s="115"/>
      <c r="L17" s="115"/>
      <c r="O17" s="120" t="s">
        <v>2769</v>
      </c>
      <c r="P17" s="116" t="s">
        <v>2826</v>
      </c>
      <c r="Q17" s="116" t="s">
        <v>2827</v>
      </c>
    </row>
    <row r="18" spans="1:17" ht="12.75" customHeight="1">
      <c r="A18" s="115" t="s">
        <v>36</v>
      </c>
      <c r="B18" s="115"/>
      <c r="C18" s="115" t="s">
        <v>25</v>
      </c>
      <c r="D18" s="115">
        <v>80</v>
      </c>
      <c r="E18" s="113" t="str">
        <f>Słowniki_komponentów!AH15</f>
        <v>Żeliwne sferoidalne*0043</v>
      </c>
      <c r="F18" s="127" t="s">
        <v>98</v>
      </c>
      <c r="G18" s="118" t="s">
        <v>243</v>
      </c>
      <c r="H18" s="115" t="s">
        <v>33</v>
      </c>
      <c r="I18" s="115"/>
      <c r="J18" s="127" t="s">
        <v>782</v>
      </c>
      <c r="K18" s="115"/>
      <c r="L18" s="115"/>
      <c r="O18" s="120"/>
      <c r="P18" s="116" t="s">
        <v>2828</v>
      </c>
      <c r="Q18" s="116" t="s">
        <v>2829</v>
      </c>
    </row>
    <row r="19" spans="1:17" ht="12.75" customHeight="1">
      <c r="A19" s="115" t="s">
        <v>32</v>
      </c>
      <c r="B19" s="115"/>
      <c r="C19" s="115" t="s">
        <v>22</v>
      </c>
      <c r="D19" s="115">
        <v>90</v>
      </c>
      <c r="E19" s="113" t="str">
        <f>Słowniki_komponentów!AH16</f>
        <v>Żeliwo szare*0054</v>
      </c>
      <c r="F19" s="127" t="s">
        <v>670</v>
      </c>
      <c r="G19" s="118" t="s">
        <v>244</v>
      </c>
      <c r="H19" s="115" t="s">
        <v>30</v>
      </c>
      <c r="I19" s="115"/>
      <c r="J19" s="127" t="s">
        <v>783</v>
      </c>
      <c r="K19" s="115"/>
      <c r="L19" s="115"/>
      <c r="P19" s="116" t="s">
        <v>2830</v>
      </c>
      <c r="Q19" s="116" t="s">
        <v>2831</v>
      </c>
    </row>
    <row r="20" spans="1:17" ht="12.75" customHeight="1">
      <c r="A20" s="115" t="s">
        <v>29</v>
      </c>
      <c r="B20" s="115"/>
      <c r="D20" s="115">
        <v>100</v>
      </c>
      <c r="E20" s="113" t="str">
        <f>Słowniki_komponentów!AH17</f>
        <v>Żywice polies. (t. odśrodkowa)*0055</v>
      </c>
      <c r="F20" s="127" t="s">
        <v>671</v>
      </c>
      <c r="G20" s="118" t="s">
        <v>245</v>
      </c>
      <c r="H20" s="115" t="s">
        <v>27</v>
      </c>
      <c r="I20" s="115"/>
      <c r="J20" s="127" t="s">
        <v>784</v>
      </c>
      <c r="K20" s="115"/>
      <c r="L20" s="115"/>
      <c r="P20" s="116" t="s">
        <v>2832</v>
      </c>
      <c r="Q20" s="116" t="s">
        <v>2833</v>
      </c>
    </row>
    <row r="21" spans="1:17" ht="12.75" customHeight="1">
      <c r="A21" s="115" t="s">
        <v>26</v>
      </c>
      <c r="B21" s="115"/>
      <c r="D21" s="115">
        <v>110</v>
      </c>
      <c r="E21" s="113" t="str">
        <f>Słowniki_komponentów!AH18</f>
        <v>Żywice polies. (t. nawojowwa))*0056</v>
      </c>
      <c r="F21" s="127" t="s">
        <v>672</v>
      </c>
      <c r="G21" s="118" t="s">
        <v>246</v>
      </c>
      <c r="H21" s="115" t="s">
        <v>24</v>
      </c>
      <c r="I21" s="115"/>
      <c r="J21" s="127" t="s">
        <v>785</v>
      </c>
      <c r="K21" s="115"/>
      <c r="L21" s="115"/>
      <c r="P21" s="116" t="s">
        <v>2834</v>
      </c>
      <c r="Q21" s="116" t="s">
        <v>2835</v>
      </c>
    </row>
    <row r="22" spans="1:17" ht="12.75" customHeight="1">
      <c r="A22" s="115" t="s">
        <v>23</v>
      </c>
      <c r="B22" s="115"/>
      <c r="D22" s="115">
        <v>125</v>
      </c>
      <c r="E22" s="113" t="str">
        <f>Słowniki_komponentów!AH19</f>
        <v>Żelbet*0057</v>
      </c>
      <c r="F22" s="127" t="s">
        <v>99</v>
      </c>
      <c r="G22" s="118" t="s">
        <v>247</v>
      </c>
      <c r="H22" s="115" t="s">
        <v>20</v>
      </c>
      <c r="I22" s="115"/>
      <c r="J22" s="127" t="s">
        <v>786</v>
      </c>
      <c r="K22" s="115"/>
      <c r="L22" s="115"/>
      <c r="P22" s="116" t="s">
        <v>2836</v>
      </c>
      <c r="Q22" s="116" t="s">
        <v>2837</v>
      </c>
    </row>
    <row r="23" spans="1:17" ht="12.75" customHeight="1">
      <c r="A23" s="115" t="s">
        <v>19</v>
      </c>
      <c r="B23" s="115"/>
      <c r="C23" s="115"/>
      <c r="D23" s="115">
        <v>150</v>
      </c>
      <c r="E23" s="113" t="str">
        <f>Słowniki_komponentów!AH20</f>
        <v>PRC*0058</v>
      </c>
      <c r="F23" s="127" t="s">
        <v>100</v>
      </c>
      <c r="G23" s="118" t="s">
        <v>248</v>
      </c>
      <c r="H23" s="115" t="s">
        <v>18</v>
      </c>
      <c r="I23" s="115"/>
      <c r="J23" s="127" t="s">
        <v>787</v>
      </c>
      <c r="K23" s="115"/>
      <c r="L23" s="115"/>
      <c r="P23" s="116" t="s">
        <v>2838</v>
      </c>
      <c r="Q23" s="116" t="s">
        <v>2839</v>
      </c>
    </row>
    <row r="24" spans="1:17" ht="12.75" customHeight="1">
      <c r="A24" s="115" t="s">
        <v>17</v>
      </c>
      <c r="B24" s="115"/>
      <c r="C24" s="115"/>
      <c r="D24" s="115">
        <v>160</v>
      </c>
      <c r="E24" s="113" t="str">
        <f>Słowniki_komponentów!AH21</f>
        <v>Cegła klinkierowa*0059</v>
      </c>
      <c r="F24" s="127" t="s">
        <v>101</v>
      </c>
      <c r="G24" s="118" t="s">
        <v>249</v>
      </c>
      <c r="H24" s="115" t="s">
        <v>16</v>
      </c>
      <c r="I24" s="115"/>
      <c r="J24" s="127" t="s">
        <v>788</v>
      </c>
      <c r="K24" s="115"/>
      <c r="L24" s="115"/>
      <c r="P24" s="116" t="s">
        <v>2840</v>
      </c>
      <c r="Q24" s="116" t="s">
        <v>2841</v>
      </c>
    </row>
    <row r="25" spans="1:17" ht="12.75" customHeight="1">
      <c r="A25" s="115" t="s">
        <v>15</v>
      </c>
      <c r="B25" s="115"/>
      <c r="C25" s="115"/>
      <c r="D25" s="115">
        <v>170</v>
      </c>
      <c r="E25" s="113" t="str">
        <f>Słowniki_komponentów!AH22</f>
        <v>Nieokreślony*0046</v>
      </c>
      <c r="F25" s="127" t="s">
        <v>102</v>
      </c>
      <c r="G25" s="118" t="s">
        <v>250</v>
      </c>
      <c r="H25" s="115" t="s">
        <v>14</v>
      </c>
      <c r="I25" s="115"/>
      <c r="J25" s="127" t="s">
        <v>789</v>
      </c>
      <c r="K25" s="115"/>
      <c r="L25" s="115"/>
      <c r="P25" s="116" t="s">
        <v>2842</v>
      </c>
      <c r="Q25" s="116" t="s">
        <v>2843</v>
      </c>
    </row>
    <row r="26" spans="1:17" ht="12.75" customHeight="1">
      <c r="A26" s="115" t="s">
        <v>13</v>
      </c>
      <c r="B26" s="115"/>
      <c r="C26" s="115"/>
      <c r="D26" s="115">
        <v>175</v>
      </c>
      <c r="E26" s="113" t="str">
        <f>Słowniki_komponentów!AH23</f>
        <v>Aluminium*0047</v>
      </c>
      <c r="F26" s="127" t="s">
        <v>103</v>
      </c>
      <c r="G26" s="118" t="s">
        <v>251</v>
      </c>
      <c r="H26" s="115" t="s">
        <v>12</v>
      </c>
      <c r="I26" s="115"/>
      <c r="J26" s="127" t="s">
        <v>790</v>
      </c>
      <c r="K26" s="115"/>
      <c r="L26" s="115"/>
      <c r="P26" s="116" t="s">
        <v>2844</v>
      </c>
      <c r="Q26" s="116" t="s">
        <v>2845</v>
      </c>
    </row>
    <row r="27" spans="1:17" ht="12.75" customHeight="1">
      <c r="A27" s="115" t="s">
        <v>7</v>
      </c>
      <c r="B27" s="115"/>
      <c r="C27" s="115"/>
      <c r="D27" s="115">
        <v>250</v>
      </c>
      <c r="E27" s="113" t="str">
        <f>Słowniki_komponentów!AH27</f>
        <v>Rękaw z włókna szklanego*0062</v>
      </c>
      <c r="F27" s="127" t="s">
        <v>107</v>
      </c>
      <c r="G27" s="118" t="s">
        <v>255</v>
      </c>
      <c r="H27" s="115" t="s">
        <v>2793</v>
      </c>
      <c r="I27" s="115"/>
      <c r="J27" s="127" t="s">
        <v>794</v>
      </c>
      <c r="K27" s="115"/>
      <c r="L27" s="115"/>
      <c r="P27" s="116" t="s">
        <v>2846</v>
      </c>
      <c r="Q27" s="116" t="s">
        <v>2839</v>
      </c>
    </row>
    <row r="28" spans="1:17" ht="12.75" customHeight="1">
      <c r="A28" s="115" t="s">
        <v>6</v>
      </c>
      <c r="B28" s="115"/>
      <c r="C28" s="115"/>
      <c r="D28" s="115">
        <v>273</v>
      </c>
      <c r="E28" s="113" t="str">
        <f>Słowniki_komponentów!AH28</f>
        <v>Natrysk poliuretanem*0063</v>
      </c>
      <c r="F28" s="127" t="s">
        <v>108</v>
      </c>
      <c r="G28" s="118" t="s">
        <v>256</v>
      </c>
      <c r="H28" s="115"/>
      <c r="I28" s="115"/>
      <c r="J28" s="127" t="s">
        <v>795</v>
      </c>
      <c r="K28" s="115"/>
      <c r="L28" s="115"/>
      <c r="P28" s="116" t="s">
        <v>2847</v>
      </c>
      <c r="Q28" s="116" t="s">
        <v>2848</v>
      </c>
    </row>
    <row r="29" spans="1:17" ht="12.75" customHeight="1">
      <c r="A29" s="115" t="s">
        <v>5</v>
      </c>
      <c r="B29" s="115"/>
      <c r="C29" s="115"/>
      <c r="D29" s="115">
        <v>275</v>
      </c>
      <c r="E29" s="113" t="str">
        <f>Słowniki_komponentów!AH29</f>
        <v>Natrysk polimocznikiem*0064</v>
      </c>
      <c r="F29" s="127" t="s">
        <v>109</v>
      </c>
      <c r="G29" s="118" t="s">
        <v>257</v>
      </c>
      <c r="H29" s="115"/>
      <c r="I29" s="115"/>
      <c r="J29" s="127" t="s">
        <v>796</v>
      </c>
      <c r="K29" s="115"/>
      <c r="L29" s="115"/>
      <c r="P29" s="116" t="s">
        <v>2849</v>
      </c>
      <c r="Q29" s="116" t="s">
        <v>2850</v>
      </c>
    </row>
    <row r="30" spans="1:17" ht="12.75" customHeight="1">
      <c r="A30" s="115" t="s">
        <v>4</v>
      </c>
      <c r="B30" s="115"/>
      <c r="C30" s="115"/>
      <c r="D30" s="115">
        <v>280</v>
      </c>
      <c r="E30" s="113" t="str">
        <f>Słowniki_komponentów!AH30</f>
        <v>Cementowanie*0065</v>
      </c>
      <c r="F30" s="127" t="s">
        <v>673</v>
      </c>
      <c r="G30" s="118" t="s">
        <v>258</v>
      </c>
      <c r="H30" s="115"/>
      <c r="I30" s="115"/>
      <c r="J30" s="127" t="s">
        <v>797</v>
      </c>
      <c r="K30" s="115"/>
      <c r="L30" s="115"/>
      <c r="P30" s="116" t="s">
        <v>2851</v>
      </c>
      <c r="Q30" s="116" t="s">
        <v>2852</v>
      </c>
    </row>
    <row r="31" spans="1:17" ht="12.75" customHeight="1">
      <c r="A31" s="115" t="s">
        <v>3</v>
      </c>
      <c r="B31" s="115"/>
      <c r="C31" s="115"/>
      <c r="D31" s="115">
        <v>300</v>
      </c>
      <c r="E31" s="113" t="str">
        <f>Słowniki_komponentów!AH31</f>
        <v>PCC*0066</v>
      </c>
      <c r="F31" s="127" t="s">
        <v>674</v>
      </c>
      <c r="G31" s="118" t="s">
        <v>259</v>
      </c>
      <c r="H31" s="115"/>
      <c r="I31" s="115"/>
      <c r="J31" s="127" t="s">
        <v>798</v>
      </c>
      <c r="K31" s="115"/>
      <c r="L31" s="115"/>
      <c r="P31" s="116" t="s">
        <v>2853</v>
      </c>
      <c r="Q31" s="116" t="s">
        <v>2854</v>
      </c>
    </row>
    <row r="32" spans="1:17" ht="12.75" customHeight="1">
      <c r="A32" s="115" t="s">
        <v>2</v>
      </c>
      <c r="B32" s="115"/>
      <c r="C32" s="115"/>
      <c r="D32" s="115">
        <v>315</v>
      </c>
      <c r="E32" s="113">
        <f>Słowniki_komponentów!AH32</f>
        <v>0</v>
      </c>
      <c r="F32" s="127" t="s">
        <v>110</v>
      </c>
      <c r="G32" s="118" t="s">
        <v>260</v>
      </c>
      <c r="H32" s="115"/>
      <c r="I32" s="115"/>
      <c r="J32" s="127" t="s">
        <v>799</v>
      </c>
      <c r="K32" s="115"/>
      <c r="L32" s="115"/>
      <c r="P32" s="116" t="s">
        <v>2855</v>
      </c>
      <c r="Q32" s="116" t="s">
        <v>2856</v>
      </c>
    </row>
    <row r="33" spans="1:17">
      <c r="A33" s="115"/>
      <c r="B33" s="115"/>
      <c r="C33" s="115"/>
      <c r="D33" s="115">
        <v>324</v>
      </c>
      <c r="E33" s="113">
        <f>Słowniki_komponentów!AH33</f>
        <v>0</v>
      </c>
      <c r="F33" s="127" t="s">
        <v>111</v>
      </c>
      <c r="G33" s="118" t="s">
        <v>261</v>
      </c>
      <c r="H33" s="115"/>
      <c r="I33" s="115"/>
      <c r="J33" s="127" t="s">
        <v>800</v>
      </c>
      <c r="K33" s="115"/>
      <c r="L33" s="115"/>
      <c r="P33" s="116" t="s">
        <v>2857</v>
      </c>
      <c r="Q33" s="116" t="s">
        <v>2858</v>
      </c>
    </row>
    <row r="34" spans="1:17">
      <c r="A34" s="115"/>
      <c r="B34" s="115"/>
      <c r="C34" s="115"/>
      <c r="D34" s="115">
        <v>325</v>
      </c>
      <c r="E34" s="113">
        <f>Słowniki_komponentów!AH34</f>
        <v>0</v>
      </c>
      <c r="F34" s="127" t="s">
        <v>112</v>
      </c>
      <c r="G34" s="118" t="s">
        <v>262</v>
      </c>
      <c r="H34" s="115"/>
      <c r="I34" s="115"/>
      <c r="J34" s="127" t="s">
        <v>801</v>
      </c>
      <c r="K34" s="115"/>
      <c r="L34" s="115"/>
      <c r="P34" s="116" t="s">
        <v>2859</v>
      </c>
      <c r="Q34" s="116" t="s">
        <v>2860</v>
      </c>
    </row>
    <row r="35" spans="1:17">
      <c r="A35" s="115"/>
      <c r="B35" s="115"/>
      <c r="C35" s="115"/>
      <c r="D35" s="115">
        <v>350</v>
      </c>
      <c r="E35" s="113">
        <f>Słowniki_komponentów!AH35</f>
        <v>0</v>
      </c>
      <c r="F35" s="127" t="s">
        <v>675</v>
      </c>
      <c r="G35" s="118" t="s">
        <v>263</v>
      </c>
      <c r="H35" s="115"/>
      <c r="I35" s="115"/>
      <c r="J35" s="127" t="s">
        <v>802</v>
      </c>
      <c r="K35" s="115"/>
      <c r="L35" s="115"/>
      <c r="P35" s="116" t="s">
        <v>2861</v>
      </c>
      <c r="Q35" s="116" t="s">
        <v>2862</v>
      </c>
    </row>
    <row r="36" spans="1:17">
      <c r="A36" s="115"/>
      <c r="B36" s="115"/>
      <c r="C36" s="115"/>
      <c r="D36" s="115">
        <v>355</v>
      </c>
      <c r="E36" s="113">
        <f>Słowniki_komponentów!AH36</f>
        <v>0</v>
      </c>
      <c r="F36" s="127" t="s">
        <v>113</v>
      </c>
      <c r="G36" s="118" t="s">
        <v>264</v>
      </c>
      <c r="H36" s="115"/>
      <c r="I36" s="115"/>
      <c r="J36" s="127" t="s">
        <v>803</v>
      </c>
      <c r="K36" s="115"/>
      <c r="L36" s="115"/>
      <c r="P36" s="116" t="s">
        <v>2863</v>
      </c>
      <c r="Q36" s="116" t="s">
        <v>2864</v>
      </c>
    </row>
    <row r="37" spans="1:17">
      <c r="A37" s="115"/>
      <c r="B37" s="115"/>
      <c r="C37" s="115"/>
      <c r="D37" s="115">
        <v>380</v>
      </c>
      <c r="E37" s="113">
        <f>Słowniki_komponentów!AH37</f>
        <v>0</v>
      </c>
      <c r="F37" s="127" t="s">
        <v>114</v>
      </c>
      <c r="G37" s="118" t="s">
        <v>265</v>
      </c>
      <c r="H37" s="115"/>
      <c r="I37" s="115"/>
      <c r="J37" s="127" t="s">
        <v>804</v>
      </c>
      <c r="K37" s="115"/>
      <c r="L37" s="115"/>
      <c r="P37" s="116" t="s">
        <v>2865</v>
      </c>
      <c r="Q37" s="116" t="s">
        <v>2866</v>
      </c>
    </row>
    <row r="38" spans="1:17">
      <c r="A38" s="115"/>
      <c r="B38" s="115"/>
      <c r="C38" s="115"/>
      <c r="D38" s="115">
        <v>400</v>
      </c>
      <c r="E38" s="113">
        <f>Słowniki_komponentów!AH38</f>
        <v>0</v>
      </c>
      <c r="F38" s="127" t="s">
        <v>115</v>
      </c>
      <c r="G38" s="118" t="s">
        <v>266</v>
      </c>
      <c r="H38" s="115"/>
      <c r="I38" s="115"/>
      <c r="J38" s="127" t="s">
        <v>805</v>
      </c>
      <c r="K38" s="115"/>
      <c r="L38" s="115"/>
      <c r="P38" s="116" t="s">
        <v>2867</v>
      </c>
      <c r="Q38" s="116" t="s">
        <v>2868</v>
      </c>
    </row>
    <row r="39" spans="1:17">
      <c r="A39" s="115"/>
      <c r="B39" s="115"/>
      <c r="C39" s="115"/>
      <c r="D39" s="115">
        <v>425</v>
      </c>
      <c r="E39" s="113">
        <f>Słowniki_komponentów!AH39</f>
        <v>0</v>
      </c>
      <c r="F39" s="127" t="s">
        <v>116</v>
      </c>
      <c r="G39" s="118" t="s">
        <v>267</v>
      </c>
      <c r="H39" s="115"/>
      <c r="I39" s="115"/>
      <c r="J39" s="127" t="s">
        <v>806</v>
      </c>
      <c r="K39" s="115"/>
      <c r="L39" s="115"/>
      <c r="P39" s="116" t="s">
        <v>2869</v>
      </c>
      <c r="Q39" s="116" t="s">
        <v>2870</v>
      </c>
    </row>
    <row r="40" spans="1:17">
      <c r="A40" s="115"/>
      <c r="B40" s="115"/>
      <c r="C40" s="115"/>
      <c r="D40" s="115">
        <v>430</v>
      </c>
      <c r="E40" s="113">
        <f>Słowniki_komponentów!AH40</f>
        <v>0</v>
      </c>
      <c r="F40" s="127" t="s">
        <v>117</v>
      </c>
      <c r="G40" s="118" t="s">
        <v>268</v>
      </c>
      <c r="H40" s="115"/>
      <c r="I40" s="115"/>
      <c r="J40" s="127" t="s">
        <v>807</v>
      </c>
      <c r="K40" s="115"/>
      <c r="L40" s="115"/>
      <c r="P40" s="116" t="s">
        <v>2871</v>
      </c>
      <c r="Q40" s="116" t="s">
        <v>2872</v>
      </c>
    </row>
    <row r="41" spans="1:17">
      <c r="A41" s="115"/>
      <c r="B41" s="115"/>
      <c r="C41" s="115"/>
      <c r="D41" s="115">
        <v>450</v>
      </c>
      <c r="E41" s="113">
        <f>Słowniki_komponentów!AH41</f>
        <v>0</v>
      </c>
      <c r="F41" s="127" t="s">
        <v>118</v>
      </c>
      <c r="G41" s="118" t="s">
        <v>269</v>
      </c>
      <c r="H41" s="115"/>
      <c r="I41" s="115"/>
      <c r="J41" s="127" t="s">
        <v>808</v>
      </c>
      <c r="K41" s="115"/>
      <c r="L41" s="115"/>
      <c r="P41" s="116" t="s">
        <v>2873</v>
      </c>
      <c r="Q41" s="116" t="s">
        <v>2874</v>
      </c>
    </row>
    <row r="42" spans="1:17">
      <c r="A42" s="115"/>
      <c r="B42" s="115"/>
      <c r="C42" s="115"/>
      <c r="D42" s="115">
        <v>500</v>
      </c>
      <c r="E42" s="113">
        <f>Słowniki_komponentów!AH42</f>
        <v>0</v>
      </c>
      <c r="F42" s="127" t="s">
        <v>119</v>
      </c>
      <c r="G42" s="118" t="s">
        <v>270</v>
      </c>
      <c r="H42" s="115"/>
      <c r="I42" s="115"/>
      <c r="J42" s="127" t="s">
        <v>809</v>
      </c>
      <c r="K42" s="115"/>
      <c r="L42" s="115"/>
      <c r="P42" s="116" t="s">
        <v>2875</v>
      </c>
      <c r="Q42" s="116" t="s">
        <v>2876</v>
      </c>
    </row>
    <row r="43" spans="1:17">
      <c r="A43" s="115"/>
      <c r="B43" s="115"/>
      <c r="C43" s="115"/>
      <c r="D43" s="115">
        <v>530</v>
      </c>
      <c r="E43" s="113">
        <f>Słowniki_komponentów!AH43</f>
        <v>0</v>
      </c>
      <c r="F43" s="127" t="s">
        <v>120</v>
      </c>
      <c r="G43" s="118" t="s">
        <v>271</v>
      </c>
      <c r="H43" s="115"/>
      <c r="I43" s="115"/>
      <c r="J43" s="127" t="s">
        <v>810</v>
      </c>
      <c r="K43" s="115"/>
      <c r="L43" s="115"/>
      <c r="P43" s="116" t="s">
        <v>2877</v>
      </c>
      <c r="Q43" s="116" t="s">
        <v>2878</v>
      </c>
    </row>
    <row r="44" spans="1:17">
      <c r="A44" s="115"/>
      <c r="B44" s="115"/>
      <c r="C44" s="115"/>
      <c r="D44" s="115">
        <v>550</v>
      </c>
      <c r="E44" s="113">
        <f>Słowniki_komponentów!AH44</f>
        <v>0</v>
      </c>
      <c r="F44" s="127" t="s">
        <v>121</v>
      </c>
      <c r="G44" s="118" t="s">
        <v>272</v>
      </c>
      <c r="H44" s="115"/>
      <c r="I44" s="115"/>
      <c r="J44" s="127" t="s">
        <v>811</v>
      </c>
      <c r="K44" s="115"/>
      <c r="L44" s="115"/>
      <c r="P44" s="116" t="s">
        <v>2879</v>
      </c>
      <c r="Q44" s="116" t="s">
        <v>2880</v>
      </c>
    </row>
    <row r="45" spans="1:17">
      <c r="A45" s="115"/>
      <c r="B45" s="115"/>
      <c r="C45" s="115"/>
      <c r="D45" s="115">
        <v>560</v>
      </c>
      <c r="E45" s="113">
        <f>Słowniki_komponentów!AH45</f>
        <v>0</v>
      </c>
      <c r="F45" s="127" t="s">
        <v>122</v>
      </c>
      <c r="G45" s="118" t="s">
        <v>273</v>
      </c>
      <c r="H45" s="115"/>
      <c r="I45" s="115"/>
      <c r="J45" s="127" t="s">
        <v>812</v>
      </c>
      <c r="K45" s="115"/>
      <c r="L45" s="115"/>
      <c r="P45" s="116" t="s">
        <v>2881</v>
      </c>
      <c r="Q45" s="116" t="s">
        <v>2882</v>
      </c>
    </row>
    <row r="46" spans="1:17">
      <c r="A46" s="115"/>
      <c r="B46" s="115"/>
      <c r="C46" s="115"/>
      <c r="D46" s="115">
        <v>580</v>
      </c>
      <c r="E46" s="113">
        <f>Słowniki_komponentów!AH46</f>
        <v>0</v>
      </c>
      <c r="F46" s="127" t="s">
        <v>123</v>
      </c>
      <c r="G46" s="118" t="s">
        <v>274</v>
      </c>
      <c r="H46" s="115"/>
      <c r="I46" s="115"/>
      <c r="J46" s="127" t="s">
        <v>813</v>
      </c>
      <c r="K46" s="115"/>
      <c r="L46" s="115"/>
      <c r="P46" s="116" t="s">
        <v>2883</v>
      </c>
      <c r="Q46" s="116" t="s">
        <v>2884</v>
      </c>
    </row>
    <row r="47" spans="1:17">
      <c r="A47" s="115"/>
      <c r="B47" s="115"/>
      <c r="C47" s="115"/>
      <c r="D47" s="115">
        <v>600</v>
      </c>
      <c r="E47" s="113">
        <f>Słowniki_komponentów!AH47</f>
        <v>0</v>
      </c>
      <c r="F47" s="127" t="s">
        <v>124</v>
      </c>
      <c r="G47" s="118" t="s">
        <v>275</v>
      </c>
      <c r="H47" s="115"/>
      <c r="I47" s="115"/>
      <c r="J47" s="127" t="s">
        <v>814</v>
      </c>
      <c r="K47" s="115"/>
      <c r="L47" s="115"/>
      <c r="P47" s="116" t="s">
        <v>2885</v>
      </c>
      <c r="Q47" s="116" t="s">
        <v>2886</v>
      </c>
    </row>
    <row r="48" spans="1:17">
      <c r="A48" s="115"/>
      <c r="B48" s="115"/>
      <c r="C48" s="115"/>
      <c r="D48" s="115">
        <v>630</v>
      </c>
      <c r="E48" s="113">
        <f>Słowniki_komponentów!AH48</f>
        <v>0</v>
      </c>
      <c r="F48" s="127" t="s">
        <v>125</v>
      </c>
      <c r="G48" s="118" t="s">
        <v>276</v>
      </c>
      <c r="H48" s="115"/>
      <c r="I48" s="115"/>
      <c r="J48" s="127" t="s">
        <v>815</v>
      </c>
      <c r="K48" s="115"/>
      <c r="L48" s="115"/>
      <c r="P48" s="116" t="s">
        <v>2887</v>
      </c>
      <c r="Q48" s="116" t="s">
        <v>2888</v>
      </c>
    </row>
    <row r="49" spans="1:17">
      <c r="A49" s="115"/>
      <c r="B49" s="115"/>
      <c r="C49" s="115"/>
      <c r="D49" s="115">
        <v>650</v>
      </c>
      <c r="E49" s="113">
        <f>Słowniki_komponentów!AH49</f>
        <v>0</v>
      </c>
      <c r="F49" s="127" t="s">
        <v>126</v>
      </c>
      <c r="G49" s="118" t="s">
        <v>277</v>
      </c>
      <c r="H49" s="115"/>
      <c r="I49" s="115"/>
      <c r="J49" s="127" t="s">
        <v>816</v>
      </c>
      <c r="K49" s="115"/>
      <c r="L49" s="115"/>
      <c r="P49" s="116" t="s">
        <v>2889</v>
      </c>
      <c r="Q49" s="116" t="s">
        <v>2890</v>
      </c>
    </row>
    <row r="50" spans="1:17">
      <c r="A50" s="115"/>
      <c r="B50" s="115"/>
      <c r="C50" s="115"/>
      <c r="D50" s="115">
        <v>680</v>
      </c>
      <c r="E50" s="113">
        <f>Słowniki_komponentów!AH50</f>
        <v>0</v>
      </c>
      <c r="F50" s="127" t="s">
        <v>127</v>
      </c>
      <c r="G50" s="118" t="s">
        <v>278</v>
      </c>
      <c r="H50" s="115"/>
      <c r="I50" s="115"/>
      <c r="J50" s="127" t="s">
        <v>817</v>
      </c>
      <c r="K50" s="115"/>
      <c r="L50" s="115"/>
      <c r="P50" s="116" t="s">
        <v>2891</v>
      </c>
      <c r="Q50" s="116" t="s">
        <v>2892</v>
      </c>
    </row>
    <row r="51" spans="1:17">
      <c r="A51" s="115"/>
      <c r="B51" s="115"/>
      <c r="C51" s="115"/>
      <c r="D51" s="115">
        <v>700</v>
      </c>
      <c r="E51" s="113">
        <f>Słowniki_komponentów!AH51</f>
        <v>0</v>
      </c>
      <c r="F51" s="127" t="s">
        <v>128</v>
      </c>
      <c r="G51" s="118" t="s">
        <v>279</v>
      </c>
      <c r="H51" s="115"/>
      <c r="I51" s="115"/>
      <c r="J51" s="127" t="s">
        <v>818</v>
      </c>
      <c r="K51" s="115"/>
      <c r="L51" s="115"/>
      <c r="P51" s="116" t="s">
        <v>2893</v>
      </c>
      <c r="Q51" s="116" t="s">
        <v>2894</v>
      </c>
    </row>
    <row r="52" spans="1:17">
      <c r="A52" s="115"/>
      <c r="B52" s="115"/>
      <c r="C52" s="115"/>
      <c r="D52" s="115">
        <v>710</v>
      </c>
      <c r="E52" s="113">
        <f>Słowniki_komponentów!AH52</f>
        <v>0</v>
      </c>
      <c r="F52" s="127" t="s">
        <v>129</v>
      </c>
      <c r="G52" s="118" t="s">
        <v>280</v>
      </c>
      <c r="H52" s="115"/>
      <c r="I52" s="115"/>
      <c r="J52" s="127" t="s">
        <v>819</v>
      </c>
      <c r="K52" s="115"/>
      <c r="L52" s="115"/>
      <c r="P52" s="116" t="s">
        <v>2895</v>
      </c>
      <c r="Q52" s="116" t="s">
        <v>2896</v>
      </c>
    </row>
    <row r="53" spans="1:17">
      <c r="A53" s="115"/>
      <c r="B53" s="115"/>
      <c r="C53" s="115"/>
      <c r="D53" s="115">
        <v>720</v>
      </c>
      <c r="E53" s="113">
        <f>Słowniki_komponentów!AH53</f>
        <v>0</v>
      </c>
      <c r="F53" s="127" t="s">
        <v>130</v>
      </c>
      <c r="G53" s="118" t="s">
        <v>281</v>
      </c>
      <c r="H53" s="115"/>
      <c r="I53" s="115"/>
      <c r="J53" s="127" t="s">
        <v>820</v>
      </c>
      <c r="K53" s="115"/>
      <c r="L53" s="115"/>
      <c r="P53" s="116" t="s">
        <v>2897</v>
      </c>
      <c r="Q53" s="116" t="s">
        <v>2898</v>
      </c>
    </row>
    <row r="54" spans="1:17">
      <c r="A54" s="115"/>
      <c r="B54" s="115"/>
      <c r="C54" s="115"/>
      <c r="D54" s="115">
        <v>750</v>
      </c>
      <c r="E54" s="113">
        <f>Słowniki_komponentów!AH54</f>
        <v>0</v>
      </c>
      <c r="F54" s="127" t="s">
        <v>131</v>
      </c>
      <c r="G54" s="118" t="s">
        <v>282</v>
      </c>
      <c r="H54" s="115"/>
      <c r="I54" s="115"/>
      <c r="J54" s="127" t="s">
        <v>821</v>
      </c>
      <c r="K54" s="115"/>
      <c r="L54" s="115"/>
      <c r="P54" s="116" t="s">
        <v>2899</v>
      </c>
      <c r="Q54" s="116" t="s">
        <v>2900</v>
      </c>
    </row>
    <row r="55" spans="1:17">
      <c r="A55" s="115"/>
      <c r="B55" s="115"/>
      <c r="C55" s="115"/>
      <c r="D55" s="115">
        <v>800</v>
      </c>
      <c r="E55" s="113">
        <f>Słowniki_komponentów!AH55</f>
        <v>0</v>
      </c>
      <c r="F55" s="127" t="s">
        <v>676</v>
      </c>
      <c r="G55" s="118" t="s">
        <v>283</v>
      </c>
      <c r="H55" s="115"/>
      <c r="I55" s="115"/>
      <c r="J55" s="127" t="s">
        <v>822</v>
      </c>
      <c r="K55" s="115"/>
      <c r="L55" s="115"/>
      <c r="P55" s="116" t="s">
        <v>2901</v>
      </c>
      <c r="Q55" s="116" t="s">
        <v>2902</v>
      </c>
    </row>
    <row r="56" spans="1:17">
      <c r="A56" s="115"/>
      <c r="B56" s="115"/>
      <c r="C56" s="115"/>
      <c r="D56" s="115">
        <v>830</v>
      </c>
      <c r="E56" s="113">
        <f>Słowniki_komponentów!AH56</f>
        <v>0</v>
      </c>
      <c r="F56" s="127" t="s">
        <v>677</v>
      </c>
      <c r="G56" s="118" t="s">
        <v>284</v>
      </c>
      <c r="H56" s="115"/>
      <c r="I56" s="115"/>
      <c r="J56" s="127" t="s">
        <v>823</v>
      </c>
      <c r="K56" s="115"/>
      <c r="L56" s="115"/>
      <c r="P56" s="116" t="s">
        <v>2903</v>
      </c>
      <c r="Q56" s="116" t="s">
        <v>2904</v>
      </c>
    </row>
    <row r="57" spans="1:17">
      <c r="A57" s="115"/>
      <c r="B57" s="115"/>
      <c r="C57" s="115"/>
      <c r="D57" s="115">
        <v>850</v>
      </c>
      <c r="E57" s="113">
        <f>Słowniki_komponentów!AH57</f>
        <v>0</v>
      </c>
      <c r="F57" s="127" t="s">
        <v>132</v>
      </c>
      <c r="G57" s="118" t="s">
        <v>285</v>
      </c>
      <c r="H57" s="115"/>
      <c r="I57" s="115"/>
      <c r="J57" s="127" t="s">
        <v>824</v>
      </c>
      <c r="K57" s="115"/>
      <c r="L57" s="115"/>
      <c r="P57" s="116" t="s">
        <v>2905</v>
      </c>
      <c r="Q57" s="116" t="s">
        <v>2906</v>
      </c>
    </row>
    <row r="58" spans="1:17">
      <c r="A58" s="115"/>
      <c r="B58" s="115"/>
      <c r="C58" s="115"/>
      <c r="D58" s="115">
        <v>900</v>
      </c>
      <c r="E58" s="113">
        <f>Słowniki_komponentów!AH58</f>
        <v>0</v>
      </c>
      <c r="F58" s="127" t="s">
        <v>133</v>
      </c>
      <c r="G58" s="118" t="s">
        <v>286</v>
      </c>
      <c r="H58" s="115"/>
      <c r="I58" s="115"/>
      <c r="J58" s="127" t="s">
        <v>825</v>
      </c>
      <c r="K58" s="115"/>
      <c r="L58" s="115"/>
      <c r="P58" s="116" t="s">
        <v>2907</v>
      </c>
      <c r="Q58" s="116" t="s">
        <v>2908</v>
      </c>
    </row>
    <row r="59" spans="1:17">
      <c r="A59" s="115"/>
      <c r="B59" s="115"/>
      <c r="C59" s="115"/>
      <c r="D59" s="115">
        <v>950</v>
      </c>
      <c r="E59" s="113">
        <f>Słowniki_komponentów!AH59</f>
        <v>0</v>
      </c>
      <c r="F59" s="127" t="s">
        <v>678</v>
      </c>
      <c r="G59" s="118" t="s">
        <v>287</v>
      </c>
      <c r="H59" s="115"/>
      <c r="I59" s="115"/>
      <c r="J59" s="127" t="s">
        <v>826</v>
      </c>
      <c r="K59" s="115"/>
      <c r="L59" s="115"/>
      <c r="P59" s="116" t="s">
        <v>2909</v>
      </c>
      <c r="Q59" s="116" t="s">
        <v>2910</v>
      </c>
    </row>
    <row r="60" spans="1:17">
      <c r="A60" s="115"/>
      <c r="B60" s="115"/>
      <c r="C60" s="115"/>
      <c r="D60" s="115">
        <v>960</v>
      </c>
      <c r="E60" s="113">
        <f>Słowniki_komponentów!AH60</f>
        <v>0</v>
      </c>
      <c r="F60" s="127" t="s">
        <v>134</v>
      </c>
      <c r="G60" s="118" t="s">
        <v>288</v>
      </c>
      <c r="H60" s="115"/>
      <c r="I60" s="115"/>
      <c r="J60" s="127" t="s">
        <v>827</v>
      </c>
      <c r="K60" s="115"/>
      <c r="L60" s="115"/>
      <c r="P60" s="116" t="s">
        <v>2911</v>
      </c>
      <c r="Q60" s="116" t="s">
        <v>2912</v>
      </c>
    </row>
    <row r="61" spans="1:17">
      <c r="A61" s="115"/>
      <c r="B61" s="115"/>
      <c r="C61" s="115"/>
      <c r="D61" s="115">
        <v>1000</v>
      </c>
      <c r="E61" s="113">
        <f>Słowniki_komponentów!AH61</f>
        <v>0</v>
      </c>
      <c r="F61" s="127" t="s">
        <v>135</v>
      </c>
      <c r="G61" s="118" t="s">
        <v>289</v>
      </c>
      <c r="H61" s="115"/>
      <c r="I61" s="115"/>
      <c r="J61" s="127" t="s">
        <v>828</v>
      </c>
      <c r="K61" s="115"/>
      <c r="L61" s="115"/>
      <c r="P61" s="116" t="s">
        <v>2913</v>
      </c>
      <c r="Q61" s="116" t="s">
        <v>2914</v>
      </c>
    </row>
    <row r="62" spans="1:17">
      <c r="A62" s="115"/>
      <c r="B62" s="115"/>
      <c r="C62" s="115"/>
      <c r="D62" s="115">
        <v>1100</v>
      </c>
      <c r="E62" s="113">
        <f>Słowniki_komponentów!AH62</f>
        <v>0</v>
      </c>
      <c r="F62" s="127" t="s">
        <v>136</v>
      </c>
      <c r="G62" s="118" t="s">
        <v>290</v>
      </c>
      <c r="H62" s="115"/>
      <c r="I62" s="115"/>
      <c r="J62" s="127" t="s">
        <v>829</v>
      </c>
      <c r="K62" s="115"/>
      <c r="L62" s="115"/>
      <c r="P62" s="116" t="s">
        <v>2915</v>
      </c>
      <c r="Q62" s="116" t="s">
        <v>2916</v>
      </c>
    </row>
    <row r="63" spans="1:17">
      <c r="A63" s="115"/>
      <c r="B63" s="115"/>
      <c r="C63" s="115"/>
      <c r="D63" s="115">
        <v>1110</v>
      </c>
      <c r="E63" s="113">
        <f>Słowniki_komponentów!AH63</f>
        <v>0</v>
      </c>
      <c r="F63" s="127" t="s">
        <v>137</v>
      </c>
      <c r="G63" s="118" t="s">
        <v>291</v>
      </c>
      <c r="H63" s="115"/>
      <c r="I63" s="115"/>
      <c r="J63" s="127" t="s">
        <v>830</v>
      </c>
      <c r="K63" s="115"/>
      <c r="L63" s="115"/>
      <c r="P63" s="116" t="s">
        <v>2917</v>
      </c>
      <c r="Q63" s="116" t="s">
        <v>2918</v>
      </c>
    </row>
    <row r="64" spans="1:17">
      <c r="A64" s="115"/>
      <c r="B64" s="115"/>
      <c r="C64" s="115"/>
      <c r="D64" s="115">
        <v>1200</v>
      </c>
      <c r="E64" s="113">
        <f>Słowniki_komponentów!AH64</f>
        <v>0</v>
      </c>
      <c r="F64" s="127" t="s">
        <v>138</v>
      </c>
      <c r="G64" s="118" t="s">
        <v>292</v>
      </c>
      <c r="H64" s="115"/>
      <c r="I64" s="115"/>
      <c r="J64" s="127" t="s">
        <v>831</v>
      </c>
      <c r="K64" s="115"/>
      <c r="L64" s="115"/>
      <c r="P64" s="116" t="s">
        <v>2919</v>
      </c>
      <c r="Q64" s="116" t="s">
        <v>2920</v>
      </c>
    </row>
    <row r="65" spans="1:17">
      <c r="A65" s="115"/>
      <c r="B65" s="115"/>
      <c r="C65" s="115"/>
      <c r="D65" s="115">
        <v>1250</v>
      </c>
      <c r="E65" s="113">
        <f>Słowniki_komponentów!AH65</f>
        <v>0</v>
      </c>
      <c r="F65" s="127" t="s">
        <v>679</v>
      </c>
      <c r="G65" s="118" t="s">
        <v>293</v>
      </c>
      <c r="H65" s="115"/>
      <c r="I65" s="115"/>
      <c r="J65" s="127" t="s">
        <v>832</v>
      </c>
      <c r="K65" s="115"/>
      <c r="L65" s="115"/>
      <c r="P65" s="116" t="s">
        <v>2921</v>
      </c>
      <c r="Q65" s="116" t="s">
        <v>2922</v>
      </c>
    </row>
    <row r="66" spans="1:17">
      <c r="A66" s="115"/>
      <c r="B66" s="115"/>
      <c r="C66" s="115"/>
      <c r="D66" s="115">
        <v>1300</v>
      </c>
      <c r="E66" s="113">
        <f>Słowniki_komponentów!AH66</f>
        <v>0</v>
      </c>
      <c r="F66" s="127" t="s">
        <v>680</v>
      </c>
      <c r="G66" s="118" t="s">
        <v>294</v>
      </c>
      <c r="H66" s="115"/>
      <c r="I66" s="115"/>
      <c r="J66" s="127" t="s">
        <v>833</v>
      </c>
      <c r="K66" s="115"/>
      <c r="L66" s="115"/>
      <c r="P66" s="116" t="s">
        <v>2923</v>
      </c>
      <c r="Q66" s="116" t="s">
        <v>2924</v>
      </c>
    </row>
    <row r="67" spans="1:17">
      <c r="A67" s="115"/>
      <c r="B67" s="115"/>
      <c r="C67" s="115"/>
      <c r="D67" s="115">
        <v>1350</v>
      </c>
      <c r="E67" s="113">
        <f>Słowniki_komponentów!AH67</f>
        <v>0</v>
      </c>
      <c r="F67" s="127" t="s">
        <v>681</v>
      </c>
      <c r="G67" s="118" t="s">
        <v>295</v>
      </c>
      <c r="H67" s="115"/>
      <c r="I67" s="115"/>
      <c r="J67" s="127" t="s">
        <v>834</v>
      </c>
      <c r="K67" s="115"/>
      <c r="L67" s="115"/>
      <c r="P67" s="116" t="s">
        <v>2925</v>
      </c>
      <c r="Q67" s="116" t="s">
        <v>2926</v>
      </c>
    </row>
    <row r="68" spans="1:17">
      <c r="A68" s="115"/>
      <c r="B68" s="115"/>
      <c r="C68" s="115"/>
      <c r="D68" s="115">
        <v>1400</v>
      </c>
      <c r="E68" s="113">
        <f>Słowniki_komponentów!AH68</f>
        <v>0</v>
      </c>
      <c r="F68" s="127" t="s">
        <v>682</v>
      </c>
      <c r="G68" s="118" t="s">
        <v>296</v>
      </c>
      <c r="H68" s="115"/>
      <c r="I68" s="115"/>
      <c r="J68" s="127" t="s">
        <v>835</v>
      </c>
      <c r="K68" s="115"/>
      <c r="L68" s="115"/>
      <c r="P68" s="116" t="s">
        <v>2927</v>
      </c>
      <c r="Q68" s="116" t="s">
        <v>2928</v>
      </c>
    </row>
    <row r="69" spans="1:17">
      <c r="A69" s="115"/>
      <c r="B69" s="115"/>
      <c r="C69" s="115"/>
      <c r="D69" s="115">
        <v>1433</v>
      </c>
      <c r="E69" s="113">
        <f>Słowniki_komponentów!AH69</f>
        <v>0</v>
      </c>
      <c r="F69" s="127" t="s">
        <v>683</v>
      </c>
      <c r="G69" s="118" t="s">
        <v>297</v>
      </c>
      <c r="H69" s="115"/>
      <c r="I69" s="115"/>
      <c r="J69" s="127" t="s">
        <v>836</v>
      </c>
      <c r="K69" s="115"/>
      <c r="L69" s="115"/>
      <c r="P69" s="116" t="s">
        <v>2929</v>
      </c>
      <c r="Q69" s="116" t="s">
        <v>2930</v>
      </c>
    </row>
    <row r="70" spans="1:17">
      <c r="A70" s="115"/>
      <c r="B70" s="115"/>
      <c r="C70" s="115"/>
      <c r="D70" s="115">
        <v>1480</v>
      </c>
      <c r="E70" s="113">
        <f>Słowniki_komponentów!AH70</f>
        <v>0</v>
      </c>
      <c r="F70" s="127" t="s">
        <v>139</v>
      </c>
      <c r="G70" s="118" t="s">
        <v>298</v>
      </c>
      <c r="H70" s="115"/>
      <c r="I70" s="115"/>
      <c r="J70" s="127" t="s">
        <v>837</v>
      </c>
      <c r="K70" s="115"/>
      <c r="L70" s="115"/>
      <c r="P70" s="116" t="s">
        <v>2931</v>
      </c>
      <c r="Q70" s="116" t="s">
        <v>2932</v>
      </c>
    </row>
    <row r="71" spans="1:17">
      <c r="A71" s="115"/>
      <c r="B71" s="115"/>
      <c r="C71" s="115"/>
      <c r="D71" s="115">
        <v>1500</v>
      </c>
      <c r="E71" s="113">
        <f>Słowniki_komponentów!AH71</f>
        <v>0</v>
      </c>
      <c r="F71" s="127" t="s">
        <v>140</v>
      </c>
      <c r="G71" s="118" t="s">
        <v>299</v>
      </c>
      <c r="H71" s="115"/>
      <c r="I71" s="115"/>
      <c r="J71" s="127" t="s">
        <v>838</v>
      </c>
      <c r="K71" s="115"/>
      <c r="L71" s="115"/>
      <c r="P71" s="116" t="s">
        <v>2933</v>
      </c>
      <c r="Q71" s="116" t="s">
        <v>2934</v>
      </c>
    </row>
    <row r="72" spans="1:17">
      <c r="A72" s="115"/>
      <c r="B72" s="115"/>
      <c r="C72" s="115"/>
      <c r="D72" s="115">
        <v>1600</v>
      </c>
      <c r="E72" s="113">
        <f>Słowniki_komponentów!AH72</f>
        <v>0</v>
      </c>
      <c r="F72" s="127" t="s">
        <v>141</v>
      </c>
      <c r="G72" s="118" t="s">
        <v>300</v>
      </c>
      <c r="H72" s="115"/>
      <c r="I72" s="115"/>
      <c r="J72" s="127" t="s">
        <v>839</v>
      </c>
      <c r="K72" s="115"/>
      <c r="L72" s="115"/>
      <c r="P72" s="116" t="s">
        <v>2935</v>
      </c>
      <c r="Q72" s="116" t="s">
        <v>2936</v>
      </c>
    </row>
    <row r="73" spans="1:17">
      <c r="A73" s="115"/>
      <c r="B73" s="115"/>
      <c r="C73" s="115"/>
      <c r="D73" s="115">
        <v>1640</v>
      </c>
      <c r="E73" s="113">
        <f>Słowniki_komponentów!AH73</f>
        <v>0</v>
      </c>
      <c r="F73" s="127" t="s">
        <v>142</v>
      </c>
      <c r="G73" s="118" t="s">
        <v>301</v>
      </c>
      <c r="H73" s="115"/>
      <c r="I73" s="115"/>
      <c r="J73" s="127" t="s">
        <v>840</v>
      </c>
      <c r="K73" s="115"/>
      <c r="L73" s="115"/>
      <c r="P73" s="116" t="s">
        <v>2937</v>
      </c>
      <c r="Q73" s="116" t="s">
        <v>2938</v>
      </c>
    </row>
    <row r="74" spans="1:17">
      <c r="A74" s="115"/>
      <c r="B74" s="115"/>
      <c r="C74" s="115"/>
      <c r="D74" s="115">
        <v>1650</v>
      </c>
      <c r="E74" s="113">
        <f>Słowniki_komponentów!AH74</f>
        <v>0</v>
      </c>
      <c r="F74" s="127" t="s">
        <v>143</v>
      </c>
      <c r="G74" s="118" t="s">
        <v>302</v>
      </c>
      <c r="H74" s="115"/>
      <c r="I74" s="115"/>
      <c r="J74" s="127" t="s">
        <v>841</v>
      </c>
      <c r="K74" s="115"/>
      <c r="L74" s="115"/>
      <c r="P74" s="116" t="s">
        <v>2939</v>
      </c>
      <c r="Q74" s="116" t="s">
        <v>2940</v>
      </c>
    </row>
    <row r="75" spans="1:17">
      <c r="A75" s="115"/>
      <c r="B75" s="115"/>
      <c r="C75" s="115"/>
      <c r="D75" s="115">
        <v>1680</v>
      </c>
      <c r="E75" s="113">
        <f>Słowniki_komponentów!AH75</f>
        <v>0</v>
      </c>
      <c r="F75" s="127" t="s">
        <v>144</v>
      </c>
      <c r="G75" s="118" t="s">
        <v>303</v>
      </c>
      <c r="H75" s="115"/>
      <c r="I75" s="115"/>
      <c r="J75" s="127" t="s">
        <v>842</v>
      </c>
      <c r="K75" s="115"/>
      <c r="L75" s="115"/>
      <c r="P75" s="116" t="s">
        <v>2941</v>
      </c>
      <c r="Q75" s="116" t="s">
        <v>2942</v>
      </c>
    </row>
    <row r="76" spans="1:17">
      <c r="A76" s="115"/>
      <c r="B76" s="115"/>
      <c r="C76" s="115"/>
      <c r="D76" s="115">
        <v>1700</v>
      </c>
      <c r="E76" s="113">
        <f>Słowniki_komponentów!AH76</f>
        <v>0</v>
      </c>
      <c r="F76" s="127" t="s">
        <v>145</v>
      </c>
      <c r="G76" s="118" t="s">
        <v>304</v>
      </c>
      <c r="H76" s="115"/>
      <c r="I76" s="115"/>
      <c r="J76" s="127" t="s">
        <v>843</v>
      </c>
      <c r="K76" s="115"/>
      <c r="L76" s="115"/>
      <c r="P76" s="116" t="s">
        <v>2943</v>
      </c>
      <c r="Q76" s="116" t="s">
        <v>2944</v>
      </c>
    </row>
    <row r="77" spans="1:17">
      <c r="A77" s="115"/>
      <c r="B77" s="115"/>
      <c r="C77" s="115"/>
      <c r="D77" s="115">
        <v>1750</v>
      </c>
      <c r="E77" s="113">
        <f>Słowniki_komponentów!AH77</f>
        <v>0</v>
      </c>
      <c r="F77" s="127" t="s">
        <v>146</v>
      </c>
      <c r="G77" s="118" t="s">
        <v>305</v>
      </c>
      <c r="H77" s="115"/>
      <c r="I77" s="115"/>
      <c r="J77" s="127" t="s">
        <v>844</v>
      </c>
      <c r="K77" s="115"/>
      <c r="L77" s="115"/>
      <c r="P77" s="116" t="s">
        <v>2945</v>
      </c>
      <c r="Q77" s="116" t="s">
        <v>2946</v>
      </c>
    </row>
    <row r="78" spans="1:17">
      <c r="A78" s="115"/>
      <c r="B78" s="115"/>
      <c r="C78" s="115"/>
      <c r="D78" s="115">
        <v>1800</v>
      </c>
      <c r="E78" s="113">
        <f>Słowniki_komponentów!AH78</f>
        <v>0</v>
      </c>
      <c r="F78" s="127" t="s">
        <v>147</v>
      </c>
      <c r="G78" s="118" t="s">
        <v>306</v>
      </c>
      <c r="H78" s="115"/>
      <c r="I78" s="115"/>
      <c r="J78" s="127" t="s">
        <v>845</v>
      </c>
      <c r="K78" s="115"/>
      <c r="L78" s="115"/>
      <c r="P78" s="116" t="s">
        <v>2947</v>
      </c>
      <c r="Q78" s="116" t="s">
        <v>2948</v>
      </c>
    </row>
    <row r="79" spans="1:17">
      <c r="A79" s="115"/>
      <c r="B79" s="115"/>
      <c r="C79" s="115"/>
      <c r="D79" s="115">
        <v>1900</v>
      </c>
      <c r="E79" s="113">
        <f>Słowniki_komponentów!AH79</f>
        <v>0</v>
      </c>
      <c r="F79" s="127" t="s">
        <v>148</v>
      </c>
      <c r="G79" s="118" t="s">
        <v>307</v>
      </c>
      <c r="H79" s="115"/>
      <c r="I79" s="115"/>
      <c r="J79" s="127" t="s">
        <v>846</v>
      </c>
      <c r="K79" s="115"/>
      <c r="L79" s="115"/>
      <c r="P79" s="116" t="s">
        <v>2949</v>
      </c>
      <c r="Q79" s="116" t="s">
        <v>2950</v>
      </c>
    </row>
    <row r="80" spans="1:17">
      <c r="A80" s="115"/>
      <c r="B80" s="115"/>
      <c r="C80" s="115"/>
      <c r="D80" s="115">
        <v>2000</v>
      </c>
      <c r="E80" s="113">
        <f>Słowniki_komponentów!AH80</f>
        <v>0</v>
      </c>
      <c r="F80" s="127" t="s">
        <v>149</v>
      </c>
      <c r="G80" s="118" t="s">
        <v>308</v>
      </c>
      <c r="H80" s="115"/>
      <c r="I80" s="115"/>
      <c r="J80" s="127" t="s">
        <v>847</v>
      </c>
      <c r="K80" s="115"/>
      <c r="L80" s="115"/>
      <c r="P80" s="116" t="s">
        <v>2951</v>
      </c>
      <c r="Q80" s="116" t="s">
        <v>2952</v>
      </c>
    </row>
    <row r="81" spans="1:17">
      <c r="A81" s="115"/>
      <c r="B81" s="115"/>
      <c r="C81" s="115"/>
      <c r="D81" s="115">
        <v>2100</v>
      </c>
      <c r="E81" s="113">
        <f>Słowniki_komponentów!AH81</f>
        <v>0</v>
      </c>
      <c r="F81" s="127" t="s">
        <v>150</v>
      </c>
      <c r="G81" s="118" t="s">
        <v>309</v>
      </c>
      <c r="H81" s="115"/>
      <c r="I81" s="115"/>
      <c r="J81" s="127" t="s">
        <v>848</v>
      </c>
      <c r="K81" s="115"/>
      <c r="L81" s="115"/>
      <c r="P81" s="116" t="s">
        <v>2953</v>
      </c>
      <c r="Q81" s="116" t="s">
        <v>2954</v>
      </c>
    </row>
    <row r="82" spans="1:17">
      <c r="A82" s="115"/>
      <c r="B82" s="115"/>
      <c r="C82" s="115"/>
      <c r="D82" s="115">
        <v>2200</v>
      </c>
      <c r="E82" s="113">
        <f>Słowniki_komponentów!AH82</f>
        <v>0</v>
      </c>
      <c r="F82" s="127" t="s">
        <v>151</v>
      </c>
      <c r="G82" s="118" t="s">
        <v>310</v>
      </c>
      <c r="H82" s="115"/>
      <c r="I82" s="115"/>
      <c r="J82" s="127" t="s">
        <v>849</v>
      </c>
      <c r="K82" s="115"/>
      <c r="L82" s="115"/>
      <c r="P82" s="116" t="s">
        <v>2955</v>
      </c>
      <c r="Q82" s="116" t="s">
        <v>2956</v>
      </c>
    </row>
    <row r="83" spans="1:17">
      <c r="A83" s="115"/>
      <c r="B83" s="115"/>
      <c r="C83" s="115"/>
      <c r="D83" s="115">
        <v>2300</v>
      </c>
      <c r="E83" s="113">
        <f>Słowniki_komponentów!AH83</f>
        <v>0</v>
      </c>
      <c r="F83" s="127" t="s">
        <v>152</v>
      </c>
      <c r="G83" s="118" t="s">
        <v>311</v>
      </c>
      <c r="H83" s="115"/>
      <c r="I83" s="115"/>
      <c r="J83" s="127" t="s">
        <v>850</v>
      </c>
      <c r="K83" s="115"/>
      <c r="L83" s="115"/>
      <c r="P83" s="116" t="s">
        <v>2957</v>
      </c>
      <c r="Q83" s="116" t="s">
        <v>2958</v>
      </c>
    </row>
    <row r="84" spans="1:17">
      <c r="A84" s="115"/>
      <c r="B84" s="115"/>
      <c r="C84" s="115"/>
      <c r="D84" s="115">
        <v>2400</v>
      </c>
      <c r="E84" s="113">
        <f>Słowniki_komponentów!AH84</f>
        <v>0</v>
      </c>
      <c r="F84" s="127" t="s">
        <v>684</v>
      </c>
      <c r="G84" s="118" t="s">
        <v>312</v>
      </c>
      <c r="H84" s="115"/>
      <c r="I84" s="115"/>
      <c r="J84" s="127" t="s">
        <v>851</v>
      </c>
      <c r="K84" s="115"/>
      <c r="L84" s="115"/>
      <c r="P84" s="116" t="s">
        <v>2959</v>
      </c>
      <c r="Q84" s="116" t="s">
        <v>2960</v>
      </c>
    </row>
    <row r="85" spans="1:17">
      <c r="A85" s="115"/>
      <c r="B85" s="115"/>
      <c r="C85" s="115"/>
      <c r="D85" s="115">
        <v>2500</v>
      </c>
      <c r="E85" s="113">
        <f>Słowniki_komponentów!AH85</f>
        <v>0</v>
      </c>
      <c r="F85" s="127" t="s">
        <v>153</v>
      </c>
      <c r="G85" s="118" t="s">
        <v>313</v>
      </c>
      <c r="H85" s="115"/>
      <c r="I85" s="115"/>
      <c r="J85" s="127" t="s">
        <v>852</v>
      </c>
      <c r="K85" s="115"/>
      <c r="L85" s="115"/>
      <c r="P85" s="116" t="s">
        <v>2961</v>
      </c>
      <c r="Q85" s="116" t="s">
        <v>2962</v>
      </c>
    </row>
    <row r="86" spans="1:17">
      <c r="A86" s="115"/>
      <c r="B86" s="115"/>
      <c r="C86" s="115"/>
      <c r="D86" s="115">
        <v>2700</v>
      </c>
      <c r="E86" s="113">
        <f>Słowniki_komponentów!AH86</f>
        <v>0</v>
      </c>
      <c r="F86" s="127" t="s">
        <v>685</v>
      </c>
      <c r="G86" s="118" t="s">
        <v>314</v>
      </c>
      <c r="H86" s="115"/>
      <c r="I86" s="115"/>
      <c r="J86" s="127" t="s">
        <v>853</v>
      </c>
      <c r="K86" s="115"/>
      <c r="L86" s="115"/>
      <c r="P86" s="116" t="s">
        <v>2963</v>
      </c>
      <c r="Q86" s="116" t="s">
        <v>2964</v>
      </c>
    </row>
    <row r="87" spans="1:17">
      <c r="A87" s="115"/>
      <c r="B87" s="115"/>
      <c r="C87" s="115"/>
      <c r="D87" s="115">
        <v>2750</v>
      </c>
      <c r="E87" s="113">
        <f>Słowniki_komponentów!AH87</f>
        <v>0</v>
      </c>
      <c r="F87" s="127" t="s">
        <v>686</v>
      </c>
      <c r="G87" s="118" t="s">
        <v>315</v>
      </c>
      <c r="H87" s="115"/>
      <c r="I87" s="115"/>
      <c r="J87" s="127" t="s">
        <v>854</v>
      </c>
      <c r="K87" s="115"/>
      <c r="L87" s="115"/>
      <c r="P87" s="116" t="s">
        <v>2965</v>
      </c>
      <c r="Q87" s="116" t="s">
        <v>2966</v>
      </c>
    </row>
    <row r="88" spans="1:17">
      <c r="A88" s="115"/>
      <c r="B88" s="115"/>
      <c r="C88" s="115"/>
      <c r="D88" s="115">
        <v>3200</v>
      </c>
      <c r="E88" s="113">
        <f>Słowniki_komponentów!AH88</f>
        <v>0</v>
      </c>
      <c r="F88" s="127" t="s">
        <v>687</v>
      </c>
      <c r="G88" s="118" t="s">
        <v>316</v>
      </c>
      <c r="H88" s="115"/>
      <c r="I88" s="115"/>
      <c r="J88" s="127" t="s">
        <v>855</v>
      </c>
      <c r="K88" s="115"/>
      <c r="L88" s="115"/>
      <c r="P88" s="116" t="s">
        <v>2967</v>
      </c>
      <c r="Q88" s="116" t="s">
        <v>2968</v>
      </c>
    </row>
    <row r="89" spans="1:17">
      <c r="A89" s="115"/>
      <c r="B89" s="115"/>
      <c r="C89" s="115"/>
      <c r="D89" s="115">
        <v>3500</v>
      </c>
      <c r="E89" s="113">
        <f>Słowniki_komponentów!AH89</f>
        <v>0</v>
      </c>
      <c r="F89" s="127" t="s">
        <v>154</v>
      </c>
      <c r="G89" s="118" t="s">
        <v>317</v>
      </c>
      <c r="H89" s="115"/>
      <c r="I89" s="115"/>
      <c r="J89" s="127" t="s">
        <v>856</v>
      </c>
      <c r="K89" s="115"/>
      <c r="L89" s="115"/>
      <c r="P89" s="116" t="s">
        <v>2969</v>
      </c>
      <c r="Q89" s="116" t="s">
        <v>2970</v>
      </c>
    </row>
    <row r="90" spans="1:17">
      <c r="A90" s="115"/>
      <c r="B90" s="115"/>
      <c r="C90" s="115"/>
      <c r="D90" s="115">
        <v>3600</v>
      </c>
      <c r="E90" s="113">
        <f>Słowniki_komponentów!AH90</f>
        <v>0</v>
      </c>
      <c r="F90" s="127" t="s">
        <v>155</v>
      </c>
      <c r="G90" s="118" t="s">
        <v>318</v>
      </c>
      <c r="H90" s="115"/>
      <c r="I90" s="115"/>
      <c r="J90" s="127" t="s">
        <v>857</v>
      </c>
      <c r="K90" s="115"/>
      <c r="L90" s="115"/>
      <c r="P90" s="116" t="s">
        <v>2971</v>
      </c>
      <c r="Q90" s="116" t="s">
        <v>2972</v>
      </c>
    </row>
    <row r="91" spans="1:17">
      <c r="A91" s="115"/>
      <c r="B91" s="115"/>
      <c r="C91" s="115"/>
      <c r="D91" s="126" t="s">
        <v>2368</v>
      </c>
      <c r="E91" s="113">
        <f>Słowniki_komponentów!AH91</f>
        <v>0</v>
      </c>
      <c r="F91" s="127" t="s">
        <v>156</v>
      </c>
      <c r="G91" s="118" t="s">
        <v>319</v>
      </c>
      <c r="H91" s="115"/>
      <c r="I91" s="115"/>
      <c r="J91" s="127" t="s">
        <v>858</v>
      </c>
      <c r="K91" s="115"/>
      <c r="L91" s="115"/>
      <c r="P91" s="116" t="s">
        <v>2973</v>
      </c>
      <c r="Q91" s="116" t="s">
        <v>2974</v>
      </c>
    </row>
    <row r="92" spans="1:17">
      <c r="A92" s="115"/>
      <c r="B92" s="115"/>
      <c r="C92" s="115"/>
      <c r="D92" s="126" t="s">
        <v>2369</v>
      </c>
      <c r="E92" s="113">
        <f>Słowniki_komponentów!AH92</f>
        <v>0</v>
      </c>
      <c r="F92" s="127" t="s">
        <v>157</v>
      </c>
      <c r="G92" s="118" t="s">
        <v>320</v>
      </c>
      <c r="H92" s="115"/>
      <c r="I92" s="115"/>
      <c r="J92" s="127" t="s">
        <v>859</v>
      </c>
      <c r="K92" s="115"/>
      <c r="L92" s="115"/>
      <c r="P92" s="116" t="s">
        <v>2975</v>
      </c>
      <c r="Q92" s="116" t="s">
        <v>2976</v>
      </c>
    </row>
    <row r="93" spans="1:17">
      <c r="A93" s="115"/>
      <c r="B93" s="115"/>
      <c r="C93" s="115"/>
      <c r="D93" s="126" t="s">
        <v>2370</v>
      </c>
      <c r="E93" s="113">
        <f>Słowniki_komponentów!AH93</f>
        <v>0</v>
      </c>
      <c r="F93" s="129" t="s">
        <v>1912</v>
      </c>
      <c r="G93" s="118" t="s">
        <v>321</v>
      </c>
      <c r="H93" s="115"/>
      <c r="I93" s="115"/>
      <c r="J93" s="127" t="s">
        <v>860</v>
      </c>
      <c r="K93" s="115"/>
      <c r="L93" s="115"/>
      <c r="P93" s="116" t="s">
        <v>2977</v>
      </c>
      <c r="Q93" s="116" t="s">
        <v>2978</v>
      </c>
    </row>
    <row r="94" spans="1:17">
      <c r="A94" s="115"/>
      <c r="B94" s="115"/>
      <c r="C94" s="115"/>
      <c r="D94" s="126" t="s">
        <v>2371</v>
      </c>
      <c r="E94" s="113">
        <f>Słowniki_komponentów!AH94</f>
        <v>0</v>
      </c>
      <c r="F94" s="129" t="s">
        <v>1913</v>
      </c>
      <c r="G94" s="118" t="s">
        <v>322</v>
      </c>
      <c r="H94" s="115"/>
      <c r="I94" s="115"/>
      <c r="J94" s="127" t="s">
        <v>861</v>
      </c>
      <c r="K94" s="115"/>
      <c r="L94" s="115"/>
      <c r="P94" s="116" t="s">
        <v>2979</v>
      </c>
      <c r="Q94" s="116" t="s">
        <v>2980</v>
      </c>
    </row>
    <row r="95" spans="1:17">
      <c r="A95" s="115"/>
      <c r="B95" s="115"/>
      <c r="C95" s="115"/>
      <c r="D95" s="126" t="s">
        <v>2372</v>
      </c>
      <c r="E95" s="113">
        <f>Słowniki_komponentów!AH95</f>
        <v>0</v>
      </c>
      <c r="F95" s="129" t="s">
        <v>1914</v>
      </c>
      <c r="G95" s="118" t="s">
        <v>323</v>
      </c>
      <c r="H95" s="115"/>
      <c r="I95" s="115"/>
      <c r="J95" s="127" t="s">
        <v>862</v>
      </c>
      <c r="K95" s="115"/>
      <c r="L95" s="115"/>
      <c r="P95" s="116" t="s">
        <v>2981</v>
      </c>
      <c r="Q95" s="116" t="s">
        <v>2982</v>
      </c>
    </row>
    <row r="96" spans="1:17">
      <c r="A96" s="115"/>
      <c r="B96" s="115"/>
      <c r="C96" s="115"/>
      <c r="D96" s="126" t="s">
        <v>2373</v>
      </c>
      <c r="E96" s="113">
        <f>Słowniki_komponentów!AH96</f>
        <v>0</v>
      </c>
      <c r="F96" s="127" t="s">
        <v>158</v>
      </c>
      <c r="G96" s="118" t="s">
        <v>324</v>
      </c>
      <c r="H96" s="115"/>
      <c r="I96" s="115"/>
      <c r="J96" s="127" t="s">
        <v>863</v>
      </c>
      <c r="K96" s="115"/>
      <c r="L96" s="115"/>
      <c r="P96" s="116" t="s">
        <v>2983</v>
      </c>
      <c r="Q96" s="116" t="s">
        <v>2984</v>
      </c>
    </row>
    <row r="97" spans="1:17">
      <c r="A97" s="115"/>
      <c r="B97" s="115"/>
      <c r="C97" s="115"/>
      <c r="D97" s="126" t="s">
        <v>2374</v>
      </c>
      <c r="E97" s="113">
        <f>Słowniki_komponentów!AH97</f>
        <v>0</v>
      </c>
      <c r="F97" s="127" t="s">
        <v>159</v>
      </c>
      <c r="G97" s="118" t="s">
        <v>325</v>
      </c>
      <c r="H97" s="115"/>
      <c r="I97" s="115"/>
      <c r="J97" s="127" t="s">
        <v>864</v>
      </c>
      <c r="K97" s="115"/>
      <c r="L97" s="115"/>
      <c r="P97" s="116" t="s">
        <v>2985</v>
      </c>
      <c r="Q97" s="116" t="s">
        <v>2986</v>
      </c>
    </row>
    <row r="98" spans="1:17">
      <c r="A98" s="115"/>
      <c r="B98" s="115"/>
      <c r="C98" s="115"/>
      <c r="D98" s="126" t="s">
        <v>2375</v>
      </c>
      <c r="E98" s="113">
        <f>Słowniki_komponentów!AH98</f>
        <v>0</v>
      </c>
      <c r="F98" s="127" t="s">
        <v>160</v>
      </c>
      <c r="G98" s="118" t="s">
        <v>326</v>
      </c>
      <c r="H98" s="115"/>
      <c r="I98" s="115"/>
      <c r="J98" s="127" t="s">
        <v>865</v>
      </c>
      <c r="K98" s="115"/>
      <c r="L98" s="115"/>
      <c r="P98" s="116" t="s">
        <v>2987</v>
      </c>
      <c r="Q98" s="116" t="s">
        <v>2988</v>
      </c>
    </row>
    <row r="99" spans="1:17">
      <c r="A99" s="115"/>
      <c r="B99" s="115"/>
      <c r="C99" s="115"/>
      <c r="D99" s="126" t="s">
        <v>2376</v>
      </c>
      <c r="E99" s="113">
        <f>Słowniki_komponentów!AH99</f>
        <v>0</v>
      </c>
      <c r="F99" s="127" t="s">
        <v>688</v>
      </c>
      <c r="G99" s="118" t="s">
        <v>327</v>
      </c>
      <c r="H99" s="115"/>
      <c r="I99" s="115"/>
      <c r="J99" s="127" t="s">
        <v>866</v>
      </c>
      <c r="K99" s="115"/>
      <c r="L99" s="115"/>
      <c r="P99" s="116" t="s">
        <v>2989</v>
      </c>
      <c r="Q99" s="116" t="s">
        <v>2990</v>
      </c>
    </row>
    <row r="100" spans="1:17">
      <c r="A100" s="115"/>
      <c r="B100" s="115"/>
      <c r="C100" s="115"/>
      <c r="D100" s="126" t="s">
        <v>2377</v>
      </c>
      <c r="E100" s="113">
        <f>Słowniki_komponentów!AH100</f>
        <v>0</v>
      </c>
      <c r="F100" s="127" t="s">
        <v>161</v>
      </c>
      <c r="G100" s="118" t="s">
        <v>328</v>
      </c>
      <c r="H100" s="115"/>
      <c r="I100" s="115"/>
      <c r="J100" s="127" t="s">
        <v>867</v>
      </c>
      <c r="K100" s="115"/>
      <c r="L100" s="115"/>
      <c r="P100" s="116" t="s">
        <v>2991</v>
      </c>
      <c r="Q100" s="116" t="s">
        <v>2992</v>
      </c>
    </row>
    <row r="101" spans="1:17">
      <c r="A101" s="115"/>
      <c r="B101" s="115"/>
      <c r="C101" s="115"/>
      <c r="D101" s="126" t="s">
        <v>2378</v>
      </c>
      <c r="E101" s="113">
        <f>Słowniki_komponentów!AH101</f>
        <v>0</v>
      </c>
      <c r="F101" s="127" t="s">
        <v>162</v>
      </c>
      <c r="G101" s="118" t="s">
        <v>329</v>
      </c>
      <c r="H101" s="115"/>
      <c r="I101" s="115"/>
      <c r="J101" s="127" t="s">
        <v>868</v>
      </c>
      <c r="K101" s="115"/>
      <c r="L101" s="115"/>
      <c r="P101" s="116" t="s">
        <v>2993</v>
      </c>
      <c r="Q101" s="116" t="s">
        <v>2994</v>
      </c>
    </row>
    <row r="102" spans="1:17">
      <c r="A102" s="115"/>
      <c r="B102" s="115"/>
      <c r="C102" s="115"/>
      <c r="D102" s="126" t="s">
        <v>2379</v>
      </c>
      <c r="E102" s="113">
        <f>Słowniki_komponentów!AH102</f>
        <v>0</v>
      </c>
      <c r="F102" s="127" t="s">
        <v>163</v>
      </c>
      <c r="G102" s="118" t="s">
        <v>330</v>
      </c>
      <c r="H102" s="115"/>
      <c r="I102" s="115"/>
      <c r="J102" s="127" t="s">
        <v>869</v>
      </c>
      <c r="K102" s="115"/>
      <c r="L102" s="115"/>
      <c r="P102" s="116" t="s">
        <v>2995</v>
      </c>
      <c r="Q102" s="116" t="s">
        <v>2996</v>
      </c>
    </row>
    <row r="103" spans="1:17">
      <c r="A103" s="115"/>
      <c r="B103" s="115"/>
      <c r="C103" s="115"/>
      <c r="D103" s="126" t="s">
        <v>2380</v>
      </c>
      <c r="E103" s="113">
        <f>Słowniki_komponentów!AH103</f>
        <v>0</v>
      </c>
      <c r="F103" s="127" t="s">
        <v>164</v>
      </c>
      <c r="G103" s="118" t="s">
        <v>331</v>
      </c>
      <c r="H103" s="115"/>
      <c r="I103" s="115"/>
      <c r="J103" s="127" t="s">
        <v>870</v>
      </c>
      <c r="K103" s="115"/>
      <c r="L103" s="115"/>
      <c r="P103" s="116" t="s">
        <v>2997</v>
      </c>
      <c r="Q103" s="116" t="s">
        <v>2998</v>
      </c>
    </row>
    <row r="104" spans="1:17">
      <c r="A104" s="115"/>
      <c r="B104" s="115"/>
      <c r="C104" s="115"/>
      <c r="D104" s="115"/>
      <c r="E104" s="113">
        <f>Słowniki_komponentów!AH104</f>
        <v>0</v>
      </c>
      <c r="F104" s="127" t="s">
        <v>165</v>
      </c>
      <c r="G104" s="118" t="s">
        <v>332</v>
      </c>
      <c r="H104" s="115"/>
      <c r="I104" s="115"/>
      <c r="J104" s="127" t="s">
        <v>871</v>
      </c>
      <c r="K104" s="115"/>
      <c r="L104" s="115"/>
      <c r="P104" s="116" t="s">
        <v>2999</v>
      </c>
      <c r="Q104" s="116" t="s">
        <v>3000</v>
      </c>
    </row>
    <row r="105" spans="1:17">
      <c r="A105" s="115"/>
      <c r="B105" s="115"/>
      <c r="C105" s="115"/>
      <c r="D105" s="115"/>
      <c r="E105" s="113">
        <f>Słowniki_komponentów!AH105</f>
        <v>0</v>
      </c>
      <c r="F105" s="127" t="s">
        <v>166</v>
      </c>
      <c r="G105" s="118" t="s">
        <v>333</v>
      </c>
      <c r="H105" s="115"/>
      <c r="I105" s="115"/>
      <c r="J105" s="127" t="s">
        <v>872</v>
      </c>
      <c r="K105" s="115"/>
      <c r="L105" s="115"/>
      <c r="P105" s="116" t="s">
        <v>3001</v>
      </c>
      <c r="Q105" s="116" t="s">
        <v>3002</v>
      </c>
    </row>
    <row r="106" spans="1:17">
      <c r="A106" s="115"/>
      <c r="B106" s="115"/>
      <c r="C106" s="115"/>
      <c r="D106" s="115"/>
      <c r="E106" s="113">
        <f>Słowniki_komponentów!AH106</f>
        <v>0</v>
      </c>
      <c r="F106" s="127" t="s">
        <v>167</v>
      </c>
      <c r="G106" s="118" t="s">
        <v>334</v>
      </c>
      <c r="H106" s="115"/>
      <c r="I106" s="115"/>
      <c r="J106" s="127" t="s">
        <v>873</v>
      </c>
      <c r="K106" s="115"/>
      <c r="L106" s="115"/>
      <c r="P106" s="116" t="s">
        <v>3003</v>
      </c>
      <c r="Q106" s="116" t="s">
        <v>3004</v>
      </c>
    </row>
    <row r="107" spans="1:17">
      <c r="A107" s="115"/>
      <c r="B107" s="115"/>
      <c r="C107" s="115"/>
      <c r="D107" s="115"/>
      <c r="E107" s="113">
        <f>Słowniki_komponentów!AH107</f>
        <v>0</v>
      </c>
      <c r="F107" s="127" t="s">
        <v>689</v>
      </c>
      <c r="G107" s="118" t="s">
        <v>335</v>
      </c>
      <c r="H107" s="115"/>
      <c r="I107" s="115"/>
      <c r="J107" s="127" t="s">
        <v>874</v>
      </c>
      <c r="K107" s="115"/>
      <c r="L107" s="115"/>
      <c r="P107" s="116" t="s">
        <v>3005</v>
      </c>
      <c r="Q107" s="116" t="s">
        <v>3006</v>
      </c>
    </row>
    <row r="108" spans="1:17">
      <c r="A108" s="115"/>
      <c r="B108" s="115"/>
      <c r="C108" s="115"/>
      <c r="D108" s="115"/>
      <c r="E108" s="113">
        <f>Słowniki_komponentów!AH108</f>
        <v>0</v>
      </c>
      <c r="F108" s="127" t="s">
        <v>168</v>
      </c>
      <c r="G108" s="118" t="s">
        <v>336</v>
      </c>
      <c r="H108" s="115"/>
      <c r="I108" s="115"/>
      <c r="J108" s="127" t="s">
        <v>875</v>
      </c>
      <c r="K108" s="115"/>
      <c r="L108" s="115"/>
      <c r="P108" s="116" t="s">
        <v>3007</v>
      </c>
      <c r="Q108" s="116" t="s">
        <v>3008</v>
      </c>
    </row>
    <row r="109" spans="1:17">
      <c r="A109" s="115"/>
      <c r="B109" s="115"/>
      <c r="C109" s="115"/>
      <c r="D109" s="115"/>
      <c r="E109" s="113">
        <f>Słowniki_komponentów!AH109</f>
        <v>0</v>
      </c>
      <c r="F109" s="127" t="s">
        <v>169</v>
      </c>
      <c r="G109" s="118" t="s">
        <v>337</v>
      </c>
      <c r="H109" s="115"/>
      <c r="I109" s="115"/>
      <c r="J109" s="127" t="s">
        <v>876</v>
      </c>
      <c r="K109" s="115"/>
      <c r="L109" s="115"/>
      <c r="P109" s="116" t="s">
        <v>3009</v>
      </c>
      <c r="Q109" s="116" t="s">
        <v>3010</v>
      </c>
    </row>
    <row r="110" spans="1:17">
      <c r="A110" s="115"/>
      <c r="B110" s="115"/>
      <c r="C110" s="115"/>
      <c r="D110" s="115"/>
      <c r="E110" s="113">
        <f>Słowniki_komponentów!AH110</f>
        <v>0</v>
      </c>
      <c r="F110" s="129" t="s">
        <v>1915</v>
      </c>
      <c r="G110" s="118" t="s">
        <v>338</v>
      </c>
      <c r="H110" s="115"/>
      <c r="I110" s="115"/>
      <c r="J110" s="127" t="s">
        <v>877</v>
      </c>
      <c r="K110" s="115"/>
      <c r="L110" s="115"/>
      <c r="P110" s="116" t="s">
        <v>3011</v>
      </c>
      <c r="Q110" s="116" t="s">
        <v>3012</v>
      </c>
    </row>
    <row r="111" spans="1:17">
      <c r="A111" s="115"/>
      <c r="B111" s="115"/>
      <c r="C111" s="115"/>
      <c r="D111" s="115"/>
      <c r="E111" s="113">
        <f>Słowniki_komponentów!AH111</f>
        <v>0</v>
      </c>
      <c r="F111" s="127" t="s">
        <v>170</v>
      </c>
      <c r="G111" s="118" t="s">
        <v>339</v>
      </c>
      <c r="H111" s="115"/>
      <c r="I111" s="115"/>
      <c r="J111" s="127" t="s">
        <v>878</v>
      </c>
      <c r="K111" s="115"/>
      <c r="L111" s="115"/>
      <c r="P111" s="116" t="s">
        <v>3013</v>
      </c>
      <c r="Q111" s="116" t="s">
        <v>3014</v>
      </c>
    </row>
    <row r="112" spans="1:17">
      <c r="A112" s="115"/>
      <c r="B112" s="115"/>
      <c r="C112" s="115"/>
      <c r="D112" s="115"/>
      <c r="E112" s="113">
        <f>Słowniki_komponentów!AH112</f>
        <v>0</v>
      </c>
      <c r="F112" s="127" t="s">
        <v>171</v>
      </c>
      <c r="G112" s="118" t="s">
        <v>340</v>
      </c>
      <c r="H112" s="115"/>
      <c r="I112" s="115"/>
      <c r="J112" s="127" t="s">
        <v>879</v>
      </c>
      <c r="K112" s="115"/>
      <c r="L112" s="115"/>
      <c r="P112" s="116" t="s">
        <v>3015</v>
      </c>
      <c r="Q112" s="116" t="s">
        <v>3016</v>
      </c>
    </row>
    <row r="113" spans="1:17">
      <c r="A113" s="115"/>
      <c r="B113" s="115"/>
      <c r="C113" s="115"/>
      <c r="D113" s="115"/>
      <c r="E113" s="113">
        <f>Słowniki_komponentów!AH113</f>
        <v>0</v>
      </c>
      <c r="F113" s="127" t="s">
        <v>172</v>
      </c>
      <c r="G113" s="118" t="s">
        <v>341</v>
      </c>
      <c r="H113" s="115"/>
      <c r="I113" s="115"/>
      <c r="J113" s="127" t="s">
        <v>880</v>
      </c>
      <c r="K113" s="115"/>
      <c r="L113" s="115"/>
      <c r="P113" s="116" t="s">
        <v>3017</v>
      </c>
      <c r="Q113" s="116" t="s">
        <v>3018</v>
      </c>
    </row>
    <row r="114" spans="1:17">
      <c r="A114" s="115"/>
      <c r="B114" s="115"/>
      <c r="C114" s="115"/>
      <c r="D114" s="115"/>
      <c r="E114" s="113">
        <f>Słowniki_komponentów!AH114</f>
        <v>0</v>
      </c>
      <c r="F114" s="127" t="s">
        <v>690</v>
      </c>
      <c r="G114" s="118" t="s">
        <v>342</v>
      </c>
      <c r="H114" s="115"/>
      <c r="I114" s="115"/>
      <c r="J114" s="127" t="s">
        <v>881</v>
      </c>
      <c r="K114" s="115"/>
      <c r="L114" s="115"/>
      <c r="P114" s="116" t="s">
        <v>3019</v>
      </c>
      <c r="Q114" s="116" t="s">
        <v>3020</v>
      </c>
    </row>
    <row r="115" spans="1:17">
      <c r="A115" s="115"/>
      <c r="B115" s="115"/>
      <c r="C115" s="115"/>
      <c r="D115" s="115"/>
      <c r="E115" s="128"/>
      <c r="F115" s="127" t="s">
        <v>691</v>
      </c>
      <c r="G115" s="118" t="s">
        <v>343</v>
      </c>
      <c r="H115" s="115"/>
      <c r="I115" s="115"/>
      <c r="J115" s="127" t="s">
        <v>882</v>
      </c>
      <c r="K115" s="115"/>
      <c r="L115" s="115"/>
      <c r="P115" s="116" t="s">
        <v>3021</v>
      </c>
      <c r="Q115" s="116" t="s">
        <v>3022</v>
      </c>
    </row>
    <row r="116" spans="1:17">
      <c r="A116" s="115"/>
      <c r="B116" s="115"/>
      <c r="C116" s="115"/>
      <c r="D116" s="115"/>
      <c r="E116" s="128"/>
      <c r="F116" s="127" t="s">
        <v>692</v>
      </c>
      <c r="G116" s="118" t="s">
        <v>344</v>
      </c>
      <c r="H116" s="115"/>
      <c r="I116" s="115"/>
      <c r="J116" s="127" t="s">
        <v>883</v>
      </c>
      <c r="K116" s="115"/>
      <c r="L116" s="115"/>
      <c r="P116" s="116" t="s">
        <v>3023</v>
      </c>
      <c r="Q116" s="116" t="s">
        <v>3024</v>
      </c>
    </row>
    <row r="117" spans="1:17">
      <c r="A117" s="115"/>
      <c r="B117" s="115"/>
      <c r="C117" s="115"/>
      <c r="D117" s="115"/>
      <c r="E117" s="128"/>
      <c r="F117" s="127" t="s">
        <v>693</v>
      </c>
      <c r="G117" s="118" t="s">
        <v>345</v>
      </c>
      <c r="H117" s="115"/>
      <c r="I117" s="115"/>
      <c r="J117" s="127" t="s">
        <v>884</v>
      </c>
      <c r="K117" s="115"/>
      <c r="L117" s="115"/>
      <c r="P117" s="116" t="s">
        <v>3025</v>
      </c>
      <c r="Q117" s="116" t="s">
        <v>3026</v>
      </c>
    </row>
    <row r="118" spans="1:17">
      <c r="A118" s="115"/>
      <c r="B118" s="115"/>
      <c r="C118" s="115"/>
      <c r="D118" s="115"/>
      <c r="E118" s="128"/>
      <c r="F118" s="127" t="s">
        <v>694</v>
      </c>
      <c r="G118" s="118" t="s">
        <v>346</v>
      </c>
      <c r="H118" s="115"/>
      <c r="I118" s="115"/>
      <c r="J118" s="127" t="s">
        <v>885</v>
      </c>
      <c r="K118" s="115"/>
      <c r="L118" s="115"/>
      <c r="P118" s="116" t="s">
        <v>3027</v>
      </c>
      <c r="Q118" s="116" t="s">
        <v>3028</v>
      </c>
    </row>
    <row r="119" spans="1:17">
      <c r="A119" s="115"/>
      <c r="B119" s="115"/>
      <c r="C119" s="115"/>
      <c r="D119" s="115"/>
      <c r="E119" s="128"/>
      <c r="F119" s="127" t="s">
        <v>695</v>
      </c>
      <c r="G119" s="118" t="s">
        <v>347</v>
      </c>
      <c r="H119" s="115"/>
      <c r="I119" s="115"/>
      <c r="J119" s="127" t="s">
        <v>886</v>
      </c>
      <c r="K119" s="115"/>
      <c r="L119" s="115"/>
      <c r="P119" s="116" t="s">
        <v>3029</v>
      </c>
      <c r="Q119" s="116" t="s">
        <v>3030</v>
      </c>
    </row>
    <row r="120" spans="1:17">
      <c r="A120" s="115"/>
      <c r="B120" s="115"/>
      <c r="C120" s="115"/>
      <c r="D120" s="115"/>
      <c r="E120" s="128"/>
      <c r="F120" s="127" t="s">
        <v>696</v>
      </c>
      <c r="G120" s="118" t="s">
        <v>348</v>
      </c>
      <c r="H120" s="115"/>
      <c r="I120" s="115"/>
      <c r="J120" s="127" t="s">
        <v>887</v>
      </c>
      <c r="K120" s="115"/>
      <c r="L120" s="115"/>
      <c r="P120" s="116" t="s">
        <v>3031</v>
      </c>
      <c r="Q120" s="116" t="s">
        <v>3032</v>
      </c>
    </row>
    <row r="121" spans="1:17">
      <c r="A121" s="115"/>
      <c r="B121" s="115"/>
      <c r="C121" s="115"/>
      <c r="D121" s="115"/>
      <c r="E121" s="128"/>
      <c r="F121" s="127" t="s">
        <v>697</v>
      </c>
      <c r="G121" s="118" t="s">
        <v>349</v>
      </c>
      <c r="H121" s="115"/>
      <c r="I121" s="115"/>
      <c r="J121" s="127" t="s">
        <v>888</v>
      </c>
      <c r="K121" s="115"/>
      <c r="L121" s="115"/>
      <c r="P121" s="116" t="s">
        <v>3033</v>
      </c>
      <c r="Q121" s="116" t="s">
        <v>3034</v>
      </c>
    </row>
    <row r="122" spans="1:17">
      <c r="A122" s="115"/>
      <c r="B122" s="115"/>
      <c r="C122" s="115"/>
      <c r="D122" s="115"/>
      <c r="E122" s="128"/>
      <c r="F122" s="127" t="s">
        <v>698</v>
      </c>
      <c r="G122" s="118" t="s">
        <v>350</v>
      </c>
      <c r="H122" s="115"/>
      <c r="I122" s="115"/>
      <c r="J122" s="127" t="s">
        <v>889</v>
      </c>
      <c r="K122" s="115"/>
      <c r="L122" s="115"/>
      <c r="P122" s="116" t="s">
        <v>3035</v>
      </c>
      <c r="Q122" s="116" t="s">
        <v>3036</v>
      </c>
    </row>
    <row r="123" spans="1:17">
      <c r="A123" s="115"/>
      <c r="B123" s="115"/>
      <c r="C123" s="115"/>
      <c r="D123" s="115"/>
      <c r="E123" s="128"/>
      <c r="F123" s="127" t="s">
        <v>699</v>
      </c>
      <c r="G123" s="118" t="s">
        <v>351</v>
      </c>
      <c r="H123" s="115"/>
      <c r="I123" s="115"/>
      <c r="J123" s="127" t="s">
        <v>890</v>
      </c>
      <c r="K123" s="115"/>
      <c r="L123" s="115"/>
      <c r="P123" s="116" t="s">
        <v>3037</v>
      </c>
      <c r="Q123" s="116" t="s">
        <v>3038</v>
      </c>
    </row>
    <row r="124" spans="1:17">
      <c r="A124" s="115"/>
      <c r="B124" s="115"/>
      <c r="C124" s="115"/>
      <c r="D124" s="115"/>
      <c r="E124" s="128"/>
      <c r="F124" s="127" t="s">
        <v>700</v>
      </c>
      <c r="G124" s="118" t="s">
        <v>352</v>
      </c>
      <c r="H124" s="115"/>
      <c r="I124" s="115"/>
      <c r="J124" s="127" t="s">
        <v>891</v>
      </c>
      <c r="K124" s="115"/>
      <c r="L124" s="115"/>
      <c r="P124" s="116" t="s">
        <v>3039</v>
      </c>
      <c r="Q124" s="116" t="s">
        <v>3040</v>
      </c>
    </row>
    <row r="125" spans="1:17">
      <c r="A125" s="115"/>
      <c r="B125" s="115"/>
      <c r="C125" s="115"/>
      <c r="D125" s="115"/>
      <c r="E125" s="128"/>
      <c r="F125" s="127" t="s">
        <v>701</v>
      </c>
      <c r="G125" s="118" t="s">
        <v>353</v>
      </c>
      <c r="H125" s="115"/>
      <c r="I125" s="115"/>
      <c r="J125" s="127" t="s">
        <v>892</v>
      </c>
      <c r="K125" s="115"/>
      <c r="L125" s="115"/>
      <c r="P125" s="116" t="s">
        <v>3041</v>
      </c>
      <c r="Q125" s="116" t="s">
        <v>3042</v>
      </c>
    </row>
    <row r="126" spans="1:17">
      <c r="A126" s="115"/>
      <c r="B126" s="115"/>
      <c r="C126" s="115"/>
      <c r="D126" s="115"/>
      <c r="E126" s="128"/>
      <c r="F126" s="127" t="s">
        <v>702</v>
      </c>
      <c r="G126" s="118" t="s">
        <v>354</v>
      </c>
      <c r="H126" s="115"/>
      <c r="I126" s="115"/>
      <c r="J126" s="127" t="s">
        <v>893</v>
      </c>
      <c r="K126" s="115"/>
      <c r="L126" s="115"/>
      <c r="P126" s="116" t="s">
        <v>3043</v>
      </c>
      <c r="Q126" s="116" t="s">
        <v>3044</v>
      </c>
    </row>
    <row r="127" spans="1:17">
      <c r="A127" s="115"/>
      <c r="B127" s="115"/>
      <c r="C127" s="115"/>
      <c r="D127" s="115"/>
      <c r="E127" s="128"/>
      <c r="F127" s="127" t="s">
        <v>703</v>
      </c>
      <c r="G127" s="118" t="s">
        <v>355</v>
      </c>
      <c r="H127" s="115"/>
      <c r="I127" s="115"/>
      <c r="J127" s="127" t="s">
        <v>894</v>
      </c>
      <c r="K127" s="115"/>
      <c r="L127" s="115"/>
      <c r="P127" s="116" t="s">
        <v>3045</v>
      </c>
      <c r="Q127" s="116" t="s">
        <v>3046</v>
      </c>
    </row>
    <row r="128" spans="1:17">
      <c r="A128" s="115"/>
      <c r="B128" s="115"/>
      <c r="C128" s="115"/>
      <c r="D128" s="115"/>
      <c r="E128" s="128"/>
      <c r="F128" s="127" t="s">
        <v>704</v>
      </c>
      <c r="G128" s="118" t="s">
        <v>356</v>
      </c>
      <c r="H128" s="115"/>
      <c r="I128" s="115"/>
      <c r="J128" s="127" t="s">
        <v>895</v>
      </c>
      <c r="K128" s="115"/>
      <c r="L128" s="115"/>
      <c r="P128" s="116" t="s">
        <v>3047</v>
      </c>
      <c r="Q128" s="116" t="s">
        <v>3048</v>
      </c>
    </row>
    <row r="129" spans="1:17">
      <c r="A129" s="115"/>
      <c r="B129" s="115"/>
      <c r="C129" s="115"/>
      <c r="D129" s="115"/>
      <c r="E129" s="128"/>
      <c r="F129" s="127" t="s">
        <v>705</v>
      </c>
      <c r="G129" s="118" t="s">
        <v>357</v>
      </c>
      <c r="H129" s="115"/>
      <c r="I129" s="115"/>
      <c r="J129" s="127" t="s">
        <v>896</v>
      </c>
      <c r="K129" s="115"/>
      <c r="L129" s="115"/>
      <c r="P129" s="116" t="s">
        <v>3049</v>
      </c>
      <c r="Q129" s="116" t="s">
        <v>3050</v>
      </c>
    </row>
    <row r="130" spans="1:17">
      <c r="A130" s="115"/>
      <c r="B130" s="115"/>
      <c r="C130" s="115"/>
      <c r="D130" s="115"/>
      <c r="E130" s="128"/>
      <c r="F130" s="127" t="s">
        <v>706</v>
      </c>
      <c r="G130" s="118" t="s">
        <v>358</v>
      </c>
      <c r="H130" s="115"/>
      <c r="I130" s="115"/>
      <c r="J130" s="127" t="s">
        <v>897</v>
      </c>
      <c r="K130" s="115"/>
      <c r="L130" s="115"/>
      <c r="P130" s="116" t="s">
        <v>3051</v>
      </c>
      <c r="Q130" s="116" t="s">
        <v>3052</v>
      </c>
    </row>
    <row r="131" spans="1:17">
      <c r="A131" s="115"/>
      <c r="B131" s="115"/>
      <c r="C131" s="115"/>
      <c r="D131" s="115"/>
      <c r="E131" s="128"/>
      <c r="F131" s="127" t="s">
        <v>707</v>
      </c>
      <c r="G131" s="118" t="s">
        <v>359</v>
      </c>
      <c r="H131" s="115"/>
      <c r="I131" s="115"/>
      <c r="J131" s="127" t="s">
        <v>898</v>
      </c>
      <c r="K131" s="115"/>
      <c r="L131" s="115"/>
      <c r="P131" s="116" t="s">
        <v>3053</v>
      </c>
      <c r="Q131" s="116" t="s">
        <v>3054</v>
      </c>
    </row>
    <row r="132" spans="1:17">
      <c r="A132" s="115"/>
      <c r="B132" s="115"/>
      <c r="C132" s="115"/>
      <c r="D132" s="115"/>
      <c r="E132" s="128"/>
      <c r="F132" s="127" t="s">
        <v>708</v>
      </c>
      <c r="G132" s="118" t="s">
        <v>360</v>
      </c>
      <c r="H132" s="115"/>
      <c r="I132" s="115"/>
      <c r="J132" s="127" t="s">
        <v>899</v>
      </c>
      <c r="K132" s="115"/>
      <c r="L132" s="115"/>
      <c r="P132" s="116" t="s">
        <v>3055</v>
      </c>
      <c r="Q132" s="116" t="s">
        <v>3056</v>
      </c>
    </row>
    <row r="133" spans="1:17">
      <c r="A133" s="115"/>
      <c r="B133" s="115"/>
      <c r="C133" s="115"/>
      <c r="D133" s="115"/>
      <c r="E133" s="128"/>
      <c r="F133" s="127" t="s">
        <v>709</v>
      </c>
      <c r="G133" s="118" t="s">
        <v>361</v>
      </c>
      <c r="H133" s="115"/>
      <c r="I133" s="115"/>
      <c r="J133" s="127" t="s">
        <v>900</v>
      </c>
      <c r="K133" s="115"/>
      <c r="L133" s="115"/>
      <c r="P133" s="116" t="s">
        <v>3057</v>
      </c>
      <c r="Q133" s="116" t="s">
        <v>3058</v>
      </c>
    </row>
    <row r="134" spans="1:17">
      <c r="A134" s="115"/>
      <c r="B134" s="115"/>
      <c r="C134" s="115"/>
      <c r="D134" s="115"/>
      <c r="E134" s="128"/>
      <c r="F134" s="127" t="s">
        <v>710</v>
      </c>
      <c r="G134" s="118" t="s">
        <v>362</v>
      </c>
      <c r="H134" s="115"/>
      <c r="I134" s="115"/>
      <c r="J134" s="127" t="s">
        <v>901</v>
      </c>
      <c r="K134" s="115"/>
      <c r="L134" s="115"/>
      <c r="P134" s="116" t="s">
        <v>3059</v>
      </c>
      <c r="Q134" s="116" t="s">
        <v>3060</v>
      </c>
    </row>
    <row r="135" spans="1:17">
      <c r="A135" s="115"/>
      <c r="B135" s="115"/>
      <c r="C135" s="115"/>
      <c r="D135" s="115"/>
      <c r="E135" s="128"/>
      <c r="F135" s="127" t="s">
        <v>711</v>
      </c>
      <c r="G135" s="118" t="s">
        <v>363</v>
      </c>
      <c r="H135" s="115"/>
      <c r="I135" s="115"/>
      <c r="J135" s="127" t="s">
        <v>902</v>
      </c>
      <c r="K135" s="115"/>
      <c r="L135" s="115"/>
      <c r="P135" s="116" t="s">
        <v>3061</v>
      </c>
      <c r="Q135" s="116" t="s">
        <v>3062</v>
      </c>
    </row>
    <row r="136" spans="1:17">
      <c r="A136" s="115"/>
      <c r="B136" s="115"/>
      <c r="C136" s="115"/>
      <c r="D136" s="115"/>
      <c r="E136" s="128"/>
      <c r="F136" s="127" t="s">
        <v>712</v>
      </c>
      <c r="G136" s="118" t="s">
        <v>364</v>
      </c>
      <c r="H136" s="115"/>
      <c r="I136" s="115"/>
      <c r="J136" s="127" t="s">
        <v>903</v>
      </c>
      <c r="K136" s="115"/>
      <c r="L136" s="115"/>
      <c r="P136" s="116" t="s">
        <v>3063</v>
      </c>
      <c r="Q136" s="116" t="s">
        <v>3064</v>
      </c>
    </row>
    <row r="137" spans="1:17">
      <c r="A137" s="115"/>
      <c r="B137" s="115"/>
      <c r="C137" s="115"/>
      <c r="D137" s="115"/>
      <c r="E137" s="128"/>
      <c r="F137" s="127" t="s">
        <v>713</v>
      </c>
      <c r="G137" s="118" t="s">
        <v>365</v>
      </c>
      <c r="H137" s="115"/>
      <c r="I137" s="115"/>
      <c r="J137" s="127" t="s">
        <v>904</v>
      </c>
      <c r="K137" s="115"/>
      <c r="L137" s="115"/>
      <c r="P137" s="116" t="s">
        <v>3065</v>
      </c>
      <c r="Q137" s="116" t="s">
        <v>3066</v>
      </c>
    </row>
    <row r="138" spans="1:17">
      <c r="A138" s="115"/>
      <c r="B138" s="115"/>
      <c r="C138" s="115"/>
      <c r="D138" s="115"/>
      <c r="E138" s="128"/>
      <c r="F138" s="127" t="s">
        <v>714</v>
      </c>
      <c r="G138" s="118" t="s">
        <v>366</v>
      </c>
      <c r="H138" s="115"/>
      <c r="I138" s="115"/>
      <c r="J138" s="127" t="s">
        <v>905</v>
      </c>
      <c r="K138" s="115"/>
      <c r="L138" s="115"/>
      <c r="P138" s="116" t="s">
        <v>3067</v>
      </c>
      <c r="Q138" s="116" t="s">
        <v>3068</v>
      </c>
    </row>
    <row r="139" spans="1:17">
      <c r="A139" s="115"/>
      <c r="B139" s="115"/>
      <c r="C139" s="115"/>
      <c r="D139" s="115"/>
      <c r="E139" s="128"/>
      <c r="F139" s="127" t="s">
        <v>715</v>
      </c>
      <c r="G139" s="118" t="s">
        <v>367</v>
      </c>
      <c r="H139" s="115"/>
      <c r="I139" s="115"/>
      <c r="J139" s="127" t="s">
        <v>906</v>
      </c>
      <c r="K139" s="115"/>
      <c r="L139" s="115"/>
      <c r="P139" s="116" t="s">
        <v>3069</v>
      </c>
      <c r="Q139" s="116" t="s">
        <v>3070</v>
      </c>
    </row>
    <row r="140" spans="1:17">
      <c r="A140" s="115"/>
      <c r="B140" s="115"/>
      <c r="C140" s="115"/>
      <c r="D140" s="115"/>
      <c r="E140" s="128"/>
      <c r="F140" s="127" t="s">
        <v>716</v>
      </c>
      <c r="G140" s="118" t="s">
        <v>368</v>
      </c>
      <c r="H140" s="115"/>
      <c r="I140" s="115"/>
      <c r="J140" s="127" t="s">
        <v>907</v>
      </c>
      <c r="K140" s="115"/>
      <c r="L140" s="115"/>
      <c r="P140" s="116" t="s">
        <v>3071</v>
      </c>
      <c r="Q140" s="116" t="s">
        <v>3072</v>
      </c>
    </row>
    <row r="141" spans="1:17">
      <c r="A141" s="115"/>
      <c r="B141" s="115"/>
      <c r="C141" s="115"/>
      <c r="D141" s="115"/>
      <c r="E141" s="128"/>
      <c r="F141" s="127" t="s">
        <v>717</v>
      </c>
      <c r="G141" s="118" t="s">
        <v>369</v>
      </c>
      <c r="H141" s="115"/>
      <c r="I141" s="115"/>
      <c r="J141" s="127" t="s">
        <v>908</v>
      </c>
      <c r="K141" s="115"/>
      <c r="L141" s="115"/>
      <c r="P141" s="116" t="s">
        <v>3073</v>
      </c>
      <c r="Q141" s="116" t="s">
        <v>3074</v>
      </c>
    </row>
    <row r="142" spans="1:17">
      <c r="A142" s="115"/>
      <c r="B142" s="115"/>
      <c r="C142" s="115"/>
      <c r="D142" s="115"/>
      <c r="E142" s="128"/>
      <c r="F142" s="127" t="s">
        <v>718</v>
      </c>
      <c r="G142" s="118" t="s">
        <v>370</v>
      </c>
      <c r="H142" s="115"/>
      <c r="I142" s="115"/>
      <c r="J142" s="127" t="s">
        <v>909</v>
      </c>
      <c r="K142" s="115"/>
      <c r="L142" s="115"/>
      <c r="P142" s="116" t="s">
        <v>3075</v>
      </c>
      <c r="Q142" s="116" t="s">
        <v>3076</v>
      </c>
    </row>
    <row r="143" spans="1:17">
      <c r="A143" s="115"/>
      <c r="B143" s="115"/>
      <c r="C143" s="115"/>
      <c r="D143" s="115"/>
      <c r="E143" s="128"/>
      <c r="F143" s="127" t="s">
        <v>719</v>
      </c>
      <c r="G143" s="118" t="s">
        <v>371</v>
      </c>
      <c r="H143" s="115"/>
      <c r="I143" s="115"/>
      <c r="J143" s="127" t="s">
        <v>910</v>
      </c>
      <c r="K143" s="115"/>
      <c r="L143" s="115"/>
      <c r="P143" s="116" t="s">
        <v>3077</v>
      </c>
      <c r="Q143" s="116" t="s">
        <v>3078</v>
      </c>
    </row>
    <row r="144" spans="1:17">
      <c r="A144" s="115"/>
      <c r="B144" s="115"/>
      <c r="C144" s="115"/>
      <c r="D144" s="115"/>
      <c r="E144" s="128"/>
      <c r="F144" s="127" t="s">
        <v>720</v>
      </c>
      <c r="G144" s="118" t="s">
        <v>372</v>
      </c>
      <c r="H144" s="115"/>
      <c r="I144" s="115"/>
      <c r="J144" s="127" t="s">
        <v>911</v>
      </c>
      <c r="K144" s="115"/>
      <c r="L144" s="115"/>
      <c r="P144" s="116" t="s">
        <v>3079</v>
      </c>
      <c r="Q144" s="116" t="s">
        <v>3080</v>
      </c>
    </row>
    <row r="145" spans="1:17">
      <c r="A145" s="115"/>
      <c r="B145" s="115"/>
      <c r="C145" s="115"/>
      <c r="D145" s="115"/>
      <c r="E145" s="128"/>
      <c r="F145" s="127" t="s">
        <v>721</v>
      </c>
      <c r="G145" s="118" t="s">
        <v>373</v>
      </c>
      <c r="H145" s="115"/>
      <c r="I145" s="115"/>
      <c r="J145" s="127" t="s">
        <v>912</v>
      </c>
      <c r="K145" s="115"/>
      <c r="L145" s="115"/>
      <c r="P145" s="116" t="s">
        <v>3081</v>
      </c>
      <c r="Q145" s="116" t="s">
        <v>3082</v>
      </c>
    </row>
    <row r="146" spans="1:17">
      <c r="A146" s="115"/>
      <c r="B146" s="115"/>
      <c r="C146" s="115"/>
      <c r="D146" s="115"/>
      <c r="E146" s="128"/>
      <c r="F146" s="127" t="s">
        <v>722</v>
      </c>
      <c r="G146" s="118" t="s">
        <v>374</v>
      </c>
      <c r="H146" s="115"/>
      <c r="I146" s="115"/>
      <c r="J146" s="127" t="s">
        <v>913</v>
      </c>
      <c r="K146" s="115"/>
      <c r="L146" s="115"/>
      <c r="P146" s="116" t="s">
        <v>3083</v>
      </c>
      <c r="Q146" s="116" t="s">
        <v>3084</v>
      </c>
    </row>
    <row r="147" spans="1:17">
      <c r="A147" s="115"/>
      <c r="B147" s="115"/>
      <c r="C147" s="115"/>
      <c r="D147" s="115"/>
      <c r="E147" s="128"/>
      <c r="F147" s="127" t="s">
        <v>723</v>
      </c>
      <c r="G147" s="118" t="s">
        <v>375</v>
      </c>
      <c r="H147" s="115"/>
      <c r="I147" s="115"/>
      <c r="J147" s="127" t="s">
        <v>914</v>
      </c>
      <c r="K147" s="115"/>
      <c r="L147" s="115"/>
      <c r="P147" s="116" t="s">
        <v>3085</v>
      </c>
      <c r="Q147" s="116" t="s">
        <v>3086</v>
      </c>
    </row>
    <row r="148" spans="1:17">
      <c r="A148" s="115"/>
      <c r="B148" s="115"/>
      <c r="C148" s="115"/>
      <c r="D148" s="115"/>
      <c r="E148" s="128"/>
      <c r="F148" s="127" t="s">
        <v>724</v>
      </c>
      <c r="G148" s="118" t="s">
        <v>376</v>
      </c>
      <c r="H148" s="115"/>
      <c r="I148" s="115"/>
      <c r="J148" s="127" t="s">
        <v>915</v>
      </c>
      <c r="K148" s="115"/>
      <c r="L148" s="115"/>
      <c r="P148" s="116" t="s">
        <v>3087</v>
      </c>
      <c r="Q148" s="116" t="s">
        <v>3088</v>
      </c>
    </row>
    <row r="149" spans="1:17">
      <c r="A149" s="115"/>
      <c r="B149" s="115"/>
      <c r="C149" s="115"/>
      <c r="D149" s="115"/>
      <c r="E149" s="128"/>
      <c r="F149" s="127" t="s">
        <v>725</v>
      </c>
      <c r="G149" s="118" t="s">
        <v>377</v>
      </c>
      <c r="H149" s="115"/>
      <c r="I149" s="115"/>
      <c r="J149" s="127" t="s">
        <v>916</v>
      </c>
      <c r="K149" s="115"/>
      <c r="L149" s="115"/>
      <c r="P149" s="116" t="s">
        <v>3089</v>
      </c>
      <c r="Q149" s="116" t="s">
        <v>3090</v>
      </c>
    </row>
    <row r="150" spans="1:17">
      <c r="A150" s="115"/>
      <c r="B150" s="115"/>
      <c r="C150" s="115"/>
      <c r="D150" s="115"/>
      <c r="E150" s="128"/>
      <c r="F150" s="127" t="s">
        <v>726</v>
      </c>
      <c r="G150" s="118" t="s">
        <v>378</v>
      </c>
      <c r="H150" s="115"/>
      <c r="I150" s="115"/>
      <c r="J150" s="127" t="s">
        <v>917</v>
      </c>
      <c r="K150" s="115"/>
      <c r="L150" s="115"/>
      <c r="P150" s="116" t="s">
        <v>3091</v>
      </c>
      <c r="Q150" s="116" t="s">
        <v>3092</v>
      </c>
    </row>
    <row r="151" spans="1:17">
      <c r="A151" s="115"/>
      <c r="B151" s="115"/>
      <c r="C151" s="115"/>
      <c r="D151" s="115"/>
      <c r="E151" s="128"/>
      <c r="F151" s="127" t="s">
        <v>727</v>
      </c>
      <c r="G151" s="118" t="s">
        <v>379</v>
      </c>
      <c r="H151" s="115"/>
      <c r="I151" s="115"/>
      <c r="J151" s="127" t="s">
        <v>918</v>
      </c>
      <c r="K151" s="115"/>
      <c r="L151" s="115"/>
      <c r="P151" s="116" t="s">
        <v>3093</v>
      </c>
      <c r="Q151" s="116" t="s">
        <v>3094</v>
      </c>
    </row>
    <row r="152" spans="1:17">
      <c r="A152" s="115"/>
      <c r="B152" s="115"/>
      <c r="C152" s="115"/>
      <c r="D152" s="115"/>
      <c r="E152" s="128"/>
      <c r="F152" s="127" t="s">
        <v>728</v>
      </c>
      <c r="G152" s="118" t="s">
        <v>380</v>
      </c>
      <c r="H152" s="115"/>
      <c r="I152" s="115"/>
      <c r="J152" s="127" t="s">
        <v>919</v>
      </c>
      <c r="K152" s="115"/>
      <c r="L152" s="115"/>
      <c r="P152" s="116" t="s">
        <v>3095</v>
      </c>
      <c r="Q152" s="116" t="s">
        <v>3096</v>
      </c>
    </row>
    <row r="153" spans="1:17">
      <c r="A153" s="115"/>
      <c r="B153" s="115"/>
      <c r="C153" s="115"/>
      <c r="D153" s="115"/>
      <c r="E153" s="128"/>
      <c r="F153" s="127" t="s">
        <v>729</v>
      </c>
      <c r="G153" s="118" t="s">
        <v>381</v>
      </c>
      <c r="H153" s="115"/>
      <c r="I153" s="115"/>
      <c r="J153" s="127" t="s">
        <v>920</v>
      </c>
      <c r="K153" s="115"/>
      <c r="L153" s="115"/>
      <c r="P153" s="116" t="s">
        <v>3097</v>
      </c>
      <c r="Q153" s="116" t="s">
        <v>3098</v>
      </c>
    </row>
    <row r="154" spans="1:17">
      <c r="A154" s="115"/>
      <c r="B154" s="115"/>
      <c r="C154" s="115"/>
      <c r="D154" s="115"/>
      <c r="E154" s="128"/>
      <c r="F154" s="127" t="s">
        <v>730</v>
      </c>
      <c r="G154" s="118" t="s">
        <v>382</v>
      </c>
      <c r="H154" s="115"/>
      <c r="I154" s="115"/>
      <c r="J154" s="127" t="s">
        <v>921</v>
      </c>
      <c r="K154" s="115"/>
      <c r="L154" s="115"/>
      <c r="P154" s="116" t="s">
        <v>3099</v>
      </c>
      <c r="Q154" s="116" t="s">
        <v>3100</v>
      </c>
    </row>
    <row r="155" spans="1:17">
      <c r="A155" s="115"/>
      <c r="B155" s="115"/>
      <c r="C155" s="115"/>
      <c r="D155" s="115"/>
      <c r="E155" s="128"/>
      <c r="F155" s="127" t="s">
        <v>731</v>
      </c>
      <c r="G155" s="118" t="s">
        <v>383</v>
      </c>
      <c r="H155" s="115"/>
      <c r="I155" s="115"/>
      <c r="J155" s="127" t="s">
        <v>922</v>
      </c>
      <c r="K155" s="115"/>
      <c r="L155" s="115"/>
      <c r="P155" s="116" t="s">
        <v>3101</v>
      </c>
      <c r="Q155" s="116" t="s">
        <v>3102</v>
      </c>
    </row>
    <row r="156" spans="1:17">
      <c r="A156" s="115"/>
      <c r="B156" s="115"/>
      <c r="C156" s="115"/>
      <c r="D156" s="115"/>
      <c r="E156" s="128"/>
      <c r="F156" s="127" t="s">
        <v>732</v>
      </c>
      <c r="G156" s="118" t="s">
        <v>384</v>
      </c>
      <c r="H156" s="115"/>
      <c r="I156" s="115"/>
      <c r="J156" s="127" t="s">
        <v>923</v>
      </c>
      <c r="K156" s="115"/>
      <c r="L156" s="115"/>
      <c r="P156" s="116" t="s">
        <v>3103</v>
      </c>
      <c r="Q156" s="116" t="s">
        <v>3104</v>
      </c>
    </row>
    <row r="157" spans="1:17">
      <c r="A157" s="115"/>
      <c r="B157" s="115"/>
      <c r="C157" s="115"/>
      <c r="D157" s="115"/>
      <c r="E157" s="128"/>
      <c r="F157" s="127" t="s">
        <v>733</v>
      </c>
      <c r="G157" s="118" t="s">
        <v>384</v>
      </c>
      <c r="H157" s="115"/>
      <c r="I157" s="115"/>
      <c r="J157" s="127" t="s">
        <v>924</v>
      </c>
      <c r="K157" s="115"/>
      <c r="L157" s="115"/>
      <c r="P157" s="116" t="s">
        <v>3105</v>
      </c>
      <c r="Q157" s="116" t="s">
        <v>3106</v>
      </c>
    </row>
    <row r="158" spans="1:17">
      <c r="A158" s="115"/>
      <c r="B158" s="115"/>
      <c r="C158" s="115"/>
      <c r="D158" s="115"/>
      <c r="E158" s="128"/>
      <c r="F158" s="127" t="s">
        <v>734</v>
      </c>
      <c r="G158" s="118" t="s">
        <v>384</v>
      </c>
      <c r="H158" s="115"/>
      <c r="I158" s="115"/>
      <c r="J158" s="127" t="s">
        <v>925</v>
      </c>
      <c r="K158" s="115"/>
      <c r="L158" s="115"/>
      <c r="P158" s="116" t="s">
        <v>3107</v>
      </c>
      <c r="Q158" s="116" t="s">
        <v>3108</v>
      </c>
    </row>
    <row r="159" spans="1:17">
      <c r="A159" s="115"/>
      <c r="B159" s="115"/>
      <c r="C159" s="115"/>
      <c r="D159" s="115"/>
      <c r="E159" s="128"/>
      <c r="F159" s="127" t="s">
        <v>735</v>
      </c>
      <c r="G159" s="118" t="s">
        <v>384</v>
      </c>
      <c r="H159" s="115"/>
      <c r="I159" s="115"/>
      <c r="J159" s="127" t="s">
        <v>926</v>
      </c>
      <c r="K159" s="115"/>
      <c r="L159" s="115"/>
      <c r="P159" s="116" t="s">
        <v>3109</v>
      </c>
      <c r="Q159" s="116" t="s">
        <v>3110</v>
      </c>
    </row>
    <row r="160" spans="1:17">
      <c r="A160" s="115"/>
      <c r="B160" s="115"/>
      <c r="C160" s="115"/>
      <c r="D160" s="115"/>
      <c r="E160" s="128"/>
      <c r="F160" s="127" t="s">
        <v>736</v>
      </c>
      <c r="G160" s="118" t="s">
        <v>385</v>
      </c>
      <c r="H160" s="115"/>
      <c r="I160" s="115"/>
      <c r="J160" s="127" t="s">
        <v>927</v>
      </c>
      <c r="K160" s="115"/>
      <c r="L160" s="115"/>
      <c r="P160" s="116" t="s">
        <v>3111</v>
      </c>
      <c r="Q160" s="116" t="s">
        <v>3112</v>
      </c>
    </row>
    <row r="161" spans="1:17">
      <c r="A161" s="115"/>
      <c r="B161" s="115"/>
      <c r="C161" s="115"/>
      <c r="D161" s="115"/>
      <c r="E161" s="128"/>
      <c r="F161" s="127" t="s">
        <v>737</v>
      </c>
      <c r="G161" s="118" t="s">
        <v>386</v>
      </c>
      <c r="H161" s="115"/>
      <c r="I161" s="115"/>
      <c r="J161" s="127" t="s">
        <v>928</v>
      </c>
      <c r="K161" s="115"/>
      <c r="L161" s="115"/>
      <c r="P161" s="116" t="s">
        <v>3113</v>
      </c>
      <c r="Q161" s="116" t="s">
        <v>3114</v>
      </c>
    </row>
    <row r="162" spans="1:17">
      <c r="A162" s="115"/>
      <c r="B162" s="115"/>
      <c r="C162" s="115"/>
      <c r="D162" s="115"/>
      <c r="E162" s="128"/>
      <c r="F162" s="127" t="s">
        <v>738</v>
      </c>
      <c r="G162" s="118" t="s">
        <v>387</v>
      </c>
      <c r="H162" s="115"/>
      <c r="I162" s="115"/>
      <c r="J162" s="127" t="s">
        <v>929</v>
      </c>
      <c r="K162" s="115"/>
      <c r="L162" s="115"/>
      <c r="P162" s="116" t="s">
        <v>3115</v>
      </c>
      <c r="Q162" s="116" t="s">
        <v>3116</v>
      </c>
    </row>
    <row r="163" spans="1:17">
      <c r="A163" s="115"/>
      <c r="B163" s="115"/>
      <c r="C163" s="115"/>
      <c r="D163" s="115"/>
      <c r="E163" s="128"/>
      <c r="F163" s="127" t="s">
        <v>739</v>
      </c>
      <c r="G163" s="118" t="s">
        <v>388</v>
      </c>
      <c r="H163" s="115"/>
      <c r="I163" s="115"/>
      <c r="J163" s="127" t="s">
        <v>930</v>
      </c>
      <c r="K163" s="115"/>
      <c r="L163" s="115"/>
      <c r="P163" s="116" t="s">
        <v>3117</v>
      </c>
      <c r="Q163" s="116" t="s">
        <v>3118</v>
      </c>
    </row>
    <row r="164" spans="1:17">
      <c r="A164" s="115"/>
      <c r="B164" s="115"/>
      <c r="C164" s="115"/>
      <c r="D164" s="115"/>
      <c r="E164" s="128"/>
      <c r="F164" s="127" t="s">
        <v>740</v>
      </c>
      <c r="G164" s="118" t="s">
        <v>389</v>
      </c>
      <c r="H164" s="115"/>
      <c r="I164" s="115"/>
      <c r="J164" s="127" t="s">
        <v>931</v>
      </c>
      <c r="K164" s="115"/>
      <c r="L164" s="115"/>
      <c r="P164" s="116" t="s">
        <v>3119</v>
      </c>
      <c r="Q164" s="116" t="s">
        <v>3120</v>
      </c>
    </row>
    <row r="165" spans="1:17">
      <c r="A165" s="115"/>
      <c r="B165" s="115"/>
      <c r="C165" s="115"/>
      <c r="D165" s="115"/>
      <c r="E165" s="128"/>
      <c r="F165" s="127" t="s">
        <v>741</v>
      </c>
      <c r="G165" s="118" t="s">
        <v>390</v>
      </c>
      <c r="H165" s="115"/>
      <c r="I165" s="115"/>
      <c r="J165" s="127" t="s">
        <v>932</v>
      </c>
      <c r="K165" s="115"/>
      <c r="L165" s="115"/>
      <c r="P165" s="116" t="s">
        <v>3121</v>
      </c>
      <c r="Q165" s="116" t="s">
        <v>3122</v>
      </c>
    </row>
    <row r="166" spans="1:17">
      <c r="A166" s="115"/>
      <c r="B166" s="115"/>
      <c r="C166" s="115"/>
      <c r="D166" s="115"/>
      <c r="E166" s="128"/>
      <c r="F166" s="127" t="s">
        <v>742</v>
      </c>
      <c r="G166" s="118" t="s">
        <v>391</v>
      </c>
      <c r="H166" s="115"/>
      <c r="I166" s="115"/>
      <c r="J166" s="127" t="s">
        <v>933</v>
      </c>
      <c r="K166" s="115"/>
      <c r="L166" s="115"/>
      <c r="P166" s="116" t="s">
        <v>3123</v>
      </c>
      <c r="Q166" s="116" t="s">
        <v>3124</v>
      </c>
    </row>
    <row r="167" spans="1:17">
      <c r="A167" s="115"/>
      <c r="B167" s="115"/>
      <c r="C167" s="115"/>
      <c r="D167" s="115"/>
      <c r="E167" s="128"/>
      <c r="F167" s="127" t="s">
        <v>743</v>
      </c>
      <c r="G167" s="118" t="s">
        <v>392</v>
      </c>
      <c r="H167" s="115"/>
      <c r="I167" s="115"/>
      <c r="J167" s="127" t="s">
        <v>934</v>
      </c>
      <c r="K167" s="115"/>
      <c r="L167" s="115"/>
      <c r="P167" s="116" t="s">
        <v>3125</v>
      </c>
      <c r="Q167" s="116" t="s">
        <v>3126</v>
      </c>
    </row>
    <row r="168" spans="1:17">
      <c r="A168" s="115"/>
      <c r="B168" s="115"/>
      <c r="C168" s="115"/>
      <c r="D168" s="115"/>
      <c r="E168" s="128"/>
      <c r="F168" s="127" t="s">
        <v>744</v>
      </c>
      <c r="G168" s="118" t="s">
        <v>393</v>
      </c>
      <c r="H168" s="115"/>
      <c r="I168" s="115"/>
      <c r="J168" s="127" t="s">
        <v>935</v>
      </c>
      <c r="K168" s="115"/>
      <c r="L168" s="115"/>
      <c r="P168" s="116" t="s">
        <v>3127</v>
      </c>
      <c r="Q168" s="116" t="s">
        <v>3128</v>
      </c>
    </row>
    <row r="169" spans="1:17">
      <c r="A169" s="115"/>
      <c r="B169" s="115"/>
      <c r="C169" s="115"/>
      <c r="D169" s="115"/>
      <c r="E169" s="128"/>
      <c r="F169" s="127" t="s">
        <v>745</v>
      </c>
      <c r="G169" s="118" t="s">
        <v>394</v>
      </c>
      <c r="H169" s="115"/>
      <c r="I169" s="115"/>
      <c r="J169" s="127" t="s">
        <v>936</v>
      </c>
      <c r="K169" s="115"/>
      <c r="L169" s="115"/>
      <c r="P169" s="116" t="s">
        <v>3129</v>
      </c>
      <c r="Q169" s="116" t="s">
        <v>3130</v>
      </c>
    </row>
    <row r="170" spans="1:17">
      <c r="A170" s="115"/>
      <c r="B170" s="115"/>
      <c r="C170" s="115"/>
      <c r="D170" s="115"/>
      <c r="E170" s="128"/>
      <c r="F170" s="127" t="s">
        <v>746</v>
      </c>
      <c r="G170" s="118" t="s">
        <v>395</v>
      </c>
      <c r="H170" s="115"/>
      <c r="I170" s="115"/>
      <c r="J170" s="127" t="s">
        <v>937</v>
      </c>
      <c r="K170" s="115"/>
      <c r="L170" s="115"/>
      <c r="P170" s="116" t="s">
        <v>3131</v>
      </c>
      <c r="Q170" s="116" t="s">
        <v>3132</v>
      </c>
    </row>
    <row r="171" spans="1:17">
      <c r="A171" s="115"/>
      <c r="B171" s="115"/>
      <c r="C171" s="115"/>
      <c r="D171" s="115"/>
      <c r="E171" s="128"/>
      <c r="F171" s="127" t="s">
        <v>747</v>
      </c>
      <c r="G171" s="118" t="s">
        <v>396</v>
      </c>
      <c r="H171" s="115"/>
      <c r="I171" s="115"/>
      <c r="J171" s="127" t="s">
        <v>938</v>
      </c>
      <c r="K171" s="115"/>
      <c r="L171" s="115"/>
      <c r="P171" s="116" t="s">
        <v>3133</v>
      </c>
      <c r="Q171" s="116" t="s">
        <v>3134</v>
      </c>
    </row>
    <row r="172" spans="1:17">
      <c r="A172" s="115"/>
      <c r="B172" s="115"/>
      <c r="C172" s="115"/>
      <c r="D172" s="115"/>
      <c r="E172" s="128"/>
      <c r="F172" s="127" t="s">
        <v>748</v>
      </c>
      <c r="G172" s="118" t="s">
        <v>397</v>
      </c>
      <c r="H172" s="115"/>
      <c r="I172" s="115"/>
      <c r="J172" s="127" t="s">
        <v>939</v>
      </c>
      <c r="K172" s="115"/>
      <c r="L172" s="115"/>
      <c r="P172" s="116" t="s">
        <v>3135</v>
      </c>
      <c r="Q172" s="116" t="s">
        <v>3136</v>
      </c>
    </row>
    <row r="173" spans="1:17">
      <c r="A173" s="115"/>
      <c r="B173" s="115"/>
      <c r="C173" s="115"/>
      <c r="D173" s="115"/>
      <c r="E173" s="128"/>
      <c r="F173" s="127" t="s">
        <v>749</v>
      </c>
      <c r="G173" s="118" t="s">
        <v>398</v>
      </c>
      <c r="H173" s="115"/>
      <c r="I173" s="115"/>
      <c r="J173" s="127" t="s">
        <v>940</v>
      </c>
      <c r="K173" s="115"/>
      <c r="L173" s="115"/>
      <c r="P173" s="116" t="s">
        <v>3137</v>
      </c>
      <c r="Q173" s="116" t="s">
        <v>3138</v>
      </c>
    </row>
    <row r="174" spans="1:17">
      <c r="A174" s="115"/>
      <c r="B174" s="115"/>
      <c r="C174" s="115"/>
      <c r="D174" s="115"/>
      <c r="E174" s="128"/>
      <c r="F174" s="127" t="s">
        <v>750</v>
      </c>
      <c r="G174" s="118" t="s">
        <v>399</v>
      </c>
      <c r="H174" s="115"/>
      <c r="I174" s="115"/>
      <c r="J174" s="127" t="s">
        <v>941</v>
      </c>
      <c r="K174" s="115"/>
      <c r="L174" s="115"/>
      <c r="P174" s="116" t="s">
        <v>3139</v>
      </c>
      <c r="Q174" s="116" t="s">
        <v>3140</v>
      </c>
    </row>
    <row r="175" spans="1:17">
      <c r="A175" s="115"/>
      <c r="B175" s="115"/>
      <c r="C175" s="115"/>
      <c r="D175" s="115"/>
      <c r="E175" s="128"/>
      <c r="F175" s="129" t="s">
        <v>1916</v>
      </c>
      <c r="G175" s="118" t="s">
        <v>400</v>
      </c>
      <c r="H175" s="115"/>
      <c r="I175" s="115"/>
      <c r="J175" s="127" t="s">
        <v>942</v>
      </c>
      <c r="K175" s="115"/>
      <c r="L175" s="115"/>
      <c r="P175" s="116" t="s">
        <v>3141</v>
      </c>
      <c r="Q175" s="116" t="s">
        <v>3142</v>
      </c>
    </row>
    <row r="176" spans="1:17">
      <c r="A176" s="115"/>
      <c r="B176" s="115"/>
      <c r="C176" s="115"/>
      <c r="D176" s="115"/>
      <c r="E176" s="128"/>
      <c r="F176" s="129" t="s">
        <v>1917</v>
      </c>
      <c r="G176" s="118" t="s">
        <v>401</v>
      </c>
      <c r="H176" s="115"/>
      <c r="I176" s="115"/>
      <c r="J176" s="127" t="s">
        <v>943</v>
      </c>
      <c r="K176" s="115"/>
      <c r="L176" s="115"/>
      <c r="P176" s="116" t="s">
        <v>3143</v>
      </c>
      <c r="Q176" s="116" t="s">
        <v>3144</v>
      </c>
    </row>
    <row r="177" spans="1:17">
      <c r="A177" s="115"/>
      <c r="B177" s="115"/>
      <c r="C177" s="115"/>
      <c r="D177" s="115"/>
      <c r="E177" s="128"/>
      <c r="F177" s="129" t="s">
        <v>1918</v>
      </c>
      <c r="G177" s="118" t="s">
        <v>402</v>
      </c>
      <c r="H177" s="115"/>
      <c r="I177" s="115"/>
      <c r="J177" s="127" t="s">
        <v>944</v>
      </c>
      <c r="K177" s="115"/>
      <c r="L177" s="115"/>
      <c r="P177" s="116" t="s">
        <v>3145</v>
      </c>
      <c r="Q177" s="116" t="s">
        <v>3146</v>
      </c>
    </row>
    <row r="178" spans="1:17">
      <c r="A178" s="115"/>
      <c r="B178" s="115"/>
      <c r="C178" s="115"/>
      <c r="D178" s="115"/>
      <c r="E178" s="128"/>
      <c r="F178" s="129" t="s">
        <v>1919</v>
      </c>
      <c r="G178" s="118" t="s">
        <v>403</v>
      </c>
      <c r="H178" s="115"/>
      <c r="I178" s="115"/>
      <c r="J178" s="127" t="s">
        <v>945</v>
      </c>
      <c r="K178" s="115"/>
      <c r="L178" s="115"/>
      <c r="P178" s="116" t="s">
        <v>3147</v>
      </c>
      <c r="Q178" s="116" t="s">
        <v>3148</v>
      </c>
    </row>
    <row r="179" spans="1:17">
      <c r="A179" s="115"/>
      <c r="B179" s="115"/>
      <c r="C179" s="115"/>
      <c r="D179" s="115"/>
      <c r="E179" s="128"/>
      <c r="F179" s="129" t="s">
        <v>1920</v>
      </c>
      <c r="G179" s="118" t="s">
        <v>404</v>
      </c>
      <c r="H179" s="115"/>
      <c r="I179" s="115"/>
      <c r="J179" s="127" t="s">
        <v>946</v>
      </c>
      <c r="K179" s="115"/>
      <c r="L179" s="115"/>
      <c r="P179" s="116" t="s">
        <v>3149</v>
      </c>
      <c r="Q179" s="116" t="s">
        <v>3150</v>
      </c>
    </row>
    <row r="180" spans="1:17">
      <c r="A180" s="115"/>
      <c r="B180" s="115"/>
      <c r="C180" s="115"/>
      <c r="D180" s="115"/>
      <c r="E180" s="128"/>
      <c r="F180" s="129" t="s">
        <v>1921</v>
      </c>
      <c r="G180" s="118" t="s">
        <v>405</v>
      </c>
      <c r="H180" s="115"/>
      <c r="I180" s="115"/>
      <c r="J180" s="127" t="s">
        <v>947</v>
      </c>
      <c r="K180" s="115"/>
      <c r="L180" s="115"/>
      <c r="P180" s="116" t="s">
        <v>3151</v>
      </c>
      <c r="Q180" s="116" t="s">
        <v>3152</v>
      </c>
    </row>
    <row r="181" spans="1:17">
      <c r="A181" s="115"/>
      <c r="B181" s="115"/>
      <c r="C181" s="115"/>
      <c r="D181" s="115"/>
      <c r="E181" s="128"/>
      <c r="F181" s="127" t="s">
        <v>751</v>
      </c>
      <c r="G181" s="118" t="s">
        <v>406</v>
      </c>
      <c r="H181" s="115"/>
      <c r="I181" s="115"/>
      <c r="J181" s="127" t="s">
        <v>948</v>
      </c>
      <c r="K181" s="115"/>
      <c r="L181" s="115"/>
      <c r="P181" s="116" t="s">
        <v>3153</v>
      </c>
      <c r="Q181" s="116" t="s">
        <v>3154</v>
      </c>
    </row>
    <row r="182" spans="1:17">
      <c r="A182" s="115"/>
      <c r="B182" s="115"/>
      <c r="C182" s="115"/>
      <c r="D182" s="115"/>
      <c r="E182" s="128"/>
      <c r="F182" s="127" t="s">
        <v>752</v>
      </c>
      <c r="G182" s="118" t="s">
        <v>407</v>
      </c>
      <c r="H182" s="115"/>
      <c r="I182" s="115"/>
      <c r="J182" s="127" t="s">
        <v>949</v>
      </c>
      <c r="K182" s="115"/>
      <c r="L182" s="115"/>
      <c r="P182" s="116" t="s">
        <v>3155</v>
      </c>
      <c r="Q182" s="116" t="s">
        <v>3156</v>
      </c>
    </row>
    <row r="183" spans="1:17">
      <c r="A183" s="115"/>
      <c r="B183" s="115"/>
      <c r="C183" s="115"/>
      <c r="D183" s="115"/>
      <c r="E183" s="128"/>
      <c r="F183" s="127" t="s">
        <v>173</v>
      </c>
      <c r="G183" s="118" t="s">
        <v>408</v>
      </c>
      <c r="H183" s="115"/>
      <c r="I183" s="115"/>
      <c r="J183" s="127" t="s">
        <v>950</v>
      </c>
      <c r="K183" s="115"/>
      <c r="L183" s="115"/>
      <c r="P183" s="116" t="s">
        <v>3157</v>
      </c>
      <c r="Q183" s="116" t="s">
        <v>3158</v>
      </c>
    </row>
    <row r="184" spans="1:17">
      <c r="A184" s="115"/>
      <c r="B184" s="115"/>
      <c r="C184" s="115"/>
      <c r="D184" s="115"/>
      <c r="E184" s="128"/>
      <c r="F184" s="127" t="s">
        <v>174</v>
      </c>
      <c r="G184" s="118" t="s">
        <v>409</v>
      </c>
      <c r="H184" s="115"/>
      <c r="I184" s="115"/>
      <c r="J184" s="127" t="s">
        <v>951</v>
      </c>
      <c r="K184" s="115"/>
      <c r="L184" s="115"/>
      <c r="P184" s="116" t="s">
        <v>3159</v>
      </c>
      <c r="Q184" s="116" t="s">
        <v>3160</v>
      </c>
    </row>
    <row r="185" spans="1:17">
      <c r="A185" s="115"/>
      <c r="B185" s="115"/>
      <c r="C185" s="115"/>
      <c r="D185" s="115"/>
      <c r="E185" s="128"/>
      <c r="F185" s="127" t="s">
        <v>175</v>
      </c>
      <c r="G185" s="118" t="s">
        <v>410</v>
      </c>
      <c r="H185" s="115"/>
      <c r="I185" s="115"/>
      <c r="J185" s="127" t="s">
        <v>952</v>
      </c>
      <c r="K185" s="115"/>
      <c r="L185" s="115"/>
      <c r="P185" s="116" t="s">
        <v>3161</v>
      </c>
      <c r="Q185" s="116" t="s">
        <v>3162</v>
      </c>
    </row>
    <row r="186" spans="1:17">
      <c r="A186" s="115"/>
      <c r="B186" s="115"/>
      <c r="C186" s="115"/>
      <c r="D186" s="115"/>
      <c r="E186" s="128"/>
      <c r="F186" s="127" t="s">
        <v>176</v>
      </c>
      <c r="G186" s="118" t="s">
        <v>411</v>
      </c>
      <c r="H186" s="115"/>
      <c r="I186" s="115"/>
      <c r="J186" s="127" t="s">
        <v>953</v>
      </c>
      <c r="K186" s="115"/>
      <c r="L186" s="115"/>
      <c r="P186" s="116" t="s">
        <v>3163</v>
      </c>
      <c r="Q186" s="116" t="s">
        <v>3164</v>
      </c>
    </row>
    <row r="187" spans="1:17">
      <c r="A187" s="115"/>
      <c r="B187" s="115"/>
      <c r="C187" s="115"/>
      <c r="D187" s="115"/>
      <c r="E187" s="128"/>
      <c r="F187" s="127" t="s">
        <v>177</v>
      </c>
      <c r="G187" s="118" t="s">
        <v>412</v>
      </c>
      <c r="H187" s="115"/>
      <c r="I187" s="115"/>
      <c r="J187" s="127" t="s">
        <v>954</v>
      </c>
      <c r="K187" s="115"/>
      <c r="L187" s="115"/>
      <c r="P187" s="116" t="s">
        <v>3165</v>
      </c>
      <c r="Q187" s="116" t="s">
        <v>3166</v>
      </c>
    </row>
    <row r="188" spans="1:17">
      <c r="A188" s="115"/>
      <c r="B188" s="115"/>
      <c r="C188" s="115"/>
      <c r="D188" s="115"/>
      <c r="E188" s="128"/>
      <c r="F188" s="127" t="s">
        <v>178</v>
      </c>
      <c r="G188" s="118" t="s">
        <v>413</v>
      </c>
      <c r="H188" s="115"/>
      <c r="I188" s="115"/>
      <c r="J188" s="127" t="s">
        <v>955</v>
      </c>
      <c r="K188" s="115"/>
      <c r="L188" s="115"/>
      <c r="P188" s="116" t="s">
        <v>3167</v>
      </c>
      <c r="Q188" s="116" t="s">
        <v>3168</v>
      </c>
    </row>
    <row r="189" spans="1:17">
      <c r="A189" s="115"/>
      <c r="B189" s="115"/>
      <c r="C189" s="115"/>
      <c r="D189" s="115"/>
      <c r="E189" s="128"/>
      <c r="F189" s="127" t="s">
        <v>179</v>
      </c>
      <c r="G189" s="118" t="s">
        <v>414</v>
      </c>
      <c r="H189" s="115"/>
      <c r="I189" s="115"/>
      <c r="J189" s="127" t="s">
        <v>956</v>
      </c>
      <c r="K189" s="115"/>
      <c r="L189" s="115"/>
      <c r="P189" s="116" t="s">
        <v>3169</v>
      </c>
      <c r="Q189" s="116" t="s">
        <v>3170</v>
      </c>
    </row>
    <row r="190" spans="1:17">
      <c r="A190" s="115"/>
      <c r="B190" s="115"/>
      <c r="C190" s="115"/>
      <c r="D190" s="115"/>
      <c r="E190" s="128"/>
      <c r="F190" s="127" t="s">
        <v>180</v>
      </c>
      <c r="G190" s="118" t="s">
        <v>415</v>
      </c>
      <c r="H190" s="115"/>
      <c r="I190" s="115"/>
      <c r="J190" s="127" t="s">
        <v>957</v>
      </c>
      <c r="K190" s="115"/>
      <c r="L190" s="115"/>
      <c r="P190" s="116" t="s">
        <v>3171</v>
      </c>
      <c r="Q190" s="116" t="s">
        <v>3172</v>
      </c>
    </row>
    <row r="191" spans="1:17">
      <c r="A191" s="115"/>
      <c r="B191" s="115"/>
      <c r="C191" s="115"/>
      <c r="D191" s="115"/>
      <c r="E191" s="128"/>
      <c r="F191" s="127" t="s">
        <v>181</v>
      </c>
      <c r="G191" s="118" t="s">
        <v>416</v>
      </c>
      <c r="H191" s="115"/>
      <c r="I191" s="115"/>
      <c r="J191" s="127" t="s">
        <v>958</v>
      </c>
      <c r="K191" s="115"/>
      <c r="L191" s="115"/>
      <c r="P191" s="116" t="s">
        <v>3173</v>
      </c>
      <c r="Q191" s="116" t="s">
        <v>3174</v>
      </c>
    </row>
    <row r="192" spans="1:17">
      <c r="A192" s="115"/>
      <c r="B192" s="115"/>
      <c r="C192" s="115"/>
      <c r="D192" s="115"/>
      <c r="E192" s="128"/>
      <c r="F192" s="127" t="s">
        <v>182</v>
      </c>
      <c r="G192" s="118" t="s">
        <v>417</v>
      </c>
      <c r="H192" s="115"/>
      <c r="I192" s="115"/>
      <c r="J192" s="127" t="s">
        <v>959</v>
      </c>
      <c r="K192" s="115"/>
      <c r="L192" s="115"/>
      <c r="P192" s="116" t="s">
        <v>3175</v>
      </c>
      <c r="Q192" s="116" t="s">
        <v>3176</v>
      </c>
    </row>
    <row r="193" spans="1:17">
      <c r="A193" s="115"/>
      <c r="B193" s="115"/>
      <c r="C193" s="115"/>
      <c r="D193" s="115"/>
      <c r="E193" s="128"/>
      <c r="F193" s="127" t="s">
        <v>183</v>
      </c>
      <c r="G193" s="118" t="s">
        <v>418</v>
      </c>
      <c r="H193" s="115"/>
      <c r="I193" s="115"/>
      <c r="J193" s="127" t="s">
        <v>960</v>
      </c>
      <c r="K193" s="115"/>
      <c r="L193" s="115"/>
      <c r="P193" s="116" t="s">
        <v>3177</v>
      </c>
      <c r="Q193" s="116" t="s">
        <v>3178</v>
      </c>
    </row>
    <row r="194" spans="1:17">
      <c r="A194" s="115"/>
      <c r="B194" s="115"/>
      <c r="C194" s="115"/>
      <c r="D194" s="115"/>
      <c r="E194" s="128"/>
      <c r="F194" s="127" t="s">
        <v>184</v>
      </c>
      <c r="G194" s="118" t="s">
        <v>419</v>
      </c>
      <c r="H194" s="115"/>
      <c r="I194" s="115"/>
      <c r="J194" s="127" t="s">
        <v>961</v>
      </c>
      <c r="K194" s="115"/>
      <c r="L194" s="115"/>
      <c r="P194" s="116" t="s">
        <v>3179</v>
      </c>
      <c r="Q194" s="116" t="s">
        <v>3180</v>
      </c>
    </row>
    <row r="195" spans="1:17">
      <c r="A195" s="115"/>
      <c r="B195" s="115"/>
      <c r="C195" s="115"/>
      <c r="D195" s="115"/>
      <c r="E195" s="128"/>
      <c r="F195" s="127" t="s">
        <v>185</v>
      </c>
      <c r="G195" s="118" t="s">
        <v>420</v>
      </c>
      <c r="H195" s="115"/>
      <c r="I195" s="115"/>
      <c r="J195" s="127" t="s">
        <v>962</v>
      </c>
      <c r="K195" s="115"/>
      <c r="L195" s="115"/>
      <c r="P195" s="116" t="s">
        <v>3181</v>
      </c>
      <c r="Q195" s="116" t="s">
        <v>3182</v>
      </c>
    </row>
    <row r="196" spans="1:17">
      <c r="A196" s="115"/>
      <c r="B196" s="115"/>
      <c r="C196" s="115"/>
      <c r="D196" s="115"/>
      <c r="E196" s="128"/>
      <c r="F196" s="127" t="s">
        <v>186</v>
      </c>
      <c r="G196" s="118" t="s">
        <v>421</v>
      </c>
      <c r="H196" s="115"/>
      <c r="I196" s="115"/>
      <c r="J196" s="127" t="s">
        <v>963</v>
      </c>
      <c r="K196" s="115"/>
      <c r="L196" s="115"/>
      <c r="P196" s="116" t="s">
        <v>3183</v>
      </c>
      <c r="Q196" s="116" t="s">
        <v>3184</v>
      </c>
    </row>
    <row r="197" spans="1:17">
      <c r="A197" s="115"/>
      <c r="B197" s="115"/>
      <c r="C197" s="115"/>
      <c r="D197" s="115"/>
      <c r="E197" s="128"/>
      <c r="F197" s="127" t="s">
        <v>187</v>
      </c>
      <c r="G197" s="118" t="s">
        <v>422</v>
      </c>
      <c r="H197" s="115"/>
      <c r="I197" s="115"/>
      <c r="J197" s="127" t="s">
        <v>964</v>
      </c>
      <c r="K197" s="115"/>
      <c r="L197" s="115"/>
      <c r="P197" s="116" t="s">
        <v>3185</v>
      </c>
      <c r="Q197" s="116" t="s">
        <v>3186</v>
      </c>
    </row>
    <row r="198" spans="1:17">
      <c r="A198" s="115"/>
      <c r="B198" s="115"/>
      <c r="C198" s="115"/>
      <c r="D198" s="115"/>
      <c r="E198" s="128"/>
      <c r="F198" s="127" t="s">
        <v>188</v>
      </c>
      <c r="G198" s="118" t="s">
        <v>423</v>
      </c>
      <c r="H198" s="115"/>
      <c r="I198" s="115"/>
      <c r="J198" s="127" t="s">
        <v>965</v>
      </c>
      <c r="K198" s="115"/>
      <c r="L198" s="115"/>
      <c r="P198" s="116" t="s">
        <v>3187</v>
      </c>
      <c r="Q198" s="116" t="s">
        <v>3188</v>
      </c>
    </row>
    <row r="199" spans="1:17">
      <c r="A199" s="115"/>
      <c r="B199" s="115"/>
      <c r="C199" s="115"/>
      <c r="D199" s="115"/>
      <c r="E199" s="128"/>
      <c r="F199" s="127" t="s">
        <v>189</v>
      </c>
      <c r="G199" s="118" t="s">
        <v>424</v>
      </c>
      <c r="H199" s="115"/>
      <c r="I199" s="115"/>
      <c r="J199" s="127" t="s">
        <v>966</v>
      </c>
      <c r="K199" s="115"/>
      <c r="L199" s="115"/>
      <c r="P199" s="116" t="s">
        <v>3189</v>
      </c>
      <c r="Q199" s="116" t="s">
        <v>3190</v>
      </c>
    </row>
    <row r="200" spans="1:17">
      <c r="A200" s="115"/>
      <c r="B200" s="115"/>
      <c r="C200" s="115"/>
      <c r="D200" s="115"/>
      <c r="E200" s="128"/>
      <c r="F200" s="127" t="s">
        <v>190</v>
      </c>
      <c r="G200" s="118" t="s">
        <v>425</v>
      </c>
      <c r="H200" s="115"/>
      <c r="I200" s="115"/>
      <c r="J200" s="127" t="s">
        <v>967</v>
      </c>
      <c r="K200" s="115"/>
      <c r="L200" s="115"/>
      <c r="P200" s="116" t="s">
        <v>3191</v>
      </c>
      <c r="Q200" s="116" t="s">
        <v>3192</v>
      </c>
    </row>
    <row r="201" spans="1:17">
      <c r="A201" s="115"/>
      <c r="B201" s="115"/>
      <c r="C201" s="115"/>
      <c r="D201" s="115"/>
      <c r="E201" s="128"/>
      <c r="F201" s="127" t="s">
        <v>191</v>
      </c>
      <c r="G201" s="118" t="s">
        <v>426</v>
      </c>
      <c r="H201" s="115"/>
      <c r="I201" s="115"/>
      <c r="J201" s="127" t="s">
        <v>968</v>
      </c>
      <c r="K201" s="115"/>
      <c r="L201" s="115"/>
      <c r="P201" s="116" t="s">
        <v>3193</v>
      </c>
      <c r="Q201" s="116" t="s">
        <v>3194</v>
      </c>
    </row>
    <row r="202" spans="1:17">
      <c r="A202" s="115"/>
      <c r="B202" s="115"/>
      <c r="C202" s="115"/>
      <c r="D202" s="115"/>
      <c r="E202" s="128"/>
      <c r="F202" s="127" t="s">
        <v>753</v>
      </c>
      <c r="G202" s="118" t="s">
        <v>427</v>
      </c>
      <c r="H202" s="115"/>
      <c r="I202" s="115"/>
      <c r="J202" s="127" t="s">
        <v>969</v>
      </c>
      <c r="K202" s="115"/>
      <c r="L202" s="115"/>
      <c r="P202" s="116" t="s">
        <v>3195</v>
      </c>
      <c r="Q202" s="116" t="s">
        <v>3196</v>
      </c>
    </row>
    <row r="203" spans="1:17">
      <c r="A203" s="115"/>
      <c r="B203" s="115"/>
      <c r="C203" s="115"/>
      <c r="D203" s="115"/>
      <c r="E203" s="128"/>
      <c r="F203" s="127" t="s">
        <v>754</v>
      </c>
      <c r="G203" s="118" t="s">
        <v>428</v>
      </c>
      <c r="H203" s="115"/>
      <c r="I203" s="115"/>
      <c r="J203" s="127" t="s">
        <v>970</v>
      </c>
      <c r="K203" s="115"/>
      <c r="L203" s="115"/>
      <c r="P203" s="116" t="s">
        <v>3197</v>
      </c>
      <c r="Q203" s="116" t="s">
        <v>3198</v>
      </c>
    </row>
    <row r="204" spans="1:17">
      <c r="A204" s="115"/>
      <c r="B204" s="115"/>
      <c r="C204" s="115"/>
      <c r="D204" s="115"/>
      <c r="E204" s="128"/>
      <c r="F204" s="127" t="s">
        <v>192</v>
      </c>
      <c r="G204" s="118" t="s">
        <v>429</v>
      </c>
      <c r="H204" s="115"/>
      <c r="I204" s="115"/>
      <c r="J204" s="127" t="s">
        <v>971</v>
      </c>
      <c r="K204" s="115"/>
      <c r="L204" s="115"/>
      <c r="P204" s="116" t="s">
        <v>3199</v>
      </c>
      <c r="Q204" s="116" t="s">
        <v>3200</v>
      </c>
    </row>
    <row r="205" spans="1:17">
      <c r="A205" s="115"/>
      <c r="B205" s="115"/>
      <c r="C205" s="115"/>
      <c r="D205" s="115"/>
      <c r="E205" s="128"/>
      <c r="F205" s="127" t="s">
        <v>193</v>
      </c>
      <c r="G205" s="118" t="s">
        <v>430</v>
      </c>
      <c r="H205" s="115"/>
      <c r="I205" s="115"/>
      <c r="J205" s="127" t="s">
        <v>972</v>
      </c>
      <c r="K205" s="115"/>
      <c r="L205" s="115"/>
      <c r="P205" s="116" t="s">
        <v>3201</v>
      </c>
      <c r="Q205" s="116" t="s">
        <v>3202</v>
      </c>
    </row>
    <row r="206" spans="1:17">
      <c r="A206" s="115"/>
      <c r="B206" s="115"/>
      <c r="C206" s="115"/>
      <c r="D206" s="115"/>
      <c r="E206" s="128"/>
      <c r="F206" s="127" t="s">
        <v>194</v>
      </c>
      <c r="G206" s="118" t="s">
        <v>431</v>
      </c>
      <c r="H206" s="115"/>
      <c r="I206" s="115"/>
      <c r="J206" s="127" t="s">
        <v>973</v>
      </c>
      <c r="K206" s="115"/>
      <c r="L206" s="115"/>
      <c r="P206" s="116" t="s">
        <v>3203</v>
      </c>
      <c r="Q206" s="116" t="s">
        <v>3204</v>
      </c>
    </row>
    <row r="207" spans="1:17">
      <c r="A207" s="115"/>
      <c r="B207" s="115"/>
      <c r="C207" s="115"/>
      <c r="D207" s="115"/>
      <c r="E207" s="128"/>
      <c r="F207" s="127" t="s">
        <v>195</v>
      </c>
      <c r="G207" s="118" t="s">
        <v>432</v>
      </c>
      <c r="H207" s="115"/>
      <c r="I207" s="115"/>
      <c r="J207" s="127" t="s">
        <v>974</v>
      </c>
      <c r="K207" s="115"/>
      <c r="L207" s="115"/>
      <c r="P207" s="116" t="s">
        <v>3205</v>
      </c>
      <c r="Q207" s="116" t="s">
        <v>3206</v>
      </c>
    </row>
    <row r="208" spans="1:17">
      <c r="A208" s="115"/>
      <c r="B208" s="115"/>
      <c r="C208" s="115"/>
      <c r="D208" s="115"/>
      <c r="E208" s="128"/>
      <c r="F208" s="127" t="s">
        <v>196</v>
      </c>
      <c r="G208" s="118" t="s">
        <v>433</v>
      </c>
      <c r="H208" s="115"/>
      <c r="I208" s="115"/>
      <c r="J208" s="127" t="s">
        <v>975</v>
      </c>
      <c r="K208" s="115"/>
      <c r="L208" s="115"/>
      <c r="P208" s="116" t="s">
        <v>3207</v>
      </c>
      <c r="Q208" s="116" t="s">
        <v>3208</v>
      </c>
    </row>
    <row r="209" spans="1:17">
      <c r="A209" s="115"/>
      <c r="B209" s="115"/>
      <c r="C209" s="115"/>
      <c r="D209" s="115"/>
      <c r="E209" s="128"/>
      <c r="F209" s="127" t="s">
        <v>197</v>
      </c>
      <c r="G209" s="118" t="s">
        <v>434</v>
      </c>
      <c r="H209" s="115"/>
      <c r="I209" s="115"/>
      <c r="J209" s="127" t="s">
        <v>976</v>
      </c>
      <c r="K209" s="115"/>
      <c r="L209" s="115"/>
      <c r="P209" s="116" t="s">
        <v>3209</v>
      </c>
      <c r="Q209" s="116" t="s">
        <v>3210</v>
      </c>
    </row>
    <row r="210" spans="1:17">
      <c r="A210" s="115"/>
      <c r="B210" s="115"/>
      <c r="C210" s="115"/>
      <c r="D210" s="115"/>
      <c r="E210" s="128"/>
      <c r="F210" s="127" t="s">
        <v>198</v>
      </c>
      <c r="G210" s="118" t="s">
        <v>435</v>
      </c>
      <c r="H210" s="115"/>
      <c r="I210" s="115"/>
      <c r="J210" s="127" t="s">
        <v>977</v>
      </c>
      <c r="K210" s="115"/>
      <c r="L210" s="115"/>
      <c r="P210" s="116" t="s">
        <v>3211</v>
      </c>
      <c r="Q210" s="116" t="s">
        <v>3212</v>
      </c>
    </row>
    <row r="211" spans="1:17">
      <c r="A211" s="115"/>
      <c r="B211" s="115"/>
      <c r="C211" s="115"/>
      <c r="D211" s="115"/>
      <c r="E211" s="128"/>
      <c r="F211" s="127" t="s">
        <v>755</v>
      </c>
      <c r="G211" s="118" t="s">
        <v>436</v>
      </c>
      <c r="H211" s="115"/>
      <c r="I211" s="115"/>
      <c r="J211" s="127" t="s">
        <v>978</v>
      </c>
      <c r="K211" s="115"/>
      <c r="L211" s="115"/>
      <c r="P211" s="116" t="s">
        <v>3213</v>
      </c>
      <c r="Q211" s="116" t="s">
        <v>3214</v>
      </c>
    </row>
    <row r="212" spans="1:17">
      <c r="A212" s="115"/>
      <c r="B212" s="115"/>
      <c r="C212" s="115"/>
      <c r="D212" s="115"/>
      <c r="E212" s="128"/>
      <c r="F212" s="127" t="s">
        <v>199</v>
      </c>
      <c r="G212" s="118" t="s">
        <v>437</v>
      </c>
      <c r="H212" s="115"/>
      <c r="I212" s="115"/>
      <c r="J212" s="127" t="s">
        <v>979</v>
      </c>
      <c r="K212" s="115"/>
      <c r="L212" s="115"/>
      <c r="P212" s="116" t="s">
        <v>3215</v>
      </c>
      <c r="Q212" s="116" t="s">
        <v>3216</v>
      </c>
    </row>
    <row r="213" spans="1:17">
      <c r="A213" s="115"/>
      <c r="B213" s="115"/>
      <c r="C213" s="115"/>
      <c r="D213" s="115"/>
      <c r="E213" s="128"/>
      <c r="F213" s="127" t="s">
        <v>200</v>
      </c>
      <c r="G213" s="118" t="s">
        <v>438</v>
      </c>
      <c r="H213" s="115"/>
      <c r="I213" s="115"/>
      <c r="J213" s="127" t="s">
        <v>980</v>
      </c>
      <c r="K213" s="115"/>
      <c r="L213" s="115"/>
      <c r="P213" s="116" t="s">
        <v>3217</v>
      </c>
      <c r="Q213" s="116" t="s">
        <v>3218</v>
      </c>
    </row>
    <row r="214" spans="1:17">
      <c r="A214" s="115"/>
      <c r="B214" s="115"/>
      <c r="C214" s="115"/>
      <c r="D214" s="115"/>
      <c r="E214" s="128"/>
      <c r="F214" s="127" t="s">
        <v>201</v>
      </c>
      <c r="G214" s="118" t="s">
        <v>439</v>
      </c>
      <c r="H214" s="115"/>
      <c r="I214" s="115"/>
      <c r="J214" s="127" t="s">
        <v>981</v>
      </c>
      <c r="K214" s="115"/>
      <c r="L214" s="115"/>
      <c r="P214" s="116" t="s">
        <v>3219</v>
      </c>
      <c r="Q214" s="116" t="s">
        <v>3220</v>
      </c>
    </row>
    <row r="215" spans="1:17">
      <c r="A215" s="115"/>
      <c r="B215" s="115"/>
      <c r="C215" s="115"/>
      <c r="D215" s="115"/>
      <c r="E215" s="128"/>
      <c r="F215" s="127" t="s">
        <v>202</v>
      </c>
      <c r="G215" s="118" t="s">
        <v>440</v>
      </c>
      <c r="H215" s="115"/>
      <c r="I215" s="115"/>
      <c r="J215" s="127" t="s">
        <v>982</v>
      </c>
      <c r="K215" s="115"/>
      <c r="L215" s="115"/>
      <c r="P215" s="116" t="s">
        <v>3221</v>
      </c>
      <c r="Q215" s="116" t="s">
        <v>3222</v>
      </c>
    </row>
    <row r="216" spans="1:17">
      <c r="A216" s="115"/>
      <c r="B216" s="115"/>
      <c r="C216" s="115"/>
      <c r="D216" s="115"/>
      <c r="E216" s="128"/>
      <c r="F216" s="127" t="s">
        <v>203</v>
      </c>
      <c r="G216" s="118" t="s">
        <v>441</v>
      </c>
      <c r="H216" s="115"/>
      <c r="I216" s="115"/>
      <c r="J216" s="127" t="s">
        <v>983</v>
      </c>
      <c r="K216" s="115"/>
      <c r="L216" s="115"/>
      <c r="P216" s="116" t="s">
        <v>3223</v>
      </c>
      <c r="Q216" s="116" t="s">
        <v>3224</v>
      </c>
    </row>
    <row r="217" spans="1:17">
      <c r="A217" s="115"/>
      <c r="B217" s="115"/>
      <c r="C217" s="115"/>
      <c r="D217" s="115"/>
      <c r="E217" s="128"/>
      <c r="F217" s="127" t="s">
        <v>204</v>
      </c>
      <c r="G217" s="118" t="s">
        <v>442</v>
      </c>
      <c r="H217" s="115"/>
      <c r="I217" s="115"/>
      <c r="J217" s="127" t="s">
        <v>984</v>
      </c>
      <c r="K217" s="115"/>
      <c r="L217" s="115"/>
      <c r="P217" s="116" t="s">
        <v>3225</v>
      </c>
      <c r="Q217" s="116" t="s">
        <v>3226</v>
      </c>
    </row>
    <row r="218" spans="1:17">
      <c r="A218" s="115"/>
      <c r="B218" s="115"/>
      <c r="C218" s="115"/>
      <c r="D218" s="115"/>
      <c r="E218" s="128"/>
      <c r="F218" s="127" t="s">
        <v>756</v>
      </c>
      <c r="G218" s="118" t="s">
        <v>443</v>
      </c>
      <c r="H218" s="115"/>
      <c r="I218" s="115"/>
      <c r="J218" s="127" t="s">
        <v>985</v>
      </c>
      <c r="K218" s="115"/>
      <c r="L218" s="115"/>
      <c r="P218" s="116" t="s">
        <v>3227</v>
      </c>
      <c r="Q218" s="116" t="s">
        <v>3228</v>
      </c>
    </row>
    <row r="219" spans="1:17">
      <c r="A219" s="115"/>
      <c r="B219" s="115"/>
      <c r="C219" s="115"/>
      <c r="D219" s="115"/>
      <c r="E219" s="128"/>
      <c r="F219" s="127" t="s">
        <v>205</v>
      </c>
      <c r="G219" s="118" t="s">
        <v>444</v>
      </c>
      <c r="H219" s="115"/>
      <c r="I219" s="115"/>
      <c r="J219" s="127" t="s">
        <v>986</v>
      </c>
      <c r="K219" s="115"/>
      <c r="L219" s="115"/>
      <c r="P219" s="116" t="s">
        <v>3229</v>
      </c>
      <c r="Q219" s="116" t="s">
        <v>3230</v>
      </c>
    </row>
    <row r="220" spans="1:17">
      <c r="A220" s="115"/>
      <c r="B220" s="115"/>
      <c r="C220" s="115"/>
      <c r="D220" s="115"/>
      <c r="E220" s="128"/>
      <c r="F220" s="129" t="s">
        <v>1922</v>
      </c>
      <c r="G220" s="118" t="s">
        <v>445</v>
      </c>
      <c r="H220" s="115"/>
      <c r="I220" s="115"/>
      <c r="J220" s="127" t="s">
        <v>987</v>
      </c>
      <c r="K220" s="115"/>
      <c r="L220" s="115"/>
      <c r="P220" s="116" t="s">
        <v>3231</v>
      </c>
      <c r="Q220" s="116" t="s">
        <v>3232</v>
      </c>
    </row>
    <row r="221" spans="1:17">
      <c r="A221" s="115"/>
      <c r="B221" s="115"/>
      <c r="C221" s="115"/>
      <c r="D221" s="115"/>
      <c r="E221" s="128"/>
      <c r="F221" s="129" t="s">
        <v>1923</v>
      </c>
      <c r="G221" s="118" t="s">
        <v>446</v>
      </c>
      <c r="H221" s="115"/>
      <c r="I221" s="115"/>
      <c r="J221" s="127" t="s">
        <v>988</v>
      </c>
      <c r="K221" s="115"/>
      <c r="L221" s="115"/>
      <c r="P221" s="116" t="s">
        <v>3233</v>
      </c>
      <c r="Q221" s="116" t="s">
        <v>3234</v>
      </c>
    </row>
    <row r="222" spans="1:17">
      <c r="A222" s="115"/>
      <c r="B222" s="115"/>
      <c r="C222" s="115"/>
      <c r="D222" s="115"/>
      <c r="E222" s="128"/>
      <c r="F222" s="129" t="s">
        <v>1924</v>
      </c>
      <c r="G222" s="118" t="s">
        <v>447</v>
      </c>
      <c r="H222" s="115"/>
      <c r="I222" s="115"/>
      <c r="J222" s="127" t="s">
        <v>989</v>
      </c>
      <c r="K222" s="115"/>
      <c r="L222" s="115"/>
      <c r="P222" s="116" t="s">
        <v>3235</v>
      </c>
      <c r="Q222" s="116" t="s">
        <v>3236</v>
      </c>
    </row>
    <row r="223" spans="1:17">
      <c r="A223" s="115"/>
      <c r="B223" s="115"/>
      <c r="C223" s="115"/>
      <c r="D223" s="115"/>
      <c r="E223" s="128"/>
      <c r="F223" s="129" t="s">
        <v>1925</v>
      </c>
      <c r="G223" s="118" t="s">
        <v>448</v>
      </c>
      <c r="H223" s="115"/>
      <c r="I223" s="115"/>
      <c r="J223" s="127" t="s">
        <v>990</v>
      </c>
      <c r="K223" s="115"/>
      <c r="L223" s="115"/>
      <c r="P223" s="116" t="s">
        <v>3237</v>
      </c>
      <c r="Q223" s="116" t="s">
        <v>3238</v>
      </c>
    </row>
    <row r="224" spans="1:17">
      <c r="A224" s="115"/>
      <c r="B224" s="115"/>
      <c r="C224" s="115"/>
      <c r="D224" s="115"/>
      <c r="E224" s="128"/>
      <c r="F224" s="127" t="s">
        <v>206</v>
      </c>
      <c r="G224" s="118" t="s">
        <v>449</v>
      </c>
      <c r="H224" s="115"/>
      <c r="I224" s="115"/>
      <c r="J224" s="127" t="s">
        <v>991</v>
      </c>
      <c r="K224" s="115"/>
      <c r="L224" s="115"/>
      <c r="P224" s="116" t="s">
        <v>3239</v>
      </c>
      <c r="Q224" s="116" t="s">
        <v>3240</v>
      </c>
    </row>
    <row r="225" spans="1:17">
      <c r="A225" s="115"/>
      <c r="B225" s="115"/>
      <c r="C225" s="115"/>
      <c r="D225" s="115"/>
      <c r="E225" s="128"/>
      <c r="F225" s="127" t="s">
        <v>207</v>
      </c>
      <c r="G225" s="118" t="s">
        <v>450</v>
      </c>
      <c r="H225" s="115"/>
      <c r="I225" s="115"/>
      <c r="J225" s="127" t="s">
        <v>992</v>
      </c>
      <c r="K225" s="115"/>
      <c r="L225" s="115"/>
      <c r="P225" s="116" t="s">
        <v>3241</v>
      </c>
      <c r="Q225" s="116" t="s">
        <v>3242</v>
      </c>
    </row>
    <row r="226" spans="1:17">
      <c r="A226" s="115"/>
      <c r="B226" s="115"/>
      <c r="C226" s="115"/>
      <c r="D226" s="115"/>
      <c r="E226" s="128"/>
      <c r="F226" s="127" t="s">
        <v>208</v>
      </c>
      <c r="G226" s="118" t="s">
        <v>451</v>
      </c>
      <c r="H226" s="115"/>
      <c r="I226" s="115"/>
      <c r="J226" s="127" t="s">
        <v>993</v>
      </c>
      <c r="K226" s="115"/>
      <c r="L226" s="115"/>
      <c r="P226" s="116" t="s">
        <v>3243</v>
      </c>
      <c r="Q226" s="116" t="s">
        <v>3244</v>
      </c>
    </row>
    <row r="227" spans="1:17">
      <c r="A227" s="115"/>
      <c r="B227" s="115"/>
      <c r="C227" s="115"/>
      <c r="D227" s="115"/>
      <c r="E227" s="128"/>
      <c r="F227" s="127" t="s">
        <v>209</v>
      </c>
      <c r="G227" s="118" t="s">
        <v>452</v>
      </c>
      <c r="H227" s="115"/>
      <c r="I227" s="115"/>
      <c r="J227" s="127" t="s">
        <v>994</v>
      </c>
      <c r="K227" s="115"/>
      <c r="L227" s="115"/>
      <c r="P227" s="116" t="s">
        <v>3245</v>
      </c>
      <c r="Q227" s="116" t="s">
        <v>3246</v>
      </c>
    </row>
    <row r="228" spans="1:17">
      <c r="A228" s="115"/>
      <c r="B228" s="115"/>
      <c r="C228" s="115"/>
      <c r="D228" s="115"/>
      <c r="E228" s="128"/>
      <c r="F228" s="127" t="s">
        <v>210</v>
      </c>
      <c r="G228" s="118" t="s">
        <v>453</v>
      </c>
      <c r="H228" s="115"/>
      <c r="I228" s="115"/>
      <c r="J228" s="127" t="s">
        <v>995</v>
      </c>
      <c r="K228" s="115"/>
      <c r="L228" s="115"/>
      <c r="P228" s="116" t="s">
        <v>3247</v>
      </c>
      <c r="Q228" s="116" t="s">
        <v>3248</v>
      </c>
    </row>
    <row r="229" spans="1:17">
      <c r="A229" s="115"/>
      <c r="B229" s="115"/>
      <c r="C229" s="115"/>
      <c r="D229" s="115"/>
      <c r="E229" s="128"/>
      <c r="F229" s="127" t="s">
        <v>211</v>
      </c>
      <c r="G229" s="118" t="s">
        <v>454</v>
      </c>
      <c r="H229" s="115"/>
      <c r="I229" s="115"/>
      <c r="J229" s="127" t="s">
        <v>996</v>
      </c>
      <c r="K229" s="115"/>
      <c r="L229" s="115"/>
      <c r="P229" s="116" t="s">
        <v>3249</v>
      </c>
      <c r="Q229" s="116" t="s">
        <v>3250</v>
      </c>
    </row>
    <row r="230" spans="1:17">
      <c r="A230" s="115"/>
      <c r="B230" s="115"/>
      <c r="C230" s="115"/>
      <c r="D230" s="115"/>
      <c r="E230" s="128"/>
      <c r="F230" s="127" t="s">
        <v>757</v>
      </c>
      <c r="G230" s="118" t="s">
        <v>455</v>
      </c>
      <c r="H230" s="115"/>
      <c r="I230" s="115"/>
      <c r="J230" s="127" t="s">
        <v>997</v>
      </c>
      <c r="K230" s="115"/>
      <c r="L230" s="115"/>
      <c r="P230" s="116" t="s">
        <v>3251</v>
      </c>
      <c r="Q230" s="116" t="s">
        <v>3252</v>
      </c>
    </row>
    <row r="231" spans="1:17">
      <c r="A231" s="115"/>
      <c r="B231" s="115"/>
      <c r="C231" s="115"/>
      <c r="D231" s="115"/>
      <c r="E231" s="128"/>
      <c r="F231" s="127" t="s">
        <v>212</v>
      </c>
      <c r="G231" s="118" t="s">
        <v>456</v>
      </c>
      <c r="H231" s="115"/>
      <c r="I231" s="115"/>
      <c r="J231" s="127" t="s">
        <v>998</v>
      </c>
      <c r="K231" s="115"/>
      <c r="L231" s="115"/>
      <c r="P231" s="116" t="s">
        <v>3253</v>
      </c>
      <c r="Q231" s="116" t="s">
        <v>3254</v>
      </c>
    </row>
    <row r="232" spans="1:17">
      <c r="A232" s="115"/>
      <c r="B232" s="115"/>
      <c r="C232" s="115"/>
      <c r="D232" s="115"/>
      <c r="E232" s="128"/>
      <c r="F232" s="129" t="s">
        <v>1926</v>
      </c>
      <c r="G232" s="118" t="s">
        <v>457</v>
      </c>
      <c r="H232" s="115"/>
      <c r="I232" s="115"/>
      <c r="J232" s="127" t="s">
        <v>999</v>
      </c>
      <c r="K232" s="115"/>
      <c r="L232" s="115"/>
      <c r="P232" s="116" t="s">
        <v>3255</v>
      </c>
      <c r="Q232" s="116" t="s">
        <v>3256</v>
      </c>
    </row>
    <row r="233" spans="1:17">
      <c r="A233" s="115"/>
      <c r="B233" s="115"/>
      <c r="C233" s="115"/>
      <c r="D233" s="115"/>
      <c r="E233" s="128"/>
      <c r="F233" s="127" t="s">
        <v>213</v>
      </c>
      <c r="G233" s="118" t="s">
        <v>458</v>
      </c>
      <c r="H233" s="115"/>
      <c r="I233" s="115"/>
      <c r="J233" s="127" t="s">
        <v>1000</v>
      </c>
      <c r="K233" s="115"/>
      <c r="L233" s="115"/>
      <c r="P233" s="116" t="s">
        <v>3257</v>
      </c>
      <c r="Q233" s="116" t="s">
        <v>3258</v>
      </c>
    </row>
    <row r="234" spans="1:17">
      <c r="A234" s="115"/>
      <c r="B234" s="115"/>
      <c r="C234" s="115"/>
      <c r="D234" s="115"/>
      <c r="E234" s="128"/>
      <c r="F234" s="127" t="s">
        <v>214</v>
      </c>
      <c r="G234" s="118" t="s">
        <v>459</v>
      </c>
      <c r="H234" s="115"/>
      <c r="I234" s="115"/>
      <c r="J234" s="127" t="s">
        <v>1001</v>
      </c>
      <c r="K234" s="115"/>
      <c r="L234" s="115"/>
      <c r="P234" s="116" t="s">
        <v>3259</v>
      </c>
      <c r="Q234" s="116" t="s">
        <v>3260</v>
      </c>
    </row>
    <row r="235" spans="1:17">
      <c r="A235" s="115"/>
      <c r="B235" s="115"/>
      <c r="C235" s="115"/>
      <c r="D235" s="115"/>
      <c r="E235" s="128"/>
      <c r="F235" s="127" t="s">
        <v>758</v>
      </c>
      <c r="G235" s="118" t="s">
        <v>460</v>
      </c>
      <c r="H235" s="115"/>
      <c r="I235" s="115"/>
      <c r="J235" s="127" t="s">
        <v>1002</v>
      </c>
      <c r="K235" s="115"/>
      <c r="L235" s="115"/>
      <c r="P235" s="116" t="s">
        <v>3261</v>
      </c>
      <c r="Q235" s="116" t="s">
        <v>3262</v>
      </c>
    </row>
    <row r="236" spans="1:17">
      <c r="A236" s="115"/>
      <c r="B236" s="115"/>
      <c r="C236" s="115"/>
      <c r="D236" s="115"/>
      <c r="E236" s="128"/>
      <c r="F236" s="127" t="s">
        <v>215</v>
      </c>
      <c r="G236" s="118" t="s">
        <v>461</v>
      </c>
      <c r="H236" s="115"/>
      <c r="I236" s="115"/>
      <c r="J236" s="127" t="s">
        <v>1003</v>
      </c>
      <c r="K236" s="115"/>
      <c r="L236" s="115"/>
      <c r="P236" s="116" t="s">
        <v>3263</v>
      </c>
      <c r="Q236" s="116" t="s">
        <v>3264</v>
      </c>
    </row>
    <row r="237" spans="1:17">
      <c r="A237" s="115"/>
      <c r="B237" s="115"/>
      <c r="C237" s="115"/>
      <c r="D237" s="115"/>
      <c r="E237" s="128"/>
      <c r="F237" s="127" t="s">
        <v>216</v>
      </c>
      <c r="G237" s="118" t="s">
        <v>462</v>
      </c>
      <c r="H237" s="115"/>
      <c r="I237" s="115"/>
      <c r="J237" s="127" t="s">
        <v>1004</v>
      </c>
      <c r="K237" s="115"/>
      <c r="L237" s="115"/>
      <c r="P237" s="116" t="s">
        <v>3265</v>
      </c>
      <c r="Q237" s="116" t="s">
        <v>3266</v>
      </c>
    </row>
    <row r="238" spans="1:17">
      <c r="A238" s="115"/>
      <c r="B238" s="115"/>
      <c r="C238" s="115"/>
      <c r="D238" s="115"/>
      <c r="E238" s="128"/>
      <c r="F238" s="127" t="s">
        <v>217</v>
      </c>
      <c r="G238" s="118" t="s">
        <v>463</v>
      </c>
      <c r="H238" s="115"/>
      <c r="I238" s="115"/>
      <c r="J238" s="127" t="s">
        <v>1005</v>
      </c>
      <c r="K238" s="115"/>
      <c r="L238" s="115"/>
      <c r="P238" s="116" t="s">
        <v>3267</v>
      </c>
      <c r="Q238" s="116" t="s">
        <v>3268</v>
      </c>
    </row>
    <row r="239" spans="1:17">
      <c r="A239" s="115"/>
      <c r="B239" s="115"/>
      <c r="C239" s="115"/>
      <c r="D239" s="115"/>
      <c r="E239" s="128"/>
      <c r="F239" s="127" t="s">
        <v>218</v>
      </c>
      <c r="G239" s="118" t="s">
        <v>464</v>
      </c>
      <c r="H239" s="115"/>
      <c r="I239" s="115"/>
      <c r="J239" s="127" t="s">
        <v>1006</v>
      </c>
      <c r="K239" s="115"/>
      <c r="L239" s="115"/>
      <c r="P239" s="116" t="s">
        <v>3269</v>
      </c>
      <c r="Q239" s="116" t="s">
        <v>3270</v>
      </c>
    </row>
    <row r="240" spans="1:17">
      <c r="A240" s="115"/>
      <c r="B240" s="115"/>
      <c r="C240" s="115"/>
      <c r="D240" s="115"/>
      <c r="E240" s="128"/>
      <c r="F240" s="127" t="s">
        <v>219</v>
      </c>
      <c r="G240" s="118" t="s">
        <v>465</v>
      </c>
      <c r="H240" s="115"/>
      <c r="I240" s="115"/>
      <c r="J240" s="127" t="s">
        <v>1007</v>
      </c>
      <c r="K240" s="115"/>
      <c r="L240" s="115"/>
      <c r="P240" s="116" t="s">
        <v>3271</v>
      </c>
      <c r="Q240" s="116" t="s">
        <v>3272</v>
      </c>
    </row>
    <row r="241" spans="1:17">
      <c r="A241" s="115"/>
      <c r="B241" s="115"/>
      <c r="C241" s="115"/>
      <c r="D241" s="115"/>
      <c r="E241" s="128"/>
      <c r="F241" s="127" t="s">
        <v>759</v>
      </c>
      <c r="G241" s="118" t="s">
        <v>466</v>
      </c>
      <c r="H241" s="115"/>
      <c r="I241" s="115"/>
      <c r="J241" s="127" t="s">
        <v>1008</v>
      </c>
      <c r="K241" s="115"/>
      <c r="L241" s="115"/>
      <c r="P241" s="116" t="s">
        <v>3273</v>
      </c>
      <c r="Q241" s="116" t="s">
        <v>3274</v>
      </c>
    </row>
    <row r="242" spans="1:17">
      <c r="A242" s="115"/>
      <c r="B242" s="115"/>
      <c r="C242" s="115"/>
      <c r="D242" s="115"/>
      <c r="E242" s="128"/>
      <c r="F242" s="127" t="s">
        <v>220</v>
      </c>
      <c r="G242" s="118" t="s">
        <v>467</v>
      </c>
      <c r="H242" s="115"/>
      <c r="I242" s="115"/>
      <c r="J242" s="127" t="s">
        <v>1009</v>
      </c>
      <c r="K242" s="115"/>
      <c r="L242" s="115"/>
      <c r="P242" s="116" t="s">
        <v>3275</v>
      </c>
      <c r="Q242" s="116" t="s">
        <v>3276</v>
      </c>
    </row>
    <row r="243" spans="1:17">
      <c r="A243" s="115"/>
      <c r="B243" s="115"/>
      <c r="C243" s="115"/>
      <c r="D243" s="115"/>
      <c r="E243" s="128"/>
      <c r="F243" s="127" t="s">
        <v>221</v>
      </c>
      <c r="G243" s="118" t="s">
        <v>468</v>
      </c>
      <c r="H243" s="115"/>
      <c r="I243" s="115"/>
      <c r="J243" s="127" t="s">
        <v>1010</v>
      </c>
      <c r="K243" s="115"/>
      <c r="L243" s="115"/>
      <c r="P243" s="116" t="s">
        <v>3277</v>
      </c>
      <c r="Q243" s="116" t="s">
        <v>3278</v>
      </c>
    </row>
    <row r="244" spans="1:17">
      <c r="A244" s="115"/>
      <c r="B244" s="115"/>
      <c r="C244" s="115"/>
      <c r="D244" s="115"/>
      <c r="E244" s="128"/>
      <c r="F244" s="127" t="s">
        <v>222</v>
      </c>
      <c r="G244" s="118" t="s">
        <v>469</v>
      </c>
      <c r="H244" s="115"/>
      <c r="I244" s="115"/>
      <c r="J244" s="127" t="s">
        <v>1011</v>
      </c>
      <c r="K244" s="115"/>
      <c r="L244" s="115"/>
      <c r="P244" s="116" t="s">
        <v>3279</v>
      </c>
      <c r="Q244" s="116" t="s">
        <v>3280</v>
      </c>
    </row>
    <row r="245" spans="1:17">
      <c r="A245" s="115"/>
      <c r="B245" s="115"/>
      <c r="C245" s="115"/>
      <c r="D245" s="115"/>
      <c r="E245" s="128"/>
      <c r="F245" s="127" t="s">
        <v>760</v>
      </c>
      <c r="G245" s="118" t="s">
        <v>470</v>
      </c>
      <c r="H245" s="115"/>
      <c r="I245" s="115"/>
      <c r="J245" s="127" t="s">
        <v>1012</v>
      </c>
      <c r="K245" s="115"/>
      <c r="L245" s="115"/>
      <c r="P245" s="116" t="s">
        <v>3281</v>
      </c>
      <c r="Q245" s="116" t="s">
        <v>3282</v>
      </c>
    </row>
    <row r="246" spans="1:17">
      <c r="A246" s="115"/>
      <c r="B246" s="115"/>
      <c r="C246" s="115"/>
      <c r="D246" s="115"/>
      <c r="E246" s="128"/>
      <c r="F246" s="127" t="s">
        <v>223</v>
      </c>
      <c r="G246" s="118" t="s">
        <v>471</v>
      </c>
      <c r="H246" s="115"/>
      <c r="I246" s="115"/>
      <c r="J246" s="127" t="s">
        <v>1013</v>
      </c>
      <c r="K246" s="115"/>
      <c r="L246" s="115"/>
      <c r="P246" s="116" t="s">
        <v>3283</v>
      </c>
      <c r="Q246" s="116" t="s">
        <v>3284</v>
      </c>
    </row>
    <row r="247" spans="1:17">
      <c r="A247" s="115"/>
      <c r="B247" s="115"/>
      <c r="C247" s="115"/>
      <c r="D247" s="115"/>
      <c r="E247" s="128"/>
      <c r="F247" s="127" t="s">
        <v>224</v>
      </c>
      <c r="G247" s="118" t="s">
        <v>472</v>
      </c>
      <c r="H247" s="115"/>
      <c r="I247" s="115"/>
      <c r="J247" s="127" t="s">
        <v>1014</v>
      </c>
      <c r="K247" s="115"/>
      <c r="L247" s="115"/>
      <c r="P247" s="116" t="s">
        <v>3285</v>
      </c>
      <c r="Q247" s="116" t="s">
        <v>3286</v>
      </c>
    </row>
    <row r="248" spans="1:17">
      <c r="A248" s="115"/>
      <c r="B248" s="115"/>
      <c r="C248" s="115"/>
      <c r="D248" s="115"/>
      <c r="E248" s="128"/>
      <c r="F248" s="127" t="s">
        <v>225</v>
      </c>
      <c r="G248" s="118" t="s">
        <v>473</v>
      </c>
      <c r="H248" s="115"/>
      <c r="I248" s="115"/>
      <c r="J248" s="127" t="s">
        <v>1015</v>
      </c>
      <c r="K248" s="115"/>
      <c r="L248" s="115"/>
      <c r="P248" s="116" t="s">
        <v>3287</v>
      </c>
      <c r="Q248" s="116" t="s">
        <v>3288</v>
      </c>
    </row>
    <row r="249" spans="1:17">
      <c r="A249" s="115"/>
      <c r="B249" s="115"/>
      <c r="C249" s="115"/>
      <c r="D249" s="115"/>
      <c r="E249" s="128"/>
      <c r="F249" s="127" t="s">
        <v>226</v>
      </c>
      <c r="G249" s="118" t="s">
        <v>474</v>
      </c>
      <c r="H249" s="115"/>
      <c r="I249" s="115"/>
      <c r="J249" s="127" t="s">
        <v>1016</v>
      </c>
      <c r="K249" s="115"/>
      <c r="L249" s="115"/>
      <c r="P249" s="116" t="s">
        <v>3289</v>
      </c>
      <c r="Q249" s="116" t="s">
        <v>3290</v>
      </c>
    </row>
    <row r="250" spans="1:17">
      <c r="A250" s="115"/>
      <c r="B250" s="115"/>
      <c r="C250" s="115"/>
      <c r="D250" s="115"/>
      <c r="E250" s="128"/>
      <c r="F250" s="127" t="s">
        <v>761</v>
      </c>
      <c r="G250" s="118" t="s">
        <v>475</v>
      </c>
      <c r="H250" s="115"/>
      <c r="I250" s="115"/>
      <c r="J250" s="127" t="s">
        <v>1017</v>
      </c>
      <c r="K250" s="115"/>
      <c r="L250" s="115"/>
      <c r="P250" s="116" t="s">
        <v>3291</v>
      </c>
      <c r="Q250" s="116" t="s">
        <v>3292</v>
      </c>
    </row>
    <row r="251" spans="1:17">
      <c r="A251" s="115"/>
      <c r="B251" s="115"/>
      <c r="C251" s="115"/>
      <c r="D251" s="115"/>
      <c r="E251" s="128"/>
      <c r="F251" s="127" t="s">
        <v>762</v>
      </c>
      <c r="G251" s="118" t="s">
        <v>476</v>
      </c>
      <c r="H251" s="115"/>
      <c r="I251" s="115"/>
      <c r="J251" s="127" t="s">
        <v>1018</v>
      </c>
      <c r="K251" s="115"/>
      <c r="L251" s="115"/>
      <c r="P251" s="116" t="s">
        <v>3293</v>
      </c>
      <c r="Q251" s="116" t="s">
        <v>3294</v>
      </c>
    </row>
    <row r="252" spans="1:17">
      <c r="A252" s="115"/>
      <c r="B252" s="115"/>
      <c r="C252" s="115"/>
      <c r="D252" s="115"/>
      <c r="E252" s="128"/>
      <c r="F252" s="127" t="s">
        <v>763</v>
      </c>
      <c r="G252" s="118" t="s">
        <v>477</v>
      </c>
      <c r="H252" s="115"/>
      <c r="I252" s="115"/>
      <c r="J252" s="127" t="s">
        <v>1019</v>
      </c>
      <c r="K252" s="115"/>
      <c r="L252" s="115"/>
      <c r="P252" s="116" t="s">
        <v>3295</v>
      </c>
      <c r="Q252" s="116" t="s">
        <v>3296</v>
      </c>
    </row>
    <row r="253" spans="1:17">
      <c r="A253" s="115"/>
      <c r="B253" s="115"/>
      <c r="C253" s="115"/>
      <c r="D253" s="115"/>
      <c r="E253" s="128"/>
      <c r="F253" s="127" t="s">
        <v>764</v>
      </c>
      <c r="G253" s="118" t="s">
        <v>478</v>
      </c>
      <c r="H253" s="115"/>
      <c r="I253" s="115"/>
      <c r="J253" s="127" t="s">
        <v>1020</v>
      </c>
      <c r="K253" s="115"/>
      <c r="L253" s="115"/>
      <c r="P253" s="116" t="s">
        <v>3297</v>
      </c>
      <c r="Q253" s="116" t="s">
        <v>3298</v>
      </c>
    </row>
    <row r="254" spans="1:17">
      <c r="A254" s="115"/>
      <c r="B254" s="115"/>
      <c r="C254" s="115"/>
      <c r="D254" s="115"/>
      <c r="E254" s="128"/>
      <c r="F254" s="127" t="s">
        <v>227</v>
      </c>
      <c r="G254" s="118" t="s">
        <v>479</v>
      </c>
      <c r="H254" s="115"/>
      <c r="I254" s="115"/>
      <c r="J254" s="127" t="s">
        <v>1021</v>
      </c>
      <c r="K254" s="115"/>
      <c r="L254" s="115"/>
      <c r="P254" s="116" t="s">
        <v>3299</v>
      </c>
      <c r="Q254" s="116" t="s">
        <v>3300</v>
      </c>
    </row>
    <row r="255" spans="1:17">
      <c r="A255" s="115"/>
      <c r="B255" s="115"/>
      <c r="C255" s="115"/>
      <c r="D255" s="115"/>
      <c r="E255" s="128"/>
      <c r="F255" s="127" t="s">
        <v>228</v>
      </c>
      <c r="G255" s="118" t="s">
        <v>480</v>
      </c>
      <c r="H255" s="115"/>
      <c r="I255" s="115"/>
      <c r="J255" s="127" t="s">
        <v>1022</v>
      </c>
      <c r="K255" s="115"/>
      <c r="L255" s="115"/>
      <c r="P255" s="116" t="s">
        <v>3301</v>
      </c>
      <c r="Q255" s="116" t="s">
        <v>3302</v>
      </c>
    </row>
    <row r="256" spans="1:17">
      <c r="A256" s="115"/>
      <c r="B256" s="115"/>
      <c r="C256" s="115"/>
      <c r="D256" s="115"/>
      <c r="E256" s="128"/>
      <c r="F256" s="127" t="s">
        <v>229</v>
      </c>
      <c r="G256" s="118" t="s">
        <v>481</v>
      </c>
      <c r="H256" s="115"/>
      <c r="I256" s="115"/>
      <c r="J256" s="127" t="s">
        <v>1023</v>
      </c>
      <c r="K256" s="115"/>
      <c r="L256" s="115"/>
      <c r="P256" s="116" t="s">
        <v>3303</v>
      </c>
      <c r="Q256" s="116" t="s">
        <v>3304</v>
      </c>
    </row>
    <row r="257" spans="1:17">
      <c r="A257" s="115"/>
      <c r="B257" s="115"/>
      <c r="C257" s="115"/>
      <c r="D257" s="115"/>
      <c r="E257" s="128"/>
      <c r="F257" s="118"/>
      <c r="G257" s="118" t="s">
        <v>482</v>
      </c>
      <c r="H257" s="115"/>
      <c r="I257" s="115"/>
      <c r="J257" s="127" t="s">
        <v>1024</v>
      </c>
      <c r="K257" s="115"/>
      <c r="L257" s="115"/>
      <c r="P257" s="116" t="s">
        <v>3305</v>
      </c>
      <c r="Q257" s="116" t="s">
        <v>3306</v>
      </c>
    </row>
    <row r="258" spans="1:17">
      <c r="A258" s="115"/>
      <c r="B258" s="115"/>
      <c r="C258" s="115"/>
      <c r="D258" s="115"/>
      <c r="E258" s="128"/>
      <c r="F258" s="118"/>
      <c r="G258" s="118" t="s">
        <v>483</v>
      </c>
      <c r="H258" s="115"/>
      <c r="I258" s="115"/>
      <c r="J258" s="127" t="s">
        <v>1025</v>
      </c>
      <c r="K258" s="115"/>
      <c r="L258" s="115"/>
      <c r="P258" s="116" t="s">
        <v>3307</v>
      </c>
      <c r="Q258" s="116" t="s">
        <v>3308</v>
      </c>
    </row>
    <row r="259" spans="1:17">
      <c r="A259" s="115"/>
      <c r="B259" s="115"/>
      <c r="C259" s="115"/>
      <c r="D259" s="115"/>
      <c r="E259" s="128"/>
      <c r="F259" s="118"/>
      <c r="G259" s="118" t="s">
        <v>484</v>
      </c>
      <c r="H259" s="115"/>
      <c r="I259" s="115"/>
      <c r="J259" s="127" t="s">
        <v>1026</v>
      </c>
      <c r="K259" s="115"/>
      <c r="L259" s="115"/>
      <c r="P259" s="116" t="s">
        <v>3309</v>
      </c>
      <c r="Q259" s="116" t="s">
        <v>3310</v>
      </c>
    </row>
    <row r="260" spans="1:17">
      <c r="A260" s="115"/>
      <c r="B260" s="115"/>
      <c r="C260" s="115"/>
      <c r="D260" s="115"/>
      <c r="E260" s="128"/>
      <c r="F260" s="118"/>
      <c r="G260" s="118" t="s">
        <v>485</v>
      </c>
      <c r="H260" s="115"/>
      <c r="I260" s="115"/>
      <c r="J260" s="127" t="s">
        <v>1027</v>
      </c>
      <c r="K260" s="115"/>
      <c r="L260" s="115"/>
      <c r="P260" s="116" t="s">
        <v>3311</v>
      </c>
      <c r="Q260" s="116" t="s">
        <v>3312</v>
      </c>
    </row>
    <row r="261" spans="1:17">
      <c r="A261" s="115"/>
      <c r="B261" s="115"/>
      <c r="C261" s="115"/>
      <c r="D261" s="115"/>
      <c r="E261" s="128"/>
      <c r="F261" s="118"/>
      <c r="G261" s="118" t="s">
        <v>486</v>
      </c>
      <c r="H261" s="115"/>
      <c r="I261" s="115"/>
      <c r="J261" s="127" t="s">
        <v>1028</v>
      </c>
      <c r="K261" s="115"/>
      <c r="L261" s="115"/>
      <c r="P261" s="116" t="s">
        <v>3313</v>
      </c>
      <c r="Q261" s="116" t="s">
        <v>3314</v>
      </c>
    </row>
    <row r="262" spans="1:17">
      <c r="A262" s="115"/>
      <c r="B262" s="115"/>
      <c r="C262" s="115"/>
      <c r="D262" s="115"/>
      <c r="E262" s="128"/>
      <c r="F262" s="118"/>
      <c r="G262" s="118" t="s">
        <v>487</v>
      </c>
      <c r="H262" s="115"/>
      <c r="I262" s="115"/>
      <c r="J262" s="127" t="s">
        <v>1029</v>
      </c>
      <c r="K262" s="115"/>
      <c r="L262" s="115"/>
      <c r="P262" s="116" t="s">
        <v>3315</v>
      </c>
      <c r="Q262" s="116" t="s">
        <v>3316</v>
      </c>
    </row>
    <row r="263" spans="1:17">
      <c r="A263" s="115"/>
      <c r="B263" s="115"/>
      <c r="C263" s="115"/>
      <c r="D263" s="115"/>
      <c r="E263" s="128"/>
      <c r="F263" s="118"/>
      <c r="G263" s="118" t="s">
        <v>488</v>
      </c>
      <c r="H263" s="115"/>
      <c r="I263" s="115"/>
      <c r="J263" s="127" t="s">
        <v>1030</v>
      </c>
      <c r="K263" s="115"/>
      <c r="L263" s="115"/>
      <c r="P263" s="116" t="s">
        <v>3317</v>
      </c>
      <c r="Q263" s="116" t="s">
        <v>3318</v>
      </c>
    </row>
    <row r="264" spans="1:17">
      <c r="A264" s="115"/>
      <c r="B264" s="115"/>
      <c r="C264" s="115"/>
      <c r="D264" s="115"/>
      <c r="E264" s="128"/>
      <c r="F264" s="118"/>
      <c r="G264" s="118" t="s">
        <v>489</v>
      </c>
      <c r="H264" s="115"/>
      <c r="I264" s="115"/>
      <c r="J264" s="127" t="s">
        <v>1031</v>
      </c>
      <c r="K264" s="115"/>
      <c r="L264" s="115"/>
      <c r="P264" s="116" t="s">
        <v>3319</v>
      </c>
      <c r="Q264" s="116" t="s">
        <v>3320</v>
      </c>
    </row>
    <row r="265" spans="1:17">
      <c r="A265" s="115"/>
      <c r="B265" s="115"/>
      <c r="C265" s="115"/>
      <c r="D265" s="115"/>
      <c r="E265" s="128"/>
      <c r="F265" s="118"/>
      <c r="G265" s="118" t="s">
        <v>490</v>
      </c>
      <c r="H265" s="115"/>
      <c r="I265" s="115"/>
      <c r="J265" s="127" t="s">
        <v>1032</v>
      </c>
      <c r="K265" s="115"/>
      <c r="L265" s="115"/>
      <c r="P265" s="116" t="s">
        <v>3321</v>
      </c>
      <c r="Q265" s="116" t="s">
        <v>3322</v>
      </c>
    </row>
    <row r="266" spans="1:17">
      <c r="A266" s="115"/>
      <c r="B266" s="115"/>
      <c r="C266" s="115"/>
      <c r="D266" s="115"/>
      <c r="E266" s="128"/>
      <c r="F266" s="118"/>
      <c r="G266" s="118" t="s">
        <v>491</v>
      </c>
      <c r="H266" s="115"/>
      <c r="I266" s="115"/>
      <c r="J266" s="127" t="s">
        <v>1033</v>
      </c>
      <c r="K266" s="115"/>
      <c r="L266" s="115"/>
      <c r="P266" s="116" t="s">
        <v>3323</v>
      </c>
      <c r="Q266" s="116" t="s">
        <v>3324</v>
      </c>
    </row>
    <row r="267" spans="1:17">
      <c r="A267" s="115"/>
      <c r="B267" s="115"/>
      <c r="C267" s="115"/>
      <c r="D267" s="115"/>
      <c r="E267" s="128"/>
      <c r="F267" s="118"/>
      <c r="G267" s="118" t="s">
        <v>492</v>
      </c>
      <c r="H267" s="115"/>
      <c r="I267" s="115"/>
      <c r="J267" s="127" t="s">
        <v>1034</v>
      </c>
      <c r="K267" s="115"/>
      <c r="L267" s="115"/>
      <c r="P267" s="116" t="s">
        <v>3325</v>
      </c>
      <c r="Q267" s="116" t="s">
        <v>3326</v>
      </c>
    </row>
    <row r="268" spans="1:17">
      <c r="A268" s="115"/>
      <c r="B268" s="115"/>
      <c r="C268" s="115"/>
      <c r="D268" s="115"/>
      <c r="E268" s="128"/>
      <c r="F268" s="118"/>
      <c r="G268" s="118" t="s">
        <v>493</v>
      </c>
      <c r="H268" s="115"/>
      <c r="I268" s="115"/>
      <c r="J268" s="127" t="s">
        <v>1035</v>
      </c>
      <c r="K268" s="115"/>
      <c r="L268" s="115"/>
      <c r="P268" s="116" t="s">
        <v>3327</v>
      </c>
      <c r="Q268" s="116" t="s">
        <v>3328</v>
      </c>
    </row>
    <row r="269" spans="1:17">
      <c r="A269" s="115"/>
      <c r="B269" s="115"/>
      <c r="C269" s="115"/>
      <c r="D269" s="115"/>
      <c r="E269" s="128"/>
      <c r="F269" s="118"/>
      <c r="G269" s="118" t="s">
        <v>494</v>
      </c>
      <c r="H269" s="115"/>
      <c r="I269" s="115"/>
      <c r="J269" s="127" t="s">
        <v>1036</v>
      </c>
      <c r="K269" s="115"/>
      <c r="L269" s="115"/>
      <c r="P269" s="116" t="s">
        <v>3329</v>
      </c>
      <c r="Q269" s="116" t="s">
        <v>3330</v>
      </c>
    </row>
    <row r="270" spans="1:17">
      <c r="A270" s="115"/>
      <c r="B270" s="115"/>
      <c r="C270" s="115"/>
      <c r="D270" s="115"/>
      <c r="E270" s="128"/>
      <c r="F270" s="118"/>
      <c r="G270" s="118" t="s">
        <v>495</v>
      </c>
      <c r="H270" s="115"/>
      <c r="I270" s="115"/>
      <c r="J270" s="127" t="s">
        <v>1037</v>
      </c>
      <c r="K270" s="115"/>
      <c r="L270" s="115"/>
      <c r="P270" s="116" t="s">
        <v>3331</v>
      </c>
      <c r="Q270" s="116" t="s">
        <v>3332</v>
      </c>
    </row>
    <row r="271" spans="1:17">
      <c r="A271" s="115"/>
      <c r="B271" s="115"/>
      <c r="C271" s="115"/>
      <c r="D271" s="115"/>
      <c r="E271" s="128"/>
      <c r="F271" s="118"/>
      <c r="G271" s="118" t="s">
        <v>496</v>
      </c>
      <c r="H271" s="115"/>
      <c r="I271" s="115"/>
      <c r="J271" s="127" t="s">
        <v>1038</v>
      </c>
      <c r="K271" s="115"/>
      <c r="L271" s="115"/>
      <c r="P271" s="116" t="s">
        <v>3333</v>
      </c>
      <c r="Q271" s="116" t="s">
        <v>3334</v>
      </c>
    </row>
    <row r="272" spans="1:17">
      <c r="A272" s="115"/>
      <c r="B272" s="115"/>
      <c r="C272" s="115"/>
      <c r="D272" s="115"/>
      <c r="E272" s="128"/>
      <c r="F272" s="118"/>
      <c r="G272" s="118" t="s">
        <v>497</v>
      </c>
      <c r="H272" s="115"/>
      <c r="I272" s="115"/>
      <c r="J272" s="127" t="s">
        <v>1039</v>
      </c>
      <c r="K272" s="115"/>
      <c r="L272" s="115"/>
      <c r="P272" s="116" t="s">
        <v>3335</v>
      </c>
      <c r="Q272" s="116" t="s">
        <v>3336</v>
      </c>
    </row>
    <row r="273" spans="1:17">
      <c r="A273" s="115"/>
      <c r="B273" s="115"/>
      <c r="C273" s="115"/>
      <c r="D273" s="115"/>
      <c r="E273" s="128"/>
      <c r="F273" s="118"/>
      <c r="G273" s="118" t="s">
        <v>498</v>
      </c>
      <c r="H273" s="115"/>
      <c r="I273" s="115"/>
      <c r="J273" s="127" t="s">
        <v>1040</v>
      </c>
      <c r="K273" s="115"/>
      <c r="L273" s="115"/>
      <c r="P273" s="116" t="s">
        <v>3337</v>
      </c>
      <c r="Q273" s="116" t="s">
        <v>3338</v>
      </c>
    </row>
    <row r="274" spans="1:17">
      <c r="A274" s="115"/>
      <c r="B274" s="115"/>
      <c r="C274" s="115"/>
      <c r="D274" s="115"/>
      <c r="E274" s="128"/>
      <c r="F274" s="118"/>
      <c r="G274" s="118" t="s">
        <v>499</v>
      </c>
      <c r="H274" s="115"/>
      <c r="I274" s="115"/>
      <c r="J274" s="127" t="s">
        <v>1041</v>
      </c>
      <c r="K274" s="115"/>
      <c r="L274" s="115"/>
      <c r="P274" s="116" t="s">
        <v>3339</v>
      </c>
      <c r="Q274" s="116" t="s">
        <v>3340</v>
      </c>
    </row>
    <row r="275" spans="1:17">
      <c r="A275" s="115"/>
      <c r="B275" s="115"/>
      <c r="C275" s="115"/>
      <c r="D275" s="115"/>
      <c r="E275" s="128"/>
      <c r="F275" s="118"/>
      <c r="G275" s="118" t="s">
        <v>500</v>
      </c>
      <c r="H275" s="115"/>
      <c r="I275" s="115"/>
      <c r="J275" s="127" t="s">
        <v>1042</v>
      </c>
      <c r="K275" s="115"/>
      <c r="L275" s="115"/>
      <c r="P275" s="116" t="s">
        <v>3341</v>
      </c>
      <c r="Q275" s="116" t="s">
        <v>3342</v>
      </c>
    </row>
    <row r="276" spans="1:17">
      <c r="A276" s="115"/>
      <c r="B276" s="115"/>
      <c r="C276" s="115"/>
      <c r="D276" s="115"/>
      <c r="E276" s="128"/>
      <c r="F276" s="118"/>
      <c r="G276" s="127" t="s">
        <v>1927</v>
      </c>
      <c r="H276" s="115"/>
      <c r="I276" s="115"/>
      <c r="J276" s="127" t="s">
        <v>1043</v>
      </c>
      <c r="K276" s="115"/>
      <c r="L276" s="115"/>
      <c r="P276" s="116" t="s">
        <v>3343</v>
      </c>
      <c r="Q276" s="116" t="s">
        <v>3344</v>
      </c>
    </row>
    <row r="277" spans="1:17">
      <c r="A277" s="115"/>
      <c r="B277" s="115"/>
      <c r="C277" s="115"/>
      <c r="D277" s="115"/>
      <c r="E277" s="128"/>
      <c r="F277" s="118"/>
      <c r="G277" s="127" t="s">
        <v>1928</v>
      </c>
      <c r="H277" s="115"/>
      <c r="I277" s="115"/>
      <c r="J277" s="127" t="s">
        <v>1044</v>
      </c>
      <c r="K277" s="115"/>
      <c r="L277" s="115"/>
      <c r="P277" s="116" t="s">
        <v>3345</v>
      </c>
      <c r="Q277" s="116" t="s">
        <v>3346</v>
      </c>
    </row>
    <row r="278" spans="1:17">
      <c r="A278" s="115"/>
      <c r="B278" s="115"/>
      <c r="C278" s="115"/>
      <c r="D278" s="115"/>
      <c r="E278" s="128"/>
      <c r="F278" s="118"/>
      <c r="G278" s="127" t="s">
        <v>1929</v>
      </c>
      <c r="H278" s="115"/>
      <c r="I278" s="115"/>
      <c r="J278" s="127" t="s">
        <v>1045</v>
      </c>
      <c r="K278" s="115"/>
      <c r="L278" s="115"/>
      <c r="P278" s="116" t="s">
        <v>3347</v>
      </c>
      <c r="Q278" s="116" t="s">
        <v>3348</v>
      </c>
    </row>
    <row r="279" spans="1:17">
      <c r="A279" s="115"/>
      <c r="B279" s="115"/>
      <c r="C279" s="115"/>
      <c r="D279" s="115"/>
      <c r="E279" s="128"/>
      <c r="F279" s="118"/>
      <c r="G279" s="127" t="s">
        <v>1930</v>
      </c>
      <c r="H279" s="115"/>
      <c r="I279" s="115"/>
      <c r="J279" s="127" t="s">
        <v>1046</v>
      </c>
      <c r="K279" s="115"/>
      <c r="L279" s="115"/>
      <c r="P279" s="116" t="s">
        <v>3349</v>
      </c>
      <c r="Q279" s="116" t="s">
        <v>3350</v>
      </c>
    </row>
    <row r="280" spans="1:17">
      <c r="A280" s="115"/>
      <c r="B280" s="115"/>
      <c r="C280" s="115"/>
      <c r="D280" s="115"/>
      <c r="E280" s="128"/>
      <c r="F280" s="118"/>
      <c r="G280" s="118" t="s">
        <v>501</v>
      </c>
      <c r="H280" s="115"/>
      <c r="I280" s="115"/>
      <c r="J280" s="127" t="s">
        <v>1047</v>
      </c>
      <c r="K280" s="115"/>
      <c r="L280" s="115"/>
      <c r="P280" s="116" t="s">
        <v>3351</v>
      </c>
      <c r="Q280" s="116" t="s">
        <v>3352</v>
      </c>
    </row>
    <row r="281" spans="1:17">
      <c r="A281" s="115"/>
      <c r="B281" s="115"/>
      <c r="C281" s="115"/>
      <c r="D281" s="115"/>
      <c r="E281" s="128"/>
      <c r="F281" s="118"/>
      <c r="G281" s="118" t="s">
        <v>502</v>
      </c>
      <c r="H281" s="115"/>
      <c r="I281" s="115"/>
      <c r="J281" s="127" t="s">
        <v>1048</v>
      </c>
      <c r="K281" s="115"/>
      <c r="L281" s="115"/>
      <c r="P281" s="116" t="s">
        <v>3353</v>
      </c>
      <c r="Q281" s="116" t="s">
        <v>3354</v>
      </c>
    </row>
    <row r="282" spans="1:17">
      <c r="A282" s="115"/>
      <c r="B282" s="115"/>
      <c r="C282" s="115"/>
      <c r="D282" s="115"/>
      <c r="E282" s="128"/>
      <c r="F282" s="118"/>
      <c r="G282" s="118" t="s">
        <v>503</v>
      </c>
      <c r="H282" s="115"/>
      <c r="I282" s="115"/>
      <c r="J282" s="127" t="s">
        <v>1049</v>
      </c>
      <c r="K282" s="115"/>
      <c r="L282" s="115"/>
      <c r="P282" s="116" t="s">
        <v>3355</v>
      </c>
      <c r="Q282" s="116" t="s">
        <v>3356</v>
      </c>
    </row>
    <row r="283" spans="1:17">
      <c r="A283" s="115"/>
      <c r="B283" s="115"/>
      <c r="C283" s="115"/>
      <c r="D283" s="115"/>
      <c r="E283" s="128"/>
      <c r="F283" s="118"/>
      <c r="G283" s="118" t="s">
        <v>504</v>
      </c>
      <c r="H283" s="115"/>
      <c r="I283" s="115"/>
      <c r="J283" s="127" t="s">
        <v>1050</v>
      </c>
      <c r="K283" s="115"/>
      <c r="L283" s="115"/>
      <c r="P283" s="116" t="s">
        <v>3357</v>
      </c>
      <c r="Q283" s="116" t="s">
        <v>3358</v>
      </c>
    </row>
    <row r="284" spans="1:17">
      <c r="A284" s="115"/>
      <c r="B284" s="115"/>
      <c r="C284" s="115"/>
      <c r="D284" s="115"/>
      <c r="E284" s="128"/>
      <c r="F284" s="118"/>
      <c r="G284" s="118" t="s">
        <v>505</v>
      </c>
      <c r="H284" s="115"/>
      <c r="I284" s="115"/>
      <c r="J284" s="127" t="s">
        <v>1051</v>
      </c>
      <c r="K284" s="115"/>
      <c r="L284" s="115"/>
      <c r="P284" s="116" t="s">
        <v>3359</v>
      </c>
      <c r="Q284" s="116" t="s">
        <v>3360</v>
      </c>
    </row>
    <row r="285" spans="1:17">
      <c r="A285" s="115"/>
      <c r="B285" s="115"/>
      <c r="C285" s="115"/>
      <c r="D285" s="115"/>
      <c r="E285" s="128"/>
      <c r="F285" s="118"/>
      <c r="G285" s="118" t="s">
        <v>506</v>
      </c>
      <c r="H285" s="115"/>
      <c r="I285" s="115"/>
      <c r="J285" s="127" t="s">
        <v>1052</v>
      </c>
      <c r="K285" s="115"/>
      <c r="L285" s="115"/>
      <c r="P285" s="116" t="s">
        <v>3361</v>
      </c>
      <c r="Q285" s="116" t="s">
        <v>3362</v>
      </c>
    </row>
    <row r="286" spans="1:17">
      <c r="A286" s="115"/>
      <c r="B286" s="115"/>
      <c r="C286" s="115"/>
      <c r="D286" s="115"/>
      <c r="E286" s="128"/>
      <c r="F286" s="118"/>
      <c r="G286" s="118" t="s">
        <v>507</v>
      </c>
      <c r="H286" s="115"/>
      <c r="I286" s="115"/>
      <c r="J286" s="127" t="s">
        <v>1053</v>
      </c>
      <c r="K286" s="115"/>
      <c r="L286" s="115"/>
      <c r="P286" s="116" t="s">
        <v>3363</v>
      </c>
      <c r="Q286" s="116" t="s">
        <v>3364</v>
      </c>
    </row>
    <row r="287" spans="1:17">
      <c r="A287" s="115"/>
      <c r="B287" s="115"/>
      <c r="C287" s="115"/>
      <c r="D287" s="115"/>
      <c r="E287" s="128"/>
      <c r="F287" s="118"/>
      <c r="G287" s="118" t="s">
        <v>508</v>
      </c>
      <c r="H287" s="115"/>
      <c r="I287" s="115"/>
      <c r="J287" s="127" t="s">
        <v>1054</v>
      </c>
      <c r="K287" s="115"/>
      <c r="L287" s="115"/>
      <c r="P287" s="116" t="s">
        <v>3365</v>
      </c>
      <c r="Q287" s="116" t="s">
        <v>3366</v>
      </c>
    </row>
    <row r="288" spans="1:17">
      <c r="A288" s="115"/>
      <c r="B288" s="115"/>
      <c r="C288" s="115"/>
      <c r="D288" s="115"/>
      <c r="E288" s="128"/>
      <c r="F288" s="118"/>
      <c r="G288" s="118" t="s">
        <v>509</v>
      </c>
      <c r="H288" s="115"/>
      <c r="I288" s="115"/>
      <c r="J288" s="127" t="s">
        <v>1055</v>
      </c>
      <c r="K288" s="115"/>
      <c r="L288" s="115"/>
      <c r="P288" s="116" t="s">
        <v>3367</v>
      </c>
      <c r="Q288" s="116" t="s">
        <v>3368</v>
      </c>
    </row>
    <row r="289" spans="1:17">
      <c r="A289" s="115"/>
      <c r="B289" s="115"/>
      <c r="C289" s="115"/>
      <c r="D289" s="115"/>
      <c r="E289" s="128"/>
      <c r="F289" s="118"/>
      <c r="G289" s="127" t="s">
        <v>1931</v>
      </c>
      <c r="H289" s="115"/>
      <c r="I289" s="115"/>
      <c r="J289" s="127" t="s">
        <v>1056</v>
      </c>
      <c r="K289" s="115"/>
      <c r="L289" s="115"/>
      <c r="P289" s="116" t="s">
        <v>3369</v>
      </c>
      <c r="Q289" s="116" t="s">
        <v>3370</v>
      </c>
    </row>
    <row r="290" spans="1:17">
      <c r="A290" s="115"/>
      <c r="B290" s="115"/>
      <c r="C290" s="115"/>
      <c r="D290" s="115"/>
      <c r="E290" s="128"/>
      <c r="F290" s="118"/>
      <c r="G290" s="118" t="s">
        <v>510</v>
      </c>
      <c r="H290" s="115"/>
      <c r="I290" s="115"/>
      <c r="J290" s="127" t="s">
        <v>1057</v>
      </c>
      <c r="K290" s="115"/>
      <c r="L290" s="115"/>
      <c r="P290" s="116" t="s">
        <v>3371</v>
      </c>
      <c r="Q290" s="116" t="s">
        <v>3372</v>
      </c>
    </row>
    <row r="291" spans="1:17">
      <c r="A291" s="115"/>
      <c r="B291" s="115"/>
      <c r="C291" s="115"/>
      <c r="D291" s="115"/>
      <c r="E291" s="128"/>
      <c r="F291" s="118"/>
      <c r="G291" s="118" t="s">
        <v>511</v>
      </c>
      <c r="H291" s="115"/>
      <c r="I291" s="115"/>
      <c r="J291" s="127" t="s">
        <v>1058</v>
      </c>
      <c r="K291" s="115"/>
      <c r="L291" s="115"/>
      <c r="P291" s="116" t="s">
        <v>3373</v>
      </c>
      <c r="Q291" s="116" t="s">
        <v>3374</v>
      </c>
    </row>
    <row r="292" spans="1:17">
      <c r="A292" s="115"/>
      <c r="B292" s="115"/>
      <c r="C292" s="115"/>
      <c r="D292" s="115"/>
      <c r="E292" s="128"/>
      <c r="F292" s="118"/>
      <c r="G292" s="118" t="s">
        <v>512</v>
      </c>
      <c r="H292" s="115"/>
      <c r="I292" s="115"/>
      <c r="J292" s="127" t="s">
        <v>1059</v>
      </c>
      <c r="K292" s="115"/>
      <c r="L292" s="115"/>
      <c r="P292" s="116" t="s">
        <v>3375</v>
      </c>
      <c r="Q292" s="116" t="s">
        <v>3376</v>
      </c>
    </row>
    <row r="293" spans="1:17">
      <c r="A293" s="115"/>
      <c r="B293" s="115"/>
      <c r="C293" s="115"/>
      <c r="D293" s="115"/>
      <c r="E293" s="128"/>
      <c r="F293" s="118"/>
      <c r="G293" s="118" t="s">
        <v>513</v>
      </c>
      <c r="H293" s="115"/>
      <c r="I293" s="115"/>
      <c r="J293" s="127" t="s">
        <v>1060</v>
      </c>
      <c r="K293" s="115"/>
      <c r="L293" s="115"/>
      <c r="P293" s="116" t="s">
        <v>3377</v>
      </c>
      <c r="Q293" s="116" t="s">
        <v>3378</v>
      </c>
    </row>
    <row r="294" spans="1:17">
      <c r="A294" s="115"/>
      <c r="B294" s="115"/>
      <c r="C294" s="115"/>
      <c r="D294" s="115"/>
      <c r="E294" s="128"/>
      <c r="F294" s="118"/>
      <c r="G294" s="118" t="s">
        <v>514</v>
      </c>
      <c r="H294" s="115"/>
      <c r="I294" s="115"/>
      <c r="J294" s="127" t="s">
        <v>1061</v>
      </c>
      <c r="K294" s="115"/>
      <c r="L294" s="115"/>
      <c r="P294" s="116" t="s">
        <v>3379</v>
      </c>
      <c r="Q294" s="116" t="s">
        <v>3380</v>
      </c>
    </row>
    <row r="295" spans="1:17">
      <c r="A295" s="115"/>
      <c r="B295" s="115"/>
      <c r="C295" s="115"/>
      <c r="D295" s="115"/>
      <c r="E295" s="128"/>
      <c r="F295" s="118"/>
      <c r="G295" s="118" t="s">
        <v>515</v>
      </c>
      <c r="H295" s="115"/>
      <c r="I295" s="115"/>
      <c r="J295" s="127" t="s">
        <v>1062</v>
      </c>
      <c r="K295" s="115"/>
      <c r="L295" s="115"/>
      <c r="P295" s="116" t="s">
        <v>3381</v>
      </c>
      <c r="Q295" s="116" t="s">
        <v>3382</v>
      </c>
    </row>
    <row r="296" spans="1:17">
      <c r="A296" s="115"/>
      <c r="B296" s="115"/>
      <c r="C296" s="115"/>
      <c r="D296" s="115"/>
      <c r="E296" s="128"/>
      <c r="F296" s="118"/>
      <c r="G296" s="118" t="s">
        <v>516</v>
      </c>
      <c r="H296" s="115"/>
      <c r="I296" s="115"/>
      <c r="J296" s="127" t="s">
        <v>1063</v>
      </c>
      <c r="K296" s="115"/>
      <c r="L296" s="115"/>
      <c r="P296" s="116" t="s">
        <v>3383</v>
      </c>
      <c r="Q296" s="116" t="s">
        <v>3384</v>
      </c>
    </row>
    <row r="297" spans="1:17">
      <c r="A297" s="115"/>
      <c r="B297" s="115"/>
      <c r="C297" s="115"/>
      <c r="D297" s="115"/>
      <c r="E297" s="128"/>
      <c r="F297" s="118"/>
      <c r="G297" s="118" t="s">
        <v>517</v>
      </c>
      <c r="H297" s="115"/>
      <c r="I297" s="115"/>
      <c r="J297" s="127" t="s">
        <v>1064</v>
      </c>
      <c r="K297" s="115"/>
      <c r="L297" s="115"/>
      <c r="P297" s="116" t="s">
        <v>3385</v>
      </c>
      <c r="Q297" s="116" t="s">
        <v>3386</v>
      </c>
    </row>
    <row r="298" spans="1:17">
      <c r="A298" s="115"/>
      <c r="B298" s="115"/>
      <c r="C298" s="115"/>
      <c r="D298" s="115"/>
      <c r="E298" s="128"/>
      <c r="F298" s="118"/>
      <c r="G298" s="118" t="s">
        <v>518</v>
      </c>
      <c r="H298" s="115"/>
      <c r="I298" s="115"/>
      <c r="J298" s="127" t="s">
        <v>1065</v>
      </c>
      <c r="K298" s="115"/>
      <c r="L298" s="115"/>
      <c r="P298" s="116" t="s">
        <v>3387</v>
      </c>
      <c r="Q298" s="116" t="s">
        <v>3388</v>
      </c>
    </row>
    <row r="299" spans="1:17">
      <c r="A299" s="115"/>
      <c r="B299" s="115"/>
      <c r="C299" s="115"/>
      <c r="D299" s="115"/>
      <c r="E299" s="128"/>
      <c r="F299" s="118"/>
      <c r="G299" s="118" t="s">
        <v>519</v>
      </c>
      <c r="H299" s="115"/>
      <c r="I299" s="115"/>
      <c r="J299" s="127" t="s">
        <v>1066</v>
      </c>
      <c r="K299" s="115"/>
      <c r="L299" s="115"/>
      <c r="P299" s="116" t="s">
        <v>3389</v>
      </c>
      <c r="Q299" s="116" t="s">
        <v>3390</v>
      </c>
    </row>
    <row r="300" spans="1:17">
      <c r="A300" s="115"/>
      <c r="B300" s="115"/>
      <c r="C300" s="115"/>
      <c r="D300" s="115"/>
      <c r="E300" s="128"/>
      <c r="F300" s="118"/>
      <c r="G300" s="118" t="s">
        <v>520</v>
      </c>
      <c r="H300" s="115"/>
      <c r="I300" s="115"/>
      <c r="J300" s="127" t="s">
        <v>1067</v>
      </c>
      <c r="K300" s="115"/>
      <c r="L300" s="115"/>
      <c r="P300" s="116" t="s">
        <v>3391</v>
      </c>
      <c r="Q300" s="116" t="s">
        <v>3392</v>
      </c>
    </row>
    <row r="301" spans="1:17">
      <c r="A301" s="115"/>
      <c r="B301" s="115"/>
      <c r="C301" s="115"/>
      <c r="D301" s="115"/>
      <c r="E301" s="128"/>
      <c r="F301" s="118"/>
      <c r="G301" s="118" t="s">
        <v>521</v>
      </c>
      <c r="H301" s="115"/>
      <c r="I301" s="115"/>
      <c r="J301" s="127" t="s">
        <v>1068</v>
      </c>
      <c r="K301" s="115"/>
      <c r="L301" s="115"/>
      <c r="P301" s="116" t="s">
        <v>3393</v>
      </c>
      <c r="Q301" s="116" t="s">
        <v>3394</v>
      </c>
    </row>
    <row r="302" spans="1:17">
      <c r="A302" s="115"/>
      <c r="B302" s="115"/>
      <c r="C302" s="115"/>
      <c r="D302" s="115"/>
      <c r="E302" s="128"/>
      <c r="F302" s="118"/>
      <c r="G302" s="118" t="s">
        <v>522</v>
      </c>
      <c r="H302" s="115"/>
      <c r="I302" s="115"/>
      <c r="J302" s="127" t="s">
        <v>1069</v>
      </c>
      <c r="K302" s="115"/>
      <c r="L302" s="115"/>
      <c r="P302" s="116" t="s">
        <v>3395</v>
      </c>
      <c r="Q302" s="116" t="s">
        <v>3396</v>
      </c>
    </row>
    <row r="303" spans="1:17">
      <c r="A303" s="115"/>
      <c r="B303" s="115"/>
      <c r="C303" s="115"/>
      <c r="D303" s="115"/>
      <c r="E303" s="128"/>
      <c r="F303" s="118"/>
      <c r="G303" s="118" t="s">
        <v>523</v>
      </c>
      <c r="H303" s="115"/>
      <c r="I303" s="115"/>
      <c r="J303" s="127" t="s">
        <v>1070</v>
      </c>
      <c r="K303" s="115"/>
      <c r="L303" s="115"/>
      <c r="P303" s="116" t="s">
        <v>3397</v>
      </c>
      <c r="Q303" s="116" t="s">
        <v>3398</v>
      </c>
    </row>
    <row r="304" spans="1:17">
      <c r="A304" s="115"/>
      <c r="B304" s="115"/>
      <c r="C304" s="115"/>
      <c r="D304" s="115"/>
      <c r="E304" s="128"/>
      <c r="F304" s="118"/>
      <c r="G304" s="118" t="s">
        <v>524</v>
      </c>
      <c r="H304" s="115"/>
      <c r="I304" s="115"/>
      <c r="J304" s="127" t="s">
        <v>1071</v>
      </c>
      <c r="K304" s="115"/>
      <c r="L304" s="115"/>
      <c r="P304" s="116" t="s">
        <v>3399</v>
      </c>
      <c r="Q304" s="116" t="s">
        <v>3400</v>
      </c>
    </row>
    <row r="305" spans="1:17">
      <c r="A305" s="115"/>
      <c r="B305" s="115"/>
      <c r="C305" s="115"/>
      <c r="D305" s="115"/>
      <c r="E305" s="128"/>
      <c r="F305" s="118"/>
      <c r="G305" s="127" t="s">
        <v>1932</v>
      </c>
      <c r="H305" s="115"/>
      <c r="I305" s="115"/>
      <c r="J305" s="127" t="s">
        <v>1072</v>
      </c>
      <c r="K305" s="115"/>
      <c r="L305" s="115"/>
      <c r="P305" s="116" t="s">
        <v>3401</v>
      </c>
      <c r="Q305" s="116" t="s">
        <v>3402</v>
      </c>
    </row>
    <row r="306" spans="1:17">
      <c r="A306" s="115"/>
      <c r="B306" s="115"/>
      <c r="C306" s="115"/>
      <c r="D306" s="115"/>
      <c r="E306" s="128"/>
      <c r="F306" s="118"/>
      <c r="G306" s="118" t="s">
        <v>525</v>
      </c>
      <c r="H306" s="115"/>
      <c r="I306" s="115"/>
      <c r="J306" s="127" t="s">
        <v>1073</v>
      </c>
      <c r="K306" s="115"/>
      <c r="L306" s="115"/>
      <c r="P306" s="116" t="s">
        <v>3403</v>
      </c>
      <c r="Q306" s="116" t="s">
        <v>3404</v>
      </c>
    </row>
    <row r="307" spans="1:17">
      <c r="A307" s="115"/>
      <c r="B307" s="115"/>
      <c r="C307" s="115"/>
      <c r="D307" s="115"/>
      <c r="E307" s="128"/>
      <c r="F307" s="118"/>
      <c r="G307" s="118" t="s">
        <v>526</v>
      </c>
      <c r="H307" s="115"/>
      <c r="I307" s="115"/>
      <c r="J307" s="127" t="s">
        <v>1074</v>
      </c>
      <c r="K307" s="115"/>
      <c r="L307" s="115"/>
      <c r="P307" s="116" t="s">
        <v>3405</v>
      </c>
      <c r="Q307" s="116" t="s">
        <v>3406</v>
      </c>
    </row>
    <row r="308" spans="1:17">
      <c r="A308" s="115"/>
      <c r="B308" s="115"/>
      <c r="C308" s="115"/>
      <c r="D308" s="115"/>
      <c r="E308" s="128"/>
      <c r="F308" s="118"/>
      <c r="G308" s="118" t="s">
        <v>527</v>
      </c>
      <c r="H308" s="115"/>
      <c r="I308" s="115"/>
      <c r="J308" s="127" t="s">
        <v>1075</v>
      </c>
      <c r="K308" s="115"/>
      <c r="L308" s="115"/>
      <c r="P308" s="116" t="s">
        <v>3407</v>
      </c>
      <c r="Q308" s="116" t="s">
        <v>3408</v>
      </c>
    </row>
    <row r="309" spans="1:17">
      <c r="A309" s="115"/>
      <c r="B309" s="115"/>
      <c r="C309" s="115"/>
      <c r="D309" s="115"/>
      <c r="E309" s="128"/>
      <c r="F309" s="118"/>
      <c r="G309" s="118" t="s">
        <v>528</v>
      </c>
      <c r="H309" s="115"/>
      <c r="I309" s="115"/>
      <c r="J309" s="127" t="s">
        <v>1076</v>
      </c>
      <c r="K309" s="115"/>
      <c r="L309" s="115"/>
      <c r="P309" s="116" t="s">
        <v>3409</v>
      </c>
      <c r="Q309" s="116" t="s">
        <v>3410</v>
      </c>
    </row>
    <row r="310" spans="1:17">
      <c r="A310" s="115"/>
      <c r="B310" s="115"/>
      <c r="C310" s="115"/>
      <c r="D310" s="115"/>
      <c r="E310" s="128"/>
      <c r="F310" s="118"/>
      <c r="G310" s="118" t="s">
        <v>529</v>
      </c>
      <c r="H310" s="115"/>
      <c r="I310" s="115"/>
      <c r="J310" s="127" t="s">
        <v>1077</v>
      </c>
      <c r="K310" s="115"/>
      <c r="L310" s="115"/>
      <c r="P310" s="116" t="s">
        <v>3411</v>
      </c>
      <c r="Q310" s="116" t="s">
        <v>3412</v>
      </c>
    </row>
    <row r="311" spans="1:17">
      <c r="A311" s="115"/>
      <c r="B311" s="115"/>
      <c r="C311" s="115"/>
      <c r="D311" s="115"/>
      <c r="E311" s="128"/>
      <c r="F311" s="118"/>
      <c r="G311" s="118" t="s">
        <v>530</v>
      </c>
      <c r="H311" s="115"/>
      <c r="I311" s="115"/>
      <c r="J311" s="127" t="s">
        <v>1078</v>
      </c>
      <c r="K311" s="115"/>
      <c r="L311" s="115"/>
      <c r="P311" s="116" t="s">
        <v>3413</v>
      </c>
      <c r="Q311" s="116" t="s">
        <v>3414</v>
      </c>
    </row>
    <row r="312" spans="1:17">
      <c r="A312" s="115"/>
      <c r="B312" s="115"/>
      <c r="C312" s="115"/>
      <c r="D312" s="115"/>
      <c r="E312" s="128"/>
      <c r="F312" s="118"/>
      <c r="G312" s="118" t="s">
        <v>531</v>
      </c>
      <c r="H312" s="115"/>
      <c r="I312" s="115"/>
      <c r="J312" s="127" t="s">
        <v>1079</v>
      </c>
      <c r="K312" s="115"/>
      <c r="L312" s="115"/>
      <c r="P312" s="116" t="s">
        <v>3415</v>
      </c>
      <c r="Q312" s="116" t="s">
        <v>3416</v>
      </c>
    </row>
    <row r="313" spans="1:17">
      <c r="A313" s="115"/>
      <c r="B313" s="115"/>
      <c r="C313" s="115"/>
      <c r="D313" s="115"/>
      <c r="E313" s="128"/>
      <c r="F313" s="118"/>
      <c r="G313" s="118" t="s">
        <v>532</v>
      </c>
      <c r="H313" s="115"/>
      <c r="I313" s="115"/>
      <c r="J313" s="127" t="s">
        <v>1080</v>
      </c>
      <c r="K313" s="115"/>
      <c r="L313" s="115"/>
      <c r="P313" s="116" t="s">
        <v>3417</v>
      </c>
      <c r="Q313" s="116" t="s">
        <v>3418</v>
      </c>
    </row>
    <row r="314" spans="1:17">
      <c r="A314" s="115"/>
      <c r="B314" s="115"/>
      <c r="C314" s="115"/>
      <c r="D314" s="115"/>
      <c r="E314" s="128"/>
      <c r="F314" s="118"/>
      <c r="G314" s="118" t="s">
        <v>533</v>
      </c>
      <c r="H314" s="115"/>
      <c r="I314" s="115"/>
      <c r="J314" s="127" t="s">
        <v>1081</v>
      </c>
      <c r="K314" s="115"/>
      <c r="L314" s="115"/>
      <c r="P314" s="116" t="s">
        <v>3419</v>
      </c>
      <c r="Q314" s="116" t="s">
        <v>3420</v>
      </c>
    </row>
    <row r="315" spans="1:17">
      <c r="A315" s="115"/>
      <c r="B315" s="115"/>
      <c r="C315" s="115"/>
      <c r="D315" s="115"/>
      <c r="E315" s="128"/>
      <c r="F315" s="118"/>
      <c r="G315" s="118" t="s">
        <v>534</v>
      </c>
      <c r="H315" s="115"/>
      <c r="I315" s="115"/>
      <c r="J315" s="127" t="s">
        <v>1082</v>
      </c>
      <c r="K315" s="115"/>
      <c r="L315" s="115"/>
      <c r="P315" s="116" t="s">
        <v>3421</v>
      </c>
      <c r="Q315" s="116" t="s">
        <v>3422</v>
      </c>
    </row>
    <row r="316" spans="1:17">
      <c r="A316" s="115"/>
      <c r="B316" s="115"/>
      <c r="C316" s="115"/>
      <c r="D316" s="115"/>
      <c r="E316" s="128"/>
      <c r="F316" s="118"/>
      <c r="G316" s="118" t="s">
        <v>535</v>
      </c>
      <c r="H316" s="115"/>
      <c r="I316" s="115"/>
      <c r="J316" s="127" t="s">
        <v>1083</v>
      </c>
      <c r="K316" s="115"/>
      <c r="L316" s="115"/>
      <c r="P316" s="116" t="s">
        <v>3423</v>
      </c>
      <c r="Q316" s="116" t="s">
        <v>3424</v>
      </c>
    </row>
    <row r="317" spans="1:17">
      <c r="A317" s="115"/>
      <c r="B317" s="115"/>
      <c r="C317" s="115"/>
      <c r="D317" s="115"/>
      <c r="E317" s="128"/>
      <c r="F317" s="118"/>
      <c r="G317" s="118" t="s">
        <v>536</v>
      </c>
      <c r="H317" s="115"/>
      <c r="I317" s="115"/>
      <c r="J317" s="127" t="s">
        <v>1084</v>
      </c>
      <c r="K317" s="115"/>
      <c r="L317" s="115"/>
      <c r="P317" s="116" t="s">
        <v>3425</v>
      </c>
      <c r="Q317" s="116" t="s">
        <v>3426</v>
      </c>
    </row>
    <row r="318" spans="1:17">
      <c r="A318" s="115"/>
      <c r="B318" s="115"/>
      <c r="C318" s="115"/>
      <c r="D318" s="115"/>
      <c r="E318" s="128"/>
      <c r="F318" s="118"/>
      <c r="G318" s="118" t="s">
        <v>537</v>
      </c>
      <c r="H318" s="115"/>
      <c r="I318" s="115"/>
      <c r="J318" s="127" t="s">
        <v>1085</v>
      </c>
      <c r="K318" s="115"/>
      <c r="L318" s="115"/>
      <c r="P318" s="116" t="s">
        <v>3427</v>
      </c>
      <c r="Q318" s="116" t="s">
        <v>3428</v>
      </c>
    </row>
    <row r="319" spans="1:17">
      <c r="A319" s="115"/>
      <c r="B319" s="115"/>
      <c r="C319" s="115"/>
      <c r="D319" s="115"/>
      <c r="E319" s="128"/>
      <c r="F319" s="118"/>
      <c r="G319" s="118" t="s">
        <v>538</v>
      </c>
      <c r="H319" s="115"/>
      <c r="I319" s="115"/>
      <c r="J319" s="127" t="s">
        <v>1086</v>
      </c>
      <c r="K319" s="115"/>
      <c r="L319" s="115"/>
      <c r="P319" s="116" t="s">
        <v>3429</v>
      </c>
      <c r="Q319" s="116" t="s">
        <v>3430</v>
      </c>
    </row>
    <row r="320" spans="1:17">
      <c r="A320" s="115"/>
      <c r="B320" s="115"/>
      <c r="C320" s="115"/>
      <c r="D320" s="115"/>
      <c r="E320" s="128"/>
      <c r="F320" s="118"/>
      <c r="G320" s="118" t="s">
        <v>539</v>
      </c>
      <c r="H320" s="115"/>
      <c r="I320" s="115"/>
      <c r="J320" s="127" t="s">
        <v>1087</v>
      </c>
      <c r="K320" s="115"/>
      <c r="L320" s="115"/>
      <c r="P320" s="116" t="s">
        <v>3431</v>
      </c>
      <c r="Q320" s="116" t="s">
        <v>3432</v>
      </c>
    </row>
    <row r="321" spans="1:17">
      <c r="A321" s="115"/>
      <c r="B321" s="115"/>
      <c r="C321" s="115"/>
      <c r="D321" s="115"/>
      <c r="E321" s="128"/>
      <c r="F321" s="118"/>
      <c r="G321" s="118" t="s">
        <v>540</v>
      </c>
      <c r="H321" s="115"/>
      <c r="I321" s="115"/>
      <c r="J321" s="127" t="s">
        <v>1088</v>
      </c>
      <c r="K321" s="115"/>
      <c r="L321" s="115"/>
      <c r="P321" s="116" t="s">
        <v>3433</v>
      </c>
      <c r="Q321" s="116" t="s">
        <v>3434</v>
      </c>
    </row>
    <row r="322" spans="1:17">
      <c r="A322" s="115"/>
      <c r="B322" s="115"/>
      <c r="C322" s="115"/>
      <c r="D322" s="115"/>
      <c r="E322" s="128"/>
      <c r="F322" s="118"/>
      <c r="G322" s="118" t="s">
        <v>541</v>
      </c>
      <c r="H322" s="115"/>
      <c r="I322" s="115"/>
      <c r="J322" s="127" t="s">
        <v>1089</v>
      </c>
      <c r="K322" s="115"/>
      <c r="L322" s="115"/>
      <c r="P322" s="116" t="s">
        <v>3435</v>
      </c>
      <c r="Q322" s="116" t="s">
        <v>3436</v>
      </c>
    </row>
    <row r="323" spans="1:17">
      <c r="A323" s="115"/>
      <c r="B323" s="115"/>
      <c r="C323" s="115"/>
      <c r="D323" s="115"/>
      <c r="E323" s="128"/>
      <c r="F323" s="118"/>
      <c r="G323" s="118" t="s">
        <v>542</v>
      </c>
      <c r="H323" s="115"/>
      <c r="I323" s="115"/>
      <c r="J323" s="127" t="s">
        <v>1090</v>
      </c>
      <c r="K323" s="115"/>
      <c r="L323" s="115"/>
      <c r="P323" s="116" t="s">
        <v>3437</v>
      </c>
      <c r="Q323" s="116" t="s">
        <v>3438</v>
      </c>
    </row>
    <row r="324" spans="1:17">
      <c r="A324" s="115"/>
      <c r="B324" s="115"/>
      <c r="C324" s="115"/>
      <c r="D324" s="115"/>
      <c r="E324" s="128"/>
      <c r="F324" s="118"/>
      <c r="G324" s="118" t="s">
        <v>543</v>
      </c>
      <c r="H324" s="115"/>
      <c r="I324" s="115"/>
      <c r="J324" s="127" t="s">
        <v>1091</v>
      </c>
      <c r="K324" s="115"/>
      <c r="L324" s="115"/>
      <c r="P324" s="116" t="s">
        <v>3439</v>
      </c>
      <c r="Q324" s="116" t="s">
        <v>3440</v>
      </c>
    </row>
    <row r="325" spans="1:17">
      <c r="A325" s="115"/>
      <c r="B325" s="115"/>
      <c r="C325" s="115"/>
      <c r="D325" s="115"/>
      <c r="E325" s="128"/>
      <c r="F325" s="118"/>
      <c r="G325" s="118" t="s">
        <v>544</v>
      </c>
      <c r="H325" s="115"/>
      <c r="I325" s="115"/>
      <c r="J325" s="127" t="s">
        <v>1092</v>
      </c>
      <c r="K325" s="115"/>
      <c r="L325" s="115"/>
      <c r="P325" s="116" t="s">
        <v>3441</v>
      </c>
      <c r="Q325" s="116" t="s">
        <v>3442</v>
      </c>
    </row>
    <row r="326" spans="1:17">
      <c r="A326" s="115"/>
      <c r="B326" s="115"/>
      <c r="C326" s="115"/>
      <c r="D326" s="115"/>
      <c r="E326" s="128"/>
      <c r="F326" s="118"/>
      <c r="G326" s="118" t="s">
        <v>545</v>
      </c>
      <c r="H326" s="115"/>
      <c r="I326" s="115"/>
      <c r="J326" s="127" t="s">
        <v>1093</v>
      </c>
      <c r="K326" s="115"/>
      <c r="L326" s="115"/>
      <c r="P326" s="116" t="s">
        <v>3443</v>
      </c>
      <c r="Q326" s="116" t="s">
        <v>3444</v>
      </c>
    </row>
    <row r="327" spans="1:17">
      <c r="A327" s="115"/>
      <c r="B327" s="115"/>
      <c r="C327" s="115"/>
      <c r="D327" s="115"/>
      <c r="E327" s="128"/>
      <c r="F327" s="118"/>
      <c r="G327" s="118" t="s">
        <v>546</v>
      </c>
      <c r="H327" s="115"/>
      <c r="I327" s="115"/>
      <c r="J327" s="127" t="s">
        <v>1094</v>
      </c>
      <c r="K327" s="115"/>
      <c r="L327" s="115"/>
      <c r="P327" s="116" t="s">
        <v>3445</v>
      </c>
      <c r="Q327" s="116" t="s">
        <v>3446</v>
      </c>
    </row>
    <row r="328" spans="1:17">
      <c r="A328" s="115"/>
      <c r="B328" s="115"/>
      <c r="C328" s="115"/>
      <c r="D328" s="115"/>
      <c r="E328" s="128"/>
      <c r="F328" s="118"/>
      <c r="G328" s="118" t="s">
        <v>547</v>
      </c>
      <c r="H328" s="115"/>
      <c r="I328" s="115"/>
      <c r="J328" s="127" t="s">
        <v>1095</v>
      </c>
      <c r="K328" s="115"/>
      <c r="L328" s="115"/>
      <c r="P328" s="116" t="s">
        <v>3447</v>
      </c>
      <c r="Q328" s="116" t="s">
        <v>3448</v>
      </c>
    </row>
    <row r="329" spans="1:17">
      <c r="A329" s="115"/>
      <c r="B329" s="115"/>
      <c r="C329" s="115"/>
      <c r="D329" s="115"/>
      <c r="E329" s="128"/>
      <c r="F329" s="118"/>
      <c r="G329" s="118" t="s">
        <v>548</v>
      </c>
      <c r="H329" s="115"/>
      <c r="I329" s="115"/>
      <c r="J329" s="127" t="s">
        <v>1096</v>
      </c>
      <c r="K329" s="115"/>
      <c r="L329" s="115"/>
      <c r="P329" s="116" t="s">
        <v>3449</v>
      </c>
      <c r="Q329" s="116" t="s">
        <v>3450</v>
      </c>
    </row>
    <row r="330" spans="1:17">
      <c r="A330" s="115"/>
      <c r="B330" s="115"/>
      <c r="C330" s="115"/>
      <c r="D330" s="115"/>
      <c r="E330" s="128"/>
      <c r="F330" s="118"/>
      <c r="G330" s="118" t="s">
        <v>549</v>
      </c>
      <c r="H330" s="115"/>
      <c r="I330" s="115"/>
      <c r="J330" s="127" t="s">
        <v>1097</v>
      </c>
      <c r="K330" s="115"/>
      <c r="L330" s="115"/>
      <c r="P330" s="116" t="s">
        <v>3451</v>
      </c>
      <c r="Q330" s="116" t="s">
        <v>3452</v>
      </c>
    </row>
    <row r="331" spans="1:17">
      <c r="A331" s="115"/>
      <c r="B331" s="115"/>
      <c r="C331" s="115"/>
      <c r="D331" s="115"/>
      <c r="E331" s="128"/>
      <c r="F331" s="118"/>
      <c r="G331" s="118" t="s">
        <v>550</v>
      </c>
      <c r="H331" s="115"/>
      <c r="I331" s="115"/>
      <c r="J331" s="127" t="s">
        <v>1098</v>
      </c>
      <c r="K331" s="115"/>
      <c r="L331" s="115"/>
      <c r="P331" s="116" t="s">
        <v>3453</v>
      </c>
      <c r="Q331" s="116" t="s">
        <v>3454</v>
      </c>
    </row>
    <row r="332" spans="1:17">
      <c r="A332" s="115"/>
      <c r="B332" s="115"/>
      <c r="C332" s="115"/>
      <c r="D332" s="115"/>
      <c r="E332" s="128"/>
      <c r="F332" s="118"/>
      <c r="G332" s="118" t="s">
        <v>551</v>
      </c>
      <c r="H332" s="115"/>
      <c r="I332" s="115"/>
      <c r="J332" s="127" t="s">
        <v>1099</v>
      </c>
      <c r="K332" s="115"/>
      <c r="L332" s="115"/>
      <c r="P332" s="116" t="s">
        <v>3455</v>
      </c>
      <c r="Q332" s="116" t="s">
        <v>3456</v>
      </c>
    </row>
    <row r="333" spans="1:17">
      <c r="A333" s="115"/>
      <c r="B333" s="115"/>
      <c r="C333" s="115"/>
      <c r="D333" s="115"/>
      <c r="E333" s="128"/>
      <c r="F333" s="118"/>
      <c r="G333" s="118" t="s">
        <v>552</v>
      </c>
      <c r="H333" s="115"/>
      <c r="I333" s="115"/>
      <c r="J333" s="127" t="s">
        <v>1100</v>
      </c>
      <c r="K333" s="115"/>
      <c r="L333" s="115"/>
      <c r="P333" s="116" t="s">
        <v>3457</v>
      </c>
      <c r="Q333" s="116" t="s">
        <v>3458</v>
      </c>
    </row>
    <row r="334" spans="1:17">
      <c r="A334" s="115"/>
      <c r="B334" s="115"/>
      <c r="C334" s="115"/>
      <c r="D334" s="115"/>
      <c r="E334" s="128"/>
      <c r="F334" s="118"/>
      <c r="G334" s="118" t="s">
        <v>553</v>
      </c>
      <c r="H334" s="115"/>
      <c r="I334" s="115"/>
      <c r="J334" s="127" t="s">
        <v>1101</v>
      </c>
      <c r="K334" s="115"/>
      <c r="L334" s="115"/>
      <c r="P334" s="116" t="s">
        <v>3459</v>
      </c>
      <c r="Q334" s="116" t="s">
        <v>3460</v>
      </c>
    </row>
    <row r="335" spans="1:17">
      <c r="A335" s="115"/>
      <c r="B335" s="115"/>
      <c r="C335" s="115"/>
      <c r="D335" s="115"/>
      <c r="E335" s="128"/>
      <c r="F335" s="118"/>
      <c r="G335" s="118" t="s">
        <v>554</v>
      </c>
      <c r="H335" s="115"/>
      <c r="I335" s="115"/>
      <c r="J335" s="127" t="s">
        <v>1102</v>
      </c>
      <c r="K335" s="115"/>
      <c r="L335" s="115"/>
      <c r="P335" s="116" t="s">
        <v>3461</v>
      </c>
      <c r="Q335" s="116" t="s">
        <v>3462</v>
      </c>
    </row>
    <row r="336" spans="1:17">
      <c r="A336" s="115"/>
      <c r="B336" s="115"/>
      <c r="C336" s="115"/>
      <c r="D336" s="115"/>
      <c r="E336" s="115"/>
      <c r="F336" s="118"/>
      <c r="G336" s="118" t="s">
        <v>555</v>
      </c>
      <c r="H336" s="115"/>
      <c r="I336" s="115"/>
      <c r="J336" s="127" t="s">
        <v>1103</v>
      </c>
      <c r="K336" s="115"/>
      <c r="L336" s="115"/>
      <c r="P336" s="116" t="s">
        <v>3463</v>
      </c>
      <c r="Q336" s="116" t="s">
        <v>3464</v>
      </c>
    </row>
    <row r="337" spans="1:17">
      <c r="A337" s="115"/>
      <c r="B337" s="115"/>
      <c r="C337" s="115"/>
      <c r="D337" s="115"/>
      <c r="E337" s="115"/>
      <c r="F337" s="118"/>
      <c r="G337" s="118" t="s">
        <v>556</v>
      </c>
      <c r="H337" s="115"/>
      <c r="I337" s="115"/>
      <c r="J337" s="127" t="s">
        <v>1104</v>
      </c>
      <c r="K337" s="115"/>
      <c r="L337" s="115"/>
      <c r="P337" s="116" t="s">
        <v>3465</v>
      </c>
      <c r="Q337" s="116" t="s">
        <v>3466</v>
      </c>
    </row>
    <row r="338" spans="1:17">
      <c r="A338" s="115"/>
      <c r="B338" s="115"/>
      <c r="C338" s="115"/>
      <c r="D338" s="115"/>
      <c r="E338" s="115"/>
      <c r="F338" s="118"/>
      <c r="G338" s="118" t="s">
        <v>557</v>
      </c>
      <c r="H338" s="115"/>
      <c r="I338" s="115"/>
      <c r="J338" s="127" t="s">
        <v>1105</v>
      </c>
      <c r="K338" s="115"/>
      <c r="L338" s="115"/>
      <c r="P338" s="116" t="s">
        <v>3467</v>
      </c>
      <c r="Q338" s="116" t="s">
        <v>3468</v>
      </c>
    </row>
    <row r="339" spans="1:17">
      <c r="A339" s="115"/>
      <c r="B339" s="115"/>
      <c r="C339" s="115"/>
      <c r="D339" s="115"/>
      <c r="E339" s="115"/>
      <c r="F339" s="118"/>
      <c r="G339" s="118" t="s">
        <v>558</v>
      </c>
      <c r="H339" s="115"/>
      <c r="I339" s="115"/>
      <c r="J339" s="127" t="s">
        <v>1106</v>
      </c>
      <c r="K339" s="115"/>
      <c r="L339" s="115"/>
      <c r="P339" s="116" t="s">
        <v>3469</v>
      </c>
      <c r="Q339" s="116" t="s">
        <v>3470</v>
      </c>
    </row>
    <row r="340" spans="1:17">
      <c r="A340" s="115"/>
      <c r="B340" s="115"/>
      <c r="C340" s="115"/>
      <c r="D340" s="115"/>
      <c r="E340" s="115"/>
      <c r="F340" s="118"/>
      <c r="G340" s="118" t="s">
        <v>559</v>
      </c>
      <c r="H340" s="115"/>
      <c r="I340" s="115"/>
      <c r="J340" s="127" t="s">
        <v>1107</v>
      </c>
      <c r="K340" s="115"/>
      <c r="L340" s="115"/>
      <c r="P340" s="116" t="s">
        <v>3471</v>
      </c>
      <c r="Q340" s="116" t="s">
        <v>3472</v>
      </c>
    </row>
    <row r="341" spans="1:17">
      <c r="A341" s="115"/>
      <c r="B341" s="115"/>
      <c r="C341" s="115"/>
      <c r="D341" s="115"/>
      <c r="E341" s="115"/>
      <c r="F341" s="118"/>
      <c r="G341" s="118" t="s">
        <v>560</v>
      </c>
      <c r="H341" s="115"/>
      <c r="I341" s="115"/>
      <c r="J341" s="127" t="s">
        <v>1108</v>
      </c>
      <c r="K341" s="115"/>
      <c r="L341" s="115"/>
      <c r="P341" s="116" t="s">
        <v>3473</v>
      </c>
      <c r="Q341" s="116" t="s">
        <v>3474</v>
      </c>
    </row>
    <row r="342" spans="1:17">
      <c r="A342" s="115"/>
      <c r="B342" s="115"/>
      <c r="C342" s="115"/>
      <c r="D342" s="115"/>
      <c r="E342" s="115"/>
      <c r="F342" s="118"/>
      <c r="G342" s="118" t="s">
        <v>561</v>
      </c>
      <c r="H342" s="115"/>
      <c r="I342" s="115"/>
      <c r="J342" s="127" t="s">
        <v>1109</v>
      </c>
      <c r="K342" s="115"/>
      <c r="L342" s="115"/>
      <c r="P342" s="116" t="s">
        <v>3475</v>
      </c>
      <c r="Q342" s="116" t="s">
        <v>3476</v>
      </c>
    </row>
    <row r="343" spans="1:17">
      <c r="A343" s="115"/>
      <c r="B343" s="115"/>
      <c r="C343" s="115"/>
      <c r="D343" s="115"/>
      <c r="E343" s="115"/>
      <c r="F343" s="118"/>
      <c r="G343" s="118" t="s">
        <v>562</v>
      </c>
      <c r="H343" s="115"/>
      <c r="I343" s="115"/>
      <c r="J343" s="127" t="s">
        <v>1110</v>
      </c>
      <c r="K343" s="115"/>
      <c r="L343" s="115"/>
      <c r="P343" s="116" t="s">
        <v>3477</v>
      </c>
      <c r="Q343" s="116" t="s">
        <v>3478</v>
      </c>
    </row>
    <row r="344" spans="1:17">
      <c r="A344" s="115"/>
      <c r="B344" s="115"/>
      <c r="C344" s="115"/>
      <c r="D344" s="115"/>
      <c r="E344" s="115"/>
      <c r="F344" s="118"/>
      <c r="G344" s="118" t="s">
        <v>563</v>
      </c>
      <c r="H344" s="115"/>
      <c r="I344" s="115"/>
      <c r="J344" s="127" t="s">
        <v>1111</v>
      </c>
      <c r="K344" s="115"/>
      <c r="L344" s="115"/>
      <c r="P344" s="116" t="s">
        <v>3479</v>
      </c>
      <c r="Q344" s="116" t="s">
        <v>3480</v>
      </c>
    </row>
    <row r="345" spans="1:17">
      <c r="A345" s="115"/>
      <c r="B345" s="115"/>
      <c r="C345" s="115"/>
      <c r="D345" s="115"/>
      <c r="E345" s="115"/>
      <c r="F345" s="118"/>
      <c r="G345" s="118" t="s">
        <v>564</v>
      </c>
      <c r="H345" s="115"/>
      <c r="I345" s="115"/>
      <c r="J345" s="127" t="s">
        <v>1112</v>
      </c>
      <c r="K345" s="115"/>
      <c r="L345" s="115"/>
      <c r="P345" s="116" t="s">
        <v>3481</v>
      </c>
      <c r="Q345" s="116" t="s">
        <v>3482</v>
      </c>
    </row>
    <row r="346" spans="1:17">
      <c r="A346" s="115"/>
      <c r="B346" s="115"/>
      <c r="C346" s="115"/>
      <c r="D346" s="115"/>
      <c r="E346" s="115"/>
      <c r="F346" s="118"/>
      <c r="G346" s="118" t="s">
        <v>565</v>
      </c>
      <c r="H346" s="115"/>
      <c r="I346" s="115"/>
      <c r="J346" s="127" t="s">
        <v>1113</v>
      </c>
      <c r="K346" s="115"/>
      <c r="L346" s="115"/>
      <c r="P346" s="116" t="s">
        <v>3483</v>
      </c>
      <c r="Q346" s="116" t="s">
        <v>3484</v>
      </c>
    </row>
    <row r="347" spans="1:17">
      <c r="A347" s="115"/>
      <c r="B347" s="115"/>
      <c r="C347" s="115"/>
      <c r="D347" s="115"/>
      <c r="E347" s="115"/>
      <c r="F347" s="118"/>
      <c r="G347" s="118" t="s">
        <v>566</v>
      </c>
      <c r="H347" s="115"/>
      <c r="I347" s="115"/>
      <c r="J347" s="127" t="s">
        <v>1114</v>
      </c>
      <c r="K347" s="115"/>
      <c r="L347" s="115"/>
      <c r="P347" s="116" t="s">
        <v>3485</v>
      </c>
      <c r="Q347" s="116" t="s">
        <v>3486</v>
      </c>
    </row>
    <row r="348" spans="1:17">
      <c r="A348" s="115"/>
      <c r="B348" s="115"/>
      <c r="C348" s="115"/>
      <c r="D348" s="115"/>
      <c r="E348" s="115"/>
      <c r="F348" s="118"/>
      <c r="G348" s="118" t="s">
        <v>567</v>
      </c>
      <c r="H348" s="115"/>
      <c r="I348" s="115"/>
      <c r="J348" s="127" t="s">
        <v>1115</v>
      </c>
      <c r="K348" s="115"/>
      <c r="L348" s="115"/>
      <c r="P348" s="116" t="s">
        <v>3487</v>
      </c>
      <c r="Q348" s="116" t="s">
        <v>3488</v>
      </c>
    </row>
    <row r="349" spans="1:17">
      <c r="A349" s="115"/>
      <c r="B349" s="115"/>
      <c r="C349" s="115"/>
      <c r="D349" s="115"/>
      <c r="E349" s="115"/>
      <c r="F349" s="118"/>
      <c r="G349" s="118" t="s">
        <v>568</v>
      </c>
      <c r="H349" s="115"/>
      <c r="I349" s="115"/>
      <c r="J349" s="127" t="s">
        <v>1116</v>
      </c>
      <c r="K349" s="115"/>
      <c r="L349" s="115"/>
      <c r="P349" s="116" t="s">
        <v>3489</v>
      </c>
      <c r="Q349" s="116" t="s">
        <v>3490</v>
      </c>
    </row>
    <row r="350" spans="1:17">
      <c r="A350" s="115"/>
      <c r="B350" s="115"/>
      <c r="C350" s="115"/>
      <c r="D350" s="115"/>
      <c r="E350" s="115"/>
      <c r="F350" s="118"/>
      <c r="G350" s="118" t="s">
        <v>569</v>
      </c>
      <c r="H350" s="115"/>
      <c r="I350" s="115"/>
      <c r="J350" s="127" t="s">
        <v>1117</v>
      </c>
      <c r="K350" s="115"/>
      <c r="L350" s="115"/>
      <c r="P350" s="116" t="s">
        <v>3491</v>
      </c>
      <c r="Q350" s="116" t="s">
        <v>3492</v>
      </c>
    </row>
    <row r="351" spans="1:17">
      <c r="A351" s="115"/>
      <c r="B351" s="115"/>
      <c r="C351" s="115"/>
      <c r="D351" s="115"/>
      <c r="E351" s="115"/>
      <c r="F351" s="118"/>
      <c r="G351" s="118" t="s">
        <v>570</v>
      </c>
      <c r="H351" s="115"/>
      <c r="I351" s="115"/>
      <c r="J351" s="127" t="s">
        <v>1118</v>
      </c>
      <c r="K351" s="115"/>
      <c r="L351" s="115"/>
      <c r="P351" s="116" t="s">
        <v>3493</v>
      </c>
      <c r="Q351" s="116" t="s">
        <v>3494</v>
      </c>
    </row>
    <row r="352" spans="1:17">
      <c r="A352" s="115"/>
      <c r="B352" s="115"/>
      <c r="C352" s="115"/>
      <c r="D352" s="115"/>
      <c r="E352" s="115"/>
      <c r="F352" s="118"/>
      <c r="G352" s="118" t="s">
        <v>571</v>
      </c>
      <c r="H352" s="115"/>
      <c r="I352" s="115"/>
      <c r="J352" s="127" t="s">
        <v>1119</v>
      </c>
      <c r="K352" s="115"/>
      <c r="L352" s="115"/>
      <c r="P352" s="116" t="s">
        <v>3495</v>
      </c>
      <c r="Q352" s="116" t="s">
        <v>3496</v>
      </c>
    </row>
    <row r="353" spans="1:17">
      <c r="A353" s="115"/>
      <c r="B353" s="115"/>
      <c r="C353" s="115"/>
      <c r="D353" s="115"/>
      <c r="E353" s="115"/>
      <c r="F353" s="118"/>
      <c r="G353" s="118" t="s">
        <v>572</v>
      </c>
      <c r="H353" s="115"/>
      <c r="I353" s="115"/>
      <c r="J353" s="127" t="s">
        <v>1120</v>
      </c>
      <c r="K353" s="115"/>
      <c r="L353" s="115"/>
      <c r="P353" s="116" t="s">
        <v>3497</v>
      </c>
      <c r="Q353" s="116" t="s">
        <v>3498</v>
      </c>
    </row>
    <row r="354" spans="1:17">
      <c r="A354" s="115"/>
      <c r="B354" s="115"/>
      <c r="C354" s="115"/>
      <c r="D354" s="115"/>
      <c r="E354" s="115"/>
      <c r="F354" s="118"/>
      <c r="G354" s="118" t="s">
        <v>573</v>
      </c>
      <c r="H354" s="115"/>
      <c r="I354" s="115"/>
      <c r="J354" s="127" t="s">
        <v>1121</v>
      </c>
      <c r="K354" s="115"/>
      <c r="L354" s="115"/>
      <c r="P354" s="116" t="s">
        <v>3499</v>
      </c>
      <c r="Q354" s="116" t="s">
        <v>3500</v>
      </c>
    </row>
    <row r="355" spans="1:17">
      <c r="A355" s="115"/>
      <c r="B355" s="115"/>
      <c r="C355" s="115"/>
      <c r="D355" s="115"/>
      <c r="E355" s="115"/>
      <c r="F355" s="118"/>
      <c r="G355" s="118" t="s">
        <v>574</v>
      </c>
      <c r="H355" s="115"/>
      <c r="I355" s="115"/>
      <c r="J355" s="127" t="s">
        <v>1122</v>
      </c>
      <c r="K355" s="115"/>
      <c r="L355" s="115"/>
      <c r="P355" s="116" t="s">
        <v>3501</v>
      </c>
      <c r="Q355" s="116" t="s">
        <v>3502</v>
      </c>
    </row>
    <row r="356" spans="1:17">
      <c r="A356" s="115"/>
      <c r="B356" s="115"/>
      <c r="C356" s="115"/>
      <c r="D356" s="115"/>
      <c r="E356" s="115"/>
      <c r="F356" s="118"/>
      <c r="G356" s="118" t="s">
        <v>575</v>
      </c>
      <c r="H356" s="115"/>
      <c r="I356" s="115"/>
      <c r="J356" s="127" t="s">
        <v>1123</v>
      </c>
      <c r="K356" s="115"/>
      <c r="L356" s="115"/>
      <c r="P356" s="116" t="s">
        <v>3503</v>
      </c>
      <c r="Q356" s="116" t="s">
        <v>3504</v>
      </c>
    </row>
    <row r="357" spans="1:17">
      <c r="A357" s="115"/>
      <c r="B357" s="115"/>
      <c r="C357" s="115"/>
      <c r="D357" s="115"/>
      <c r="E357" s="115"/>
      <c r="F357" s="118"/>
      <c r="G357" s="118" t="s">
        <v>576</v>
      </c>
      <c r="H357" s="115"/>
      <c r="I357" s="115"/>
      <c r="J357" s="127" t="s">
        <v>1124</v>
      </c>
      <c r="K357" s="115"/>
      <c r="L357" s="115"/>
      <c r="P357" s="116" t="s">
        <v>3505</v>
      </c>
      <c r="Q357" s="116" t="s">
        <v>3506</v>
      </c>
    </row>
    <row r="358" spans="1:17">
      <c r="A358" s="115"/>
      <c r="B358" s="115"/>
      <c r="C358" s="115"/>
      <c r="D358" s="115"/>
      <c r="E358" s="115"/>
      <c r="F358" s="118"/>
      <c r="G358" s="118" t="s">
        <v>577</v>
      </c>
      <c r="H358" s="115"/>
      <c r="I358" s="115"/>
      <c r="J358" s="127" t="s">
        <v>1125</v>
      </c>
      <c r="K358" s="115"/>
      <c r="L358" s="115"/>
      <c r="P358" s="116" t="s">
        <v>3507</v>
      </c>
      <c r="Q358" s="116" t="s">
        <v>3508</v>
      </c>
    </row>
    <row r="359" spans="1:17">
      <c r="A359" s="115"/>
      <c r="B359" s="115"/>
      <c r="C359" s="115"/>
      <c r="D359" s="115"/>
      <c r="E359" s="115"/>
      <c r="F359" s="118"/>
      <c r="G359" s="118" t="s">
        <v>578</v>
      </c>
      <c r="H359" s="115"/>
      <c r="I359" s="115"/>
      <c r="J359" s="127" t="s">
        <v>1126</v>
      </c>
      <c r="K359" s="115"/>
      <c r="L359" s="115"/>
      <c r="P359" s="116" t="s">
        <v>3509</v>
      </c>
      <c r="Q359" s="116" t="s">
        <v>3510</v>
      </c>
    </row>
    <row r="360" spans="1:17">
      <c r="A360" s="115"/>
      <c r="B360" s="115"/>
      <c r="C360" s="115"/>
      <c r="D360" s="115"/>
      <c r="E360" s="115"/>
      <c r="F360" s="118"/>
      <c r="G360" s="118" t="s">
        <v>579</v>
      </c>
      <c r="H360" s="115"/>
      <c r="I360" s="115"/>
      <c r="J360" s="127" t="s">
        <v>1127</v>
      </c>
      <c r="K360" s="115"/>
      <c r="L360" s="115"/>
      <c r="P360" s="116" t="s">
        <v>3511</v>
      </c>
      <c r="Q360" s="116" t="s">
        <v>3512</v>
      </c>
    </row>
    <row r="361" spans="1:17">
      <c r="A361" s="115"/>
      <c r="B361" s="115"/>
      <c r="C361" s="115"/>
      <c r="D361" s="115"/>
      <c r="E361" s="115"/>
      <c r="F361" s="118"/>
      <c r="G361" s="118" t="s">
        <v>580</v>
      </c>
      <c r="H361" s="115"/>
      <c r="I361" s="115"/>
      <c r="J361" s="127" t="s">
        <v>1128</v>
      </c>
      <c r="K361" s="115"/>
      <c r="L361" s="115"/>
      <c r="P361" s="116" t="s">
        <v>3513</v>
      </c>
      <c r="Q361" s="116" t="s">
        <v>3514</v>
      </c>
    </row>
    <row r="362" spans="1:17">
      <c r="A362" s="115"/>
      <c r="B362" s="115"/>
      <c r="C362" s="115"/>
      <c r="D362" s="115"/>
      <c r="E362" s="115"/>
      <c r="F362" s="118"/>
      <c r="G362" s="118" t="s">
        <v>581</v>
      </c>
      <c r="H362" s="115"/>
      <c r="I362" s="115"/>
      <c r="J362" s="127" t="s">
        <v>1129</v>
      </c>
      <c r="K362" s="115"/>
      <c r="L362" s="115"/>
      <c r="P362" s="116" t="s">
        <v>3515</v>
      </c>
      <c r="Q362" s="116" t="s">
        <v>3516</v>
      </c>
    </row>
    <row r="363" spans="1:17">
      <c r="A363" s="115"/>
      <c r="B363" s="115"/>
      <c r="C363" s="115"/>
      <c r="D363" s="115"/>
      <c r="E363" s="115"/>
      <c r="F363" s="118"/>
      <c r="G363" s="118" t="s">
        <v>582</v>
      </c>
      <c r="H363" s="115"/>
      <c r="I363" s="115"/>
      <c r="J363" s="127" t="s">
        <v>1130</v>
      </c>
      <c r="K363" s="115"/>
      <c r="L363" s="115"/>
      <c r="P363" s="116" t="s">
        <v>3517</v>
      </c>
      <c r="Q363" s="116" t="s">
        <v>3518</v>
      </c>
    </row>
    <row r="364" spans="1:17">
      <c r="A364" s="115"/>
      <c r="B364" s="115"/>
      <c r="C364" s="115"/>
      <c r="D364" s="115"/>
      <c r="E364" s="115"/>
      <c r="F364" s="118"/>
      <c r="G364" s="118" t="s">
        <v>583</v>
      </c>
      <c r="H364" s="115"/>
      <c r="I364" s="115"/>
      <c r="J364" s="127" t="s">
        <v>1131</v>
      </c>
      <c r="K364" s="115"/>
      <c r="L364" s="115"/>
      <c r="P364" s="116" t="s">
        <v>3519</v>
      </c>
      <c r="Q364" s="116" t="s">
        <v>3520</v>
      </c>
    </row>
    <row r="365" spans="1:17">
      <c r="A365" s="115"/>
      <c r="B365" s="115"/>
      <c r="C365" s="115"/>
      <c r="D365" s="115"/>
      <c r="E365" s="115"/>
      <c r="F365" s="118"/>
      <c r="G365" s="118" t="s">
        <v>584</v>
      </c>
      <c r="H365" s="115"/>
      <c r="I365" s="115"/>
      <c r="J365" s="127" t="s">
        <v>1132</v>
      </c>
      <c r="K365" s="115"/>
      <c r="L365" s="115"/>
      <c r="P365" s="116" t="s">
        <v>3521</v>
      </c>
      <c r="Q365" s="116" t="s">
        <v>3522</v>
      </c>
    </row>
    <row r="366" spans="1:17">
      <c r="A366" s="115"/>
      <c r="B366" s="115"/>
      <c r="C366" s="115"/>
      <c r="D366" s="115"/>
      <c r="E366" s="115"/>
      <c r="F366" s="118"/>
      <c r="G366" s="127" t="s">
        <v>1933</v>
      </c>
      <c r="H366" s="115"/>
      <c r="I366" s="115"/>
      <c r="J366" s="127" t="s">
        <v>1133</v>
      </c>
      <c r="K366" s="115"/>
      <c r="L366" s="115"/>
      <c r="P366" s="116" t="s">
        <v>3523</v>
      </c>
      <c r="Q366" s="116" t="s">
        <v>3524</v>
      </c>
    </row>
    <row r="367" spans="1:17">
      <c r="A367" s="115"/>
      <c r="B367" s="115"/>
      <c r="C367" s="115"/>
      <c r="D367" s="115"/>
      <c r="E367" s="115"/>
      <c r="F367" s="118"/>
      <c r="G367" s="127" t="s">
        <v>1934</v>
      </c>
      <c r="H367" s="115"/>
      <c r="I367" s="115"/>
      <c r="J367" s="127" t="s">
        <v>1134</v>
      </c>
      <c r="K367" s="115"/>
      <c r="L367" s="115"/>
      <c r="P367" s="116" t="s">
        <v>3525</v>
      </c>
      <c r="Q367" s="116" t="s">
        <v>3526</v>
      </c>
    </row>
    <row r="368" spans="1:17">
      <c r="A368" s="115"/>
      <c r="B368" s="115"/>
      <c r="C368" s="115"/>
      <c r="D368" s="115"/>
      <c r="E368" s="115"/>
      <c r="F368" s="118"/>
      <c r="G368" s="127" t="s">
        <v>1935</v>
      </c>
      <c r="H368" s="115"/>
      <c r="I368" s="115"/>
      <c r="J368" s="127" t="s">
        <v>1135</v>
      </c>
      <c r="K368" s="115"/>
      <c r="L368" s="115"/>
      <c r="P368" s="116" t="s">
        <v>3527</v>
      </c>
      <c r="Q368" s="116" t="s">
        <v>3528</v>
      </c>
    </row>
    <row r="369" spans="1:17">
      <c r="A369" s="115"/>
      <c r="B369" s="115"/>
      <c r="C369" s="115"/>
      <c r="D369" s="115"/>
      <c r="E369" s="115"/>
      <c r="F369" s="118"/>
      <c r="G369" s="127" t="s">
        <v>1936</v>
      </c>
      <c r="H369" s="115"/>
      <c r="I369" s="115"/>
      <c r="J369" s="127" t="s">
        <v>1136</v>
      </c>
      <c r="K369" s="115"/>
      <c r="L369" s="115"/>
      <c r="P369" s="116" t="s">
        <v>3529</v>
      </c>
      <c r="Q369" s="116" t="s">
        <v>3530</v>
      </c>
    </row>
    <row r="370" spans="1:17">
      <c r="A370" s="115"/>
      <c r="B370" s="115"/>
      <c r="C370" s="115"/>
      <c r="D370" s="115"/>
      <c r="E370" s="115"/>
      <c r="F370" s="118"/>
      <c r="G370" s="127" t="s">
        <v>1937</v>
      </c>
      <c r="H370" s="115"/>
      <c r="I370" s="115"/>
      <c r="J370" s="127" t="s">
        <v>1137</v>
      </c>
      <c r="K370" s="115"/>
      <c r="L370" s="115"/>
      <c r="P370" s="116" t="s">
        <v>3531</v>
      </c>
      <c r="Q370" s="116" t="s">
        <v>3532</v>
      </c>
    </row>
    <row r="371" spans="1:17">
      <c r="A371" s="115"/>
      <c r="B371" s="115"/>
      <c r="C371" s="115"/>
      <c r="D371" s="115"/>
      <c r="E371" s="115"/>
      <c r="F371" s="118"/>
      <c r="G371" s="127" t="s">
        <v>1938</v>
      </c>
      <c r="H371" s="115"/>
      <c r="I371" s="115"/>
      <c r="J371" s="127" t="s">
        <v>1138</v>
      </c>
      <c r="K371" s="115"/>
      <c r="L371" s="115"/>
      <c r="P371" s="116" t="s">
        <v>3533</v>
      </c>
      <c r="Q371" s="116" t="s">
        <v>3534</v>
      </c>
    </row>
    <row r="372" spans="1:17">
      <c r="A372" s="115"/>
      <c r="B372" s="115"/>
      <c r="C372" s="115"/>
      <c r="D372" s="115"/>
      <c r="E372" s="115"/>
      <c r="F372" s="118"/>
      <c r="G372" s="118" t="s">
        <v>585</v>
      </c>
      <c r="H372" s="115"/>
      <c r="I372" s="115"/>
      <c r="J372" s="127" t="s">
        <v>1139</v>
      </c>
      <c r="K372" s="115"/>
      <c r="L372" s="115"/>
      <c r="P372" s="116" t="s">
        <v>3535</v>
      </c>
      <c r="Q372" s="116" t="s">
        <v>3536</v>
      </c>
    </row>
    <row r="373" spans="1:17">
      <c r="A373" s="115"/>
      <c r="B373" s="115"/>
      <c r="C373" s="115"/>
      <c r="D373" s="115"/>
      <c r="E373" s="115"/>
      <c r="F373" s="118"/>
      <c r="G373" s="118" t="s">
        <v>586</v>
      </c>
      <c r="H373" s="115"/>
      <c r="I373" s="115"/>
      <c r="J373" s="127" t="s">
        <v>1140</v>
      </c>
      <c r="K373" s="115"/>
      <c r="L373" s="115"/>
      <c r="P373" s="116" t="s">
        <v>3537</v>
      </c>
      <c r="Q373" s="116" t="s">
        <v>3538</v>
      </c>
    </row>
    <row r="374" spans="1:17">
      <c r="A374" s="115"/>
      <c r="B374" s="115"/>
      <c r="C374" s="115"/>
      <c r="D374" s="115"/>
      <c r="E374" s="115"/>
      <c r="F374" s="118"/>
      <c r="G374" s="118" t="s">
        <v>587</v>
      </c>
      <c r="H374" s="115"/>
      <c r="I374" s="115"/>
      <c r="J374" s="127" t="s">
        <v>1141</v>
      </c>
      <c r="K374" s="115"/>
      <c r="L374" s="115"/>
      <c r="P374" s="116" t="s">
        <v>3539</v>
      </c>
      <c r="Q374" s="116" t="s">
        <v>3540</v>
      </c>
    </row>
    <row r="375" spans="1:17">
      <c r="A375" s="115"/>
      <c r="B375" s="115"/>
      <c r="C375" s="115"/>
      <c r="D375" s="115"/>
      <c r="E375" s="115"/>
      <c r="F375" s="118"/>
      <c r="G375" s="118" t="s">
        <v>588</v>
      </c>
      <c r="H375" s="115"/>
      <c r="I375" s="115"/>
      <c r="J375" s="127" t="s">
        <v>1142</v>
      </c>
      <c r="K375" s="115"/>
      <c r="L375" s="115"/>
      <c r="P375" s="116" t="s">
        <v>3541</v>
      </c>
      <c r="Q375" s="116" t="s">
        <v>3542</v>
      </c>
    </row>
    <row r="376" spans="1:17">
      <c r="A376" s="115"/>
      <c r="B376" s="115"/>
      <c r="C376" s="115"/>
      <c r="D376" s="115"/>
      <c r="E376" s="115"/>
      <c r="F376" s="118"/>
      <c r="G376" s="118" t="s">
        <v>589</v>
      </c>
      <c r="H376" s="115"/>
      <c r="I376" s="115"/>
      <c r="J376" s="127" t="s">
        <v>1143</v>
      </c>
      <c r="K376" s="115"/>
      <c r="L376" s="115"/>
      <c r="P376" s="116" t="s">
        <v>3543</v>
      </c>
      <c r="Q376" s="116" t="s">
        <v>3544</v>
      </c>
    </row>
    <row r="377" spans="1:17">
      <c r="A377" s="115"/>
      <c r="B377" s="115"/>
      <c r="C377" s="115"/>
      <c r="D377" s="115"/>
      <c r="E377" s="115"/>
      <c r="F377" s="118"/>
      <c r="G377" s="118" t="s">
        <v>590</v>
      </c>
      <c r="H377" s="115"/>
      <c r="I377" s="115"/>
      <c r="J377" s="127" t="s">
        <v>1144</v>
      </c>
      <c r="K377" s="115"/>
      <c r="L377" s="115"/>
      <c r="P377" s="116" t="s">
        <v>3545</v>
      </c>
      <c r="Q377" s="116" t="s">
        <v>3546</v>
      </c>
    </row>
    <row r="378" spans="1:17">
      <c r="A378" s="115"/>
      <c r="B378" s="115"/>
      <c r="C378" s="115"/>
      <c r="D378" s="115"/>
      <c r="E378" s="115"/>
      <c r="F378" s="118"/>
      <c r="G378" s="118" t="s">
        <v>591</v>
      </c>
      <c r="H378" s="115"/>
      <c r="I378" s="115"/>
      <c r="J378" s="127" t="s">
        <v>1145</v>
      </c>
      <c r="K378" s="115"/>
      <c r="L378" s="115"/>
      <c r="P378" s="116" t="s">
        <v>3547</v>
      </c>
      <c r="Q378" s="116" t="s">
        <v>3548</v>
      </c>
    </row>
    <row r="379" spans="1:17">
      <c r="A379" s="115"/>
      <c r="B379" s="115"/>
      <c r="C379" s="115"/>
      <c r="D379" s="115"/>
      <c r="E379" s="115"/>
      <c r="F379" s="118"/>
      <c r="G379" s="118" t="s">
        <v>592</v>
      </c>
      <c r="H379" s="115"/>
      <c r="I379" s="115"/>
      <c r="J379" s="127" t="s">
        <v>1146</v>
      </c>
      <c r="K379" s="115"/>
      <c r="L379" s="115"/>
      <c r="P379" s="116" t="s">
        <v>3549</v>
      </c>
      <c r="Q379" s="116" t="s">
        <v>3550</v>
      </c>
    </row>
    <row r="380" spans="1:17">
      <c r="A380" s="115"/>
      <c r="B380" s="115"/>
      <c r="C380" s="115"/>
      <c r="D380" s="115"/>
      <c r="E380" s="115"/>
      <c r="F380" s="118"/>
      <c r="G380" s="118" t="s">
        <v>593</v>
      </c>
      <c r="H380" s="115"/>
      <c r="I380" s="115"/>
      <c r="J380" s="127" t="s">
        <v>1147</v>
      </c>
      <c r="K380" s="115"/>
      <c r="L380" s="115"/>
      <c r="P380" s="116" t="s">
        <v>3551</v>
      </c>
      <c r="Q380" s="116" t="s">
        <v>3552</v>
      </c>
    </row>
    <row r="381" spans="1:17">
      <c r="A381" s="115"/>
      <c r="B381" s="115"/>
      <c r="C381" s="115"/>
      <c r="D381" s="115"/>
      <c r="E381" s="115"/>
      <c r="F381" s="118"/>
      <c r="G381" s="118" t="s">
        <v>594</v>
      </c>
      <c r="H381" s="115"/>
      <c r="I381" s="115"/>
      <c r="J381" s="127" t="s">
        <v>1148</v>
      </c>
      <c r="K381" s="115"/>
      <c r="L381" s="115"/>
      <c r="P381" s="116" t="s">
        <v>3553</v>
      </c>
      <c r="Q381" s="116" t="s">
        <v>3554</v>
      </c>
    </row>
    <row r="382" spans="1:17">
      <c r="A382" s="115"/>
      <c r="B382" s="115"/>
      <c r="C382" s="115"/>
      <c r="D382" s="115"/>
      <c r="E382" s="115"/>
      <c r="F382" s="118"/>
      <c r="G382" s="118" t="s">
        <v>595</v>
      </c>
      <c r="H382" s="115"/>
      <c r="I382" s="115"/>
      <c r="J382" s="127" t="s">
        <v>1149</v>
      </c>
      <c r="K382" s="115"/>
      <c r="L382" s="115"/>
      <c r="P382" s="116" t="s">
        <v>3555</v>
      </c>
      <c r="Q382" s="116" t="s">
        <v>3556</v>
      </c>
    </row>
    <row r="383" spans="1:17">
      <c r="A383" s="115"/>
      <c r="B383" s="115"/>
      <c r="C383" s="115"/>
      <c r="D383" s="115"/>
      <c r="E383" s="115"/>
      <c r="F383" s="118"/>
      <c r="G383" s="118" t="s">
        <v>596</v>
      </c>
      <c r="H383" s="115"/>
      <c r="I383" s="115"/>
      <c r="J383" s="127" t="s">
        <v>1150</v>
      </c>
      <c r="K383" s="115"/>
      <c r="L383" s="115"/>
      <c r="P383" s="116" t="s">
        <v>3557</v>
      </c>
      <c r="Q383" s="116" t="s">
        <v>3558</v>
      </c>
    </row>
    <row r="384" spans="1:17">
      <c r="A384" s="115"/>
      <c r="B384" s="115"/>
      <c r="C384" s="115"/>
      <c r="D384" s="115"/>
      <c r="E384" s="115"/>
      <c r="F384" s="118"/>
      <c r="G384" s="118" t="s">
        <v>597</v>
      </c>
      <c r="H384" s="115"/>
      <c r="I384" s="115"/>
      <c r="J384" s="127" t="s">
        <v>1151</v>
      </c>
      <c r="K384" s="115"/>
      <c r="L384" s="115"/>
      <c r="P384" s="116" t="s">
        <v>3559</v>
      </c>
      <c r="Q384" s="116" t="s">
        <v>3560</v>
      </c>
    </row>
    <row r="385" spans="1:17">
      <c r="A385" s="115"/>
      <c r="B385" s="115"/>
      <c r="C385" s="115"/>
      <c r="D385" s="115"/>
      <c r="E385" s="115"/>
      <c r="F385" s="118"/>
      <c r="G385" s="118" t="s">
        <v>598</v>
      </c>
      <c r="H385" s="115"/>
      <c r="I385" s="115"/>
      <c r="J385" s="127" t="s">
        <v>1152</v>
      </c>
      <c r="K385" s="115"/>
      <c r="L385" s="115"/>
      <c r="P385" s="116" t="s">
        <v>3561</v>
      </c>
      <c r="Q385" s="116" t="s">
        <v>3562</v>
      </c>
    </row>
    <row r="386" spans="1:17">
      <c r="A386" s="115"/>
      <c r="B386" s="115"/>
      <c r="C386" s="115"/>
      <c r="D386" s="115"/>
      <c r="E386" s="115"/>
      <c r="F386" s="118"/>
      <c r="G386" s="118" t="s">
        <v>599</v>
      </c>
      <c r="H386" s="115"/>
      <c r="I386" s="115"/>
      <c r="J386" s="127" t="s">
        <v>1153</v>
      </c>
      <c r="K386" s="115"/>
      <c r="L386" s="115"/>
      <c r="P386" s="116" t="s">
        <v>3563</v>
      </c>
      <c r="Q386" s="116" t="s">
        <v>3564</v>
      </c>
    </row>
    <row r="387" spans="1:17">
      <c r="A387" s="115"/>
      <c r="B387" s="115"/>
      <c r="C387" s="115"/>
      <c r="D387" s="115"/>
      <c r="E387" s="115"/>
      <c r="F387" s="118"/>
      <c r="G387" s="118" t="s">
        <v>600</v>
      </c>
      <c r="H387" s="115"/>
      <c r="I387" s="115"/>
      <c r="J387" s="127" t="s">
        <v>1154</v>
      </c>
      <c r="K387" s="115"/>
      <c r="L387" s="115"/>
      <c r="P387" s="116" t="s">
        <v>3565</v>
      </c>
      <c r="Q387" s="116" t="s">
        <v>3566</v>
      </c>
    </row>
    <row r="388" spans="1:17">
      <c r="A388" s="115"/>
      <c r="B388" s="115"/>
      <c r="C388" s="115"/>
      <c r="D388" s="115"/>
      <c r="E388" s="115"/>
      <c r="F388" s="118"/>
      <c r="G388" s="118" t="s">
        <v>601</v>
      </c>
      <c r="H388" s="115"/>
      <c r="I388" s="115"/>
      <c r="J388" s="127" t="s">
        <v>1155</v>
      </c>
      <c r="K388" s="115"/>
      <c r="L388" s="115"/>
      <c r="P388" s="116" t="s">
        <v>3567</v>
      </c>
      <c r="Q388" s="116" t="s">
        <v>3568</v>
      </c>
    </row>
    <row r="389" spans="1:17">
      <c r="A389" s="115"/>
      <c r="B389" s="115"/>
      <c r="C389" s="115"/>
      <c r="D389" s="115"/>
      <c r="E389" s="115"/>
      <c r="F389" s="118"/>
      <c r="G389" s="118" t="s">
        <v>602</v>
      </c>
      <c r="H389" s="115"/>
      <c r="I389" s="115"/>
      <c r="J389" s="127" t="s">
        <v>1156</v>
      </c>
      <c r="K389" s="115"/>
      <c r="L389" s="115"/>
      <c r="P389" s="116" t="s">
        <v>3569</v>
      </c>
      <c r="Q389" s="116" t="s">
        <v>3570</v>
      </c>
    </row>
    <row r="390" spans="1:17">
      <c r="A390" s="115"/>
      <c r="B390" s="115"/>
      <c r="C390" s="115"/>
      <c r="D390" s="115"/>
      <c r="E390" s="115"/>
      <c r="F390" s="118"/>
      <c r="G390" s="118" t="s">
        <v>603</v>
      </c>
      <c r="H390" s="115"/>
      <c r="I390" s="115"/>
      <c r="J390" s="127" t="s">
        <v>1157</v>
      </c>
      <c r="K390" s="115"/>
      <c r="L390" s="115"/>
      <c r="P390" s="116" t="s">
        <v>3571</v>
      </c>
      <c r="Q390" s="116" t="s">
        <v>3572</v>
      </c>
    </row>
    <row r="391" spans="1:17">
      <c r="A391" s="115"/>
      <c r="B391" s="115"/>
      <c r="C391" s="115"/>
      <c r="D391" s="115"/>
      <c r="E391" s="115"/>
      <c r="F391" s="118"/>
      <c r="G391" s="118" t="s">
        <v>604</v>
      </c>
      <c r="H391" s="115"/>
      <c r="I391" s="115"/>
      <c r="J391" s="127" t="s">
        <v>1158</v>
      </c>
      <c r="K391" s="115"/>
      <c r="L391" s="115"/>
      <c r="P391" s="116" t="s">
        <v>3573</v>
      </c>
      <c r="Q391" s="116" t="s">
        <v>3574</v>
      </c>
    </row>
    <row r="392" spans="1:17">
      <c r="A392" s="115"/>
      <c r="B392" s="115"/>
      <c r="C392" s="115"/>
      <c r="D392" s="115"/>
      <c r="E392" s="115"/>
      <c r="F392" s="118"/>
      <c r="G392" s="118" t="s">
        <v>605</v>
      </c>
      <c r="H392" s="115"/>
      <c r="I392" s="115"/>
      <c r="J392" s="127" t="s">
        <v>1159</v>
      </c>
      <c r="K392" s="115"/>
      <c r="L392" s="115"/>
      <c r="P392" s="116" t="s">
        <v>3575</v>
      </c>
      <c r="Q392" s="116" t="s">
        <v>3576</v>
      </c>
    </row>
    <row r="393" spans="1:17">
      <c r="A393" s="115"/>
      <c r="B393" s="115"/>
      <c r="C393" s="115"/>
      <c r="D393" s="115"/>
      <c r="E393" s="115"/>
      <c r="F393" s="118"/>
      <c r="G393" s="118" t="s">
        <v>606</v>
      </c>
      <c r="H393" s="115"/>
      <c r="I393" s="115"/>
      <c r="J393" s="127" t="s">
        <v>1160</v>
      </c>
      <c r="K393" s="115"/>
      <c r="L393" s="115"/>
      <c r="P393" s="116" t="s">
        <v>3577</v>
      </c>
      <c r="Q393" s="116" t="s">
        <v>3578</v>
      </c>
    </row>
    <row r="394" spans="1:17">
      <c r="A394" s="115"/>
      <c r="B394" s="115"/>
      <c r="C394" s="115"/>
      <c r="D394" s="115"/>
      <c r="E394" s="115"/>
      <c r="F394" s="118"/>
      <c r="G394" s="118" t="s">
        <v>607</v>
      </c>
      <c r="H394" s="115"/>
      <c r="I394" s="115"/>
      <c r="J394" s="127" t="s">
        <v>1161</v>
      </c>
      <c r="K394" s="115"/>
      <c r="L394" s="115"/>
      <c r="P394" s="116" t="s">
        <v>3579</v>
      </c>
      <c r="Q394" s="116" t="s">
        <v>3580</v>
      </c>
    </row>
    <row r="395" spans="1:17">
      <c r="A395" s="115"/>
      <c r="B395" s="115"/>
      <c r="C395" s="115"/>
      <c r="D395" s="115"/>
      <c r="E395" s="115"/>
      <c r="F395" s="118"/>
      <c r="G395" s="118" t="s">
        <v>608</v>
      </c>
      <c r="H395" s="115"/>
      <c r="I395" s="115"/>
      <c r="J395" s="127" t="s">
        <v>1162</v>
      </c>
      <c r="K395" s="115"/>
      <c r="L395" s="115"/>
      <c r="P395" s="116" t="s">
        <v>3581</v>
      </c>
      <c r="Q395" s="116" t="s">
        <v>3582</v>
      </c>
    </row>
    <row r="396" spans="1:17">
      <c r="A396" s="115"/>
      <c r="B396" s="115"/>
      <c r="C396" s="115"/>
      <c r="D396" s="115"/>
      <c r="E396" s="115"/>
      <c r="F396" s="118"/>
      <c r="G396" s="118" t="s">
        <v>609</v>
      </c>
      <c r="H396" s="115"/>
      <c r="I396" s="115"/>
      <c r="J396" s="127" t="s">
        <v>1163</v>
      </c>
      <c r="K396" s="115"/>
      <c r="L396" s="115"/>
      <c r="P396" s="116" t="s">
        <v>3583</v>
      </c>
      <c r="Q396" s="116" t="s">
        <v>3584</v>
      </c>
    </row>
    <row r="397" spans="1:17">
      <c r="A397" s="115"/>
      <c r="B397" s="115"/>
      <c r="C397" s="115"/>
      <c r="D397" s="115"/>
      <c r="E397" s="115"/>
      <c r="F397" s="118"/>
      <c r="G397" s="118" t="s">
        <v>610</v>
      </c>
      <c r="H397" s="115"/>
      <c r="I397" s="115"/>
      <c r="J397" s="127" t="s">
        <v>1164</v>
      </c>
      <c r="K397" s="115"/>
      <c r="L397" s="115"/>
      <c r="P397" s="116" t="s">
        <v>3585</v>
      </c>
      <c r="Q397" s="116" t="s">
        <v>3586</v>
      </c>
    </row>
    <row r="398" spans="1:17">
      <c r="A398" s="115"/>
      <c r="B398" s="115"/>
      <c r="C398" s="115"/>
      <c r="D398" s="115"/>
      <c r="E398" s="115"/>
      <c r="F398" s="118"/>
      <c r="G398" s="118" t="s">
        <v>611</v>
      </c>
      <c r="H398" s="115"/>
      <c r="I398" s="115"/>
      <c r="J398" s="127" t="s">
        <v>1165</v>
      </c>
      <c r="K398" s="115"/>
      <c r="L398" s="115"/>
      <c r="P398" s="116" t="s">
        <v>3587</v>
      </c>
      <c r="Q398" s="116" t="s">
        <v>3588</v>
      </c>
    </row>
    <row r="399" spans="1:17">
      <c r="A399" s="115"/>
      <c r="B399" s="115"/>
      <c r="C399" s="115"/>
      <c r="D399" s="115"/>
      <c r="E399" s="115"/>
      <c r="F399" s="118"/>
      <c r="G399" s="118" t="s">
        <v>612</v>
      </c>
      <c r="H399" s="115"/>
      <c r="I399" s="115"/>
      <c r="J399" s="127" t="s">
        <v>1166</v>
      </c>
      <c r="K399" s="115"/>
      <c r="L399" s="115"/>
      <c r="P399" s="116" t="s">
        <v>3589</v>
      </c>
      <c r="Q399" s="116" t="s">
        <v>3590</v>
      </c>
    </row>
    <row r="400" spans="1:17">
      <c r="A400" s="115"/>
      <c r="B400" s="115"/>
      <c r="C400" s="115"/>
      <c r="D400" s="115"/>
      <c r="E400" s="115"/>
      <c r="F400" s="118"/>
      <c r="G400" s="118" t="s">
        <v>613</v>
      </c>
      <c r="H400" s="115"/>
      <c r="I400" s="115"/>
      <c r="J400" s="127" t="s">
        <v>1167</v>
      </c>
      <c r="K400" s="115"/>
      <c r="L400" s="115"/>
      <c r="P400" s="116" t="s">
        <v>3591</v>
      </c>
      <c r="Q400" s="116" t="s">
        <v>3592</v>
      </c>
    </row>
    <row r="401" spans="1:17">
      <c r="A401" s="115"/>
      <c r="B401" s="115"/>
      <c r="C401" s="115"/>
      <c r="D401" s="115"/>
      <c r="E401" s="115"/>
      <c r="F401" s="118"/>
      <c r="G401" s="118" t="s">
        <v>614</v>
      </c>
      <c r="H401" s="115"/>
      <c r="I401" s="115"/>
      <c r="J401" s="127" t="s">
        <v>1168</v>
      </c>
      <c r="K401" s="115"/>
      <c r="L401" s="115"/>
      <c r="P401" s="116" t="s">
        <v>3593</v>
      </c>
      <c r="Q401" s="116" t="s">
        <v>3594</v>
      </c>
    </row>
    <row r="402" spans="1:17">
      <c r="A402" s="115"/>
      <c r="B402" s="115"/>
      <c r="C402" s="115"/>
      <c r="D402" s="115"/>
      <c r="E402" s="115"/>
      <c r="F402" s="118"/>
      <c r="G402" s="118" t="s">
        <v>615</v>
      </c>
      <c r="H402" s="115"/>
      <c r="I402" s="115"/>
      <c r="J402" s="127" t="s">
        <v>1169</v>
      </c>
      <c r="K402" s="115"/>
      <c r="L402" s="115"/>
      <c r="P402" s="116" t="s">
        <v>3595</v>
      </c>
      <c r="Q402" s="116" t="s">
        <v>3596</v>
      </c>
    </row>
    <row r="403" spans="1:17">
      <c r="A403" s="115"/>
      <c r="B403" s="115"/>
      <c r="C403" s="115"/>
      <c r="D403" s="115"/>
      <c r="E403" s="115"/>
      <c r="F403" s="118"/>
      <c r="G403" s="118" t="s">
        <v>616</v>
      </c>
      <c r="H403" s="115"/>
      <c r="I403" s="115"/>
      <c r="J403" s="127" t="s">
        <v>1170</v>
      </c>
      <c r="K403" s="115"/>
      <c r="L403" s="115"/>
      <c r="P403" s="116" t="s">
        <v>3597</v>
      </c>
      <c r="Q403" s="116" t="s">
        <v>3598</v>
      </c>
    </row>
    <row r="404" spans="1:17">
      <c r="A404" s="115"/>
      <c r="B404" s="115"/>
      <c r="C404" s="115"/>
      <c r="D404" s="115"/>
      <c r="E404" s="115"/>
      <c r="F404" s="118"/>
      <c r="G404" s="118" t="s">
        <v>617</v>
      </c>
      <c r="H404" s="115"/>
      <c r="I404" s="115"/>
      <c r="J404" s="127" t="s">
        <v>1171</v>
      </c>
      <c r="K404" s="115"/>
      <c r="L404" s="115"/>
      <c r="P404" s="116" t="s">
        <v>3599</v>
      </c>
      <c r="Q404" s="116" t="s">
        <v>3600</v>
      </c>
    </row>
    <row r="405" spans="1:17">
      <c r="A405" s="115"/>
      <c r="B405" s="115"/>
      <c r="C405" s="115"/>
      <c r="D405" s="115"/>
      <c r="E405" s="115"/>
      <c r="F405" s="118"/>
      <c r="G405" s="118" t="s">
        <v>618</v>
      </c>
      <c r="H405" s="115"/>
      <c r="I405" s="115"/>
      <c r="J405" s="127" t="s">
        <v>1172</v>
      </c>
      <c r="K405" s="115"/>
      <c r="L405" s="115"/>
      <c r="P405" s="116" t="s">
        <v>3601</v>
      </c>
      <c r="Q405" s="116" t="s">
        <v>3602</v>
      </c>
    </row>
    <row r="406" spans="1:17">
      <c r="A406" s="115"/>
      <c r="B406" s="115"/>
      <c r="C406" s="115"/>
      <c r="D406" s="115"/>
      <c r="E406" s="115"/>
      <c r="F406" s="118"/>
      <c r="G406" s="118" t="s">
        <v>619</v>
      </c>
      <c r="H406" s="115"/>
      <c r="I406" s="115"/>
      <c r="J406" s="127" t="s">
        <v>1173</v>
      </c>
      <c r="K406" s="115"/>
      <c r="L406" s="115"/>
      <c r="P406" s="116" t="s">
        <v>3603</v>
      </c>
      <c r="Q406" s="116" t="s">
        <v>3604</v>
      </c>
    </row>
    <row r="407" spans="1:17">
      <c r="A407" s="115"/>
      <c r="B407" s="115"/>
      <c r="C407" s="115"/>
      <c r="D407" s="115"/>
      <c r="E407" s="115"/>
      <c r="F407" s="118"/>
      <c r="G407" s="118" t="s">
        <v>620</v>
      </c>
      <c r="H407" s="115"/>
      <c r="I407" s="115"/>
      <c r="J407" s="127" t="s">
        <v>1174</v>
      </c>
      <c r="K407" s="115"/>
      <c r="L407" s="115"/>
      <c r="P407" s="116" t="s">
        <v>3605</v>
      </c>
      <c r="Q407" s="116" t="s">
        <v>3606</v>
      </c>
    </row>
    <row r="408" spans="1:17">
      <c r="A408" s="115"/>
      <c r="B408" s="115"/>
      <c r="C408" s="115"/>
      <c r="D408" s="115"/>
      <c r="E408" s="115"/>
      <c r="F408" s="118"/>
      <c r="G408" s="118" t="s">
        <v>621</v>
      </c>
      <c r="H408" s="115"/>
      <c r="I408" s="115"/>
      <c r="J408" s="127" t="s">
        <v>1175</v>
      </c>
      <c r="K408" s="115"/>
      <c r="L408" s="115"/>
      <c r="P408" s="116" t="s">
        <v>3607</v>
      </c>
      <c r="Q408" s="116" t="s">
        <v>3608</v>
      </c>
    </row>
    <row r="409" spans="1:17">
      <c r="A409" s="115"/>
      <c r="B409" s="115"/>
      <c r="C409" s="115"/>
      <c r="D409" s="115"/>
      <c r="E409" s="115"/>
      <c r="F409" s="118"/>
      <c r="G409" s="118" t="s">
        <v>622</v>
      </c>
      <c r="H409" s="115"/>
      <c r="I409" s="115"/>
      <c r="J409" s="127" t="s">
        <v>1176</v>
      </c>
      <c r="K409" s="115"/>
      <c r="L409" s="115"/>
      <c r="P409" s="116" t="s">
        <v>3609</v>
      </c>
      <c r="Q409" s="116" t="s">
        <v>3610</v>
      </c>
    </row>
    <row r="410" spans="1:17">
      <c r="A410" s="115"/>
      <c r="B410" s="115"/>
      <c r="C410" s="115"/>
      <c r="D410" s="115"/>
      <c r="E410" s="115"/>
      <c r="F410" s="118"/>
      <c r="G410" s="118" t="s">
        <v>623</v>
      </c>
      <c r="H410" s="115"/>
      <c r="I410" s="115"/>
      <c r="J410" s="127" t="s">
        <v>1177</v>
      </c>
      <c r="K410" s="115"/>
      <c r="L410" s="115"/>
      <c r="P410" s="116" t="s">
        <v>3611</v>
      </c>
      <c r="Q410" s="116" t="s">
        <v>3612</v>
      </c>
    </row>
    <row r="411" spans="1:17">
      <c r="A411" s="115"/>
      <c r="B411" s="115"/>
      <c r="C411" s="115"/>
      <c r="D411" s="115"/>
      <c r="E411" s="115"/>
      <c r="F411" s="118"/>
      <c r="G411" s="118" t="s">
        <v>624</v>
      </c>
      <c r="H411" s="115"/>
      <c r="I411" s="115"/>
      <c r="J411" s="127" t="s">
        <v>1178</v>
      </c>
      <c r="K411" s="115"/>
      <c r="L411" s="115"/>
      <c r="P411" s="116" t="s">
        <v>3613</v>
      </c>
      <c r="Q411" s="116" t="s">
        <v>3614</v>
      </c>
    </row>
    <row r="412" spans="1:17">
      <c r="A412" s="115"/>
      <c r="B412" s="115"/>
      <c r="C412" s="115"/>
      <c r="D412" s="115"/>
      <c r="E412" s="115"/>
      <c r="F412" s="118"/>
      <c r="G412" s="118" t="s">
        <v>625</v>
      </c>
      <c r="H412" s="115"/>
      <c r="I412" s="115"/>
      <c r="J412" s="127" t="s">
        <v>1179</v>
      </c>
      <c r="K412" s="115"/>
      <c r="L412" s="115"/>
      <c r="P412" s="116" t="s">
        <v>3615</v>
      </c>
      <c r="Q412" s="116" t="s">
        <v>3616</v>
      </c>
    </row>
    <row r="413" spans="1:17">
      <c r="A413" s="115"/>
      <c r="B413" s="115"/>
      <c r="C413" s="115"/>
      <c r="D413" s="115"/>
      <c r="E413" s="115"/>
      <c r="F413" s="118"/>
      <c r="G413" s="118" t="s">
        <v>626</v>
      </c>
      <c r="H413" s="115"/>
      <c r="I413" s="115"/>
      <c r="J413" s="127" t="s">
        <v>1180</v>
      </c>
      <c r="K413" s="115"/>
      <c r="L413" s="115"/>
      <c r="P413" s="116" t="s">
        <v>3617</v>
      </c>
      <c r="Q413" s="116" t="s">
        <v>3618</v>
      </c>
    </row>
    <row r="414" spans="1:17">
      <c r="A414" s="115"/>
      <c r="B414" s="115"/>
      <c r="C414" s="115"/>
      <c r="D414" s="115"/>
      <c r="E414" s="115"/>
      <c r="F414" s="118"/>
      <c r="G414" s="118" t="s">
        <v>627</v>
      </c>
      <c r="H414" s="115"/>
      <c r="I414" s="115"/>
      <c r="J414" s="127" t="s">
        <v>1181</v>
      </c>
      <c r="K414" s="115"/>
      <c r="L414" s="115"/>
      <c r="P414" s="116" t="s">
        <v>3619</v>
      </c>
      <c r="Q414" s="116" t="s">
        <v>3620</v>
      </c>
    </row>
    <row r="415" spans="1:17">
      <c r="A415" s="115"/>
      <c r="B415" s="115"/>
      <c r="C415" s="115"/>
      <c r="D415" s="115"/>
      <c r="E415" s="115"/>
      <c r="F415" s="118"/>
      <c r="G415" s="118" t="s">
        <v>628</v>
      </c>
      <c r="H415" s="115"/>
      <c r="I415" s="115"/>
      <c r="J415" s="127" t="s">
        <v>1182</v>
      </c>
      <c r="K415" s="115"/>
      <c r="L415" s="115"/>
      <c r="P415" s="116" t="s">
        <v>3621</v>
      </c>
      <c r="Q415" s="116" t="s">
        <v>3622</v>
      </c>
    </row>
    <row r="416" spans="1:17">
      <c r="A416" s="115"/>
      <c r="B416" s="115"/>
      <c r="C416" s="115"/>
      <c r="D416" s="115"/>
      <c r="E416" s="115"/>
      <c r="F416" s="118"/>
      <c r="G416" s="118" t="s">
        <v>629</v>
      </c>
      <c r="H416" s="115"/>
      <c r="I416" s="115"/>
      <c r="J416" s="127" t="s">
        <v>1183</v>
      </c>
      <c r="K416" s="115"/>
      <c r="L416" s="115"/>
      <c r="P416" s="116" t="s">
        <v>3623</v>
      </c>
      <c r="Q416" s="116" t="s">
        <v>3624</v>
      </c>
    </row>
    <row r="417" spans="1:17">
      <c r="A417" s="115"/>
      <c r="B417" s="115"/>
      <c r="C417" s="115"/>
      <c r="D417" s="115"/>
      <c r="E417" s="115"/>
      <c r="F417" s="118"/>
      <c r="G417" s="118" t="s">
        <v>630</v>
      </c>
      <c r="H417" s="115"/>
      <c r="I417" s="115"/>
      <c r="J417" s="127" t="s">
        <v>1184</v>
      </c>
      <c r="K417" s="115"/>
      <c r="L417" s="115"/>
      <c r="P417" s="116" t="s">
        <v>3625</v>
      </c>
      <c r="Q417" s="116" t="s">
        <v>3626</v>
      </c>
    </row>
    <row r="418" spans="1:17">
      <c r="A418" s="115"/>
      <c r="B418" s="115"/>
      <c r="C418" s="115"/>
      <c r="D418" s="115"/>
      <c r="E418" s="115"/>
      <c r="F418" s="118"/>
      <c r="G418" s="118" t="s">
        <v>631</v>
      </c>
      <c r="H418" s="115"/>
      <c r="I418" s="115"/>
      <c r="J418" s="127" t="s">
        <v>1185</v>
      </c>
      <c r="K418" s="115"/>
      <c r="L418" s="115"/>
      <c r="P418" s="116" t="s">
        <v>3627</v>
      </c>
      <c r="Q418" s="116" t="s">
        <v>3628</v>
      </c>
    </row>
    <row r="419" spans="1:17">
      <c r="A419" s="115"/>
      <c r="B419" s="115"/>
      <c r="C419" s="115"/>
      <c r="D419" s="115"/>
      <c r="E419" s="115"/>
      <c r="F419" s="118"/>
      <c r="G419" s="118" t="s">
        <v>632</v>
      </c>
      <c r="H419" s="115"/>
      <c r="I419" s="115"/>
      <c r="J419" s="127" t="s">
        <v>1186</v>
      </c>
      <c r="K419" s="115"/>
      <c r="L419" s="115"/>
      <c r="P419" s="116" t="s">
        <v>3629</v>
      </c>
      <c r="Q419" s="116" t="s">
        <v>3630</v>
      </c>
    </row>
    <row r="420" spans="1:17">
      <c r="A420" s="115"/>
      <c r="B420" s="115"/>
      <c r="C420" s="115"/>
      <c r="D420" s="115"/>
      <c r="E420" s="115"/>
      <c r="F420" s="118"/>
      <c r="G420" s="118" t="s">
        <v>633</v>
      </c>
      <c r="H420" s="115"/>
      <c r="I420" s="115"/>
      <c r="J420" s="127" t="s">
        <v>1187</v>
      </c>
      <c r="K420" s="115"/>
      <c r="L420" s="115"/>
      <c r="P420" s="116" t="s">
        <v>3631</v>
      </c>
      <c r="Q420" s="116" t="s">
        <v>3632</v>
      </c>
    </row>
    <row r="421" spans="1:17">
      <c r="A421" s="115"/>
      <c r="B421" s="115"/>
      <c r="C421" s="115"/>
      <c r="D421" s="115"/>
      <c r="E421" s="115"/>
      <c r="F421" s="118"/>
      <c r="G421" s="118" t="s">
        <v>634</v>
      </c>
      <c r="H421" s="115"/>
      <c r="I421" s="115"/>
      <c r="J421" s="127" t="s">
        <v>1188</v>
      </c>
      <c r="K421" s="115"/>
      <c r="L421" s="115"/>
      <c r="P421" s="116" t="s">
        <v>3633</v>
      </c>
      <c r="Q421" s="116" t="s">
        <v>3634</v>
      </c>
    </row>
    <row r="422" spans="1:17">
      <c r="A422" s="115"/>
      <c r="B422" s="115"/>
      <c r="C422" s="115"/>
      <c r="D422" s="115"/>
      <c r="E422" s="115"/>
      <c r="F422" s="118"/>
      <c r="G422" s="118" t="s">
        <v>635</v>
      </c>
      <c r="H422" s="115"/>
      <c r="I422" s="115"/>
      <c r="J422" s="127" t="s">
        <v>1189</v>
      </c>
      <c r="K422" s="115"/>
      <c r="L422" s="115"/>
      <c r="P422" s="116" t="s">
        <v>3635</v>
      </c>
      <c r="Q422" s="116" t="s">
        <v>3636</v>
      </c>
    </row>
    <row r="423" spans="1:17">
      <c r="A423" s="115"/>
      <c r="B423" s="115"/>
      <c r="C423" s="115"/>
      <c r="D423" s="115"/>
      <c r="E423" s="115"/>
      <c r="F423" s="118"/>
      <c r="G423" s="118" t="s">
        <v>636</v>
      </c>
      <c r="H423" s="115"/>
      <c r="I423" s="115"/>
      <c r="J423" s="127" t="s">
        <v>1190</v>
      </c>
      <c r="K423" s="115"/>
      <c r="L423" s="115"/>
      <c r="P423" s="116" t="s">
        <v>3637</v>
      </c>
      <c r="Q423" s="116" t="s">
        <v>3638</v>
      </c>
    </row>
    <row r="424" spans="1:17">
      <c r="A424" s="115"/>
      <c r="B424" s="115"/>
      <c r="C424" s="115"/>
      <c r="D424" s="115"/>
      <c r="E424" s="115"/>
      <c r="F424" s="118"/>
      <c r="G424" s="118" t="s">
        <v>637</v>
      </c>
      <c r="H424" s="115"/>
      <c r="I424" s="115"/>
      <c r="J424" s="127" t="s">
        <v>1191</v>
      </c>
      <c r="K424" s="115"/>
      <c r="L424" s="115"/>
      <c r="P424" s="116" t="s">
        <v>3639</v>
      </c>
      <c r="Q424" s="116" t="s">
        <v>3640</v>
      </c>
    </row>
    <row r="425" spans="1:17">
      <c r="A425" s="115"/>
      <c r="B425" s="115"/>
      <c r="C425" s="115"/>
      <c r="D425" s="115"/>
      <c r="E425" s="115"/>
      <c r="F425" s="118"/>
      <c r="G425" s="118" t="s">
        <v>638</v>
      </c>
      <c r="H425" s="115"/>
      <c r="I425" s="115"/>
      <c r="J425" s="127" t="s">
        <v>1192</v>
      </c>
      <c r="K425" s="115"/>
      <c r="L425" s="115"/>
      <c r="P425" s="116" t="s">
        <v>3641</v>
      </c>
      <c r="Q425" s="116" t="s">
        <v>3642</v>
      </c>
    </row>
    <row r="426" spans="1:17">
      <c r="A426" s="115"/>
      <c r="B426" s="115"/>
      <c r="C426" s="115"/>
      <c r="D426" s="115"/>
      <c r="E426" s="115"/>
      <c r="F426" s="118"/>
      <c r="G426" s="127" t="s">
        <v>1939</v>
      </c>
      <c r="H426" s="115"/>
      <c r="I426" s="115"/>
      <c r="J426" s="127" t="s">
        <v>1193</v>
      </c>
      <c r="K426" s="115"/>
      <c r="L426" s="115"/>
      <c r="P426" s="116" t="s">
        <v>3643</v>
      </c>
      <c r="Q426" s="116" t="s">
        <v>3644</v>
      </c>
    </row>
    <row r="427" spans="1:17">
      <c r="A427" s="115"/>
      <c r="B427" s="115"/>
      <c r="C427" s="115"/>
      <c r="D427" s="115"/>
      <c r="E427" s="115"/>
      <c r="F427" s="118"/>
      <c r="G427" s="127" t="s">
        <v>1940</v>
      </c>
      <c r="H427" s="115"/>
      <c r="I427" s="115"/>
      <c r="J427" s="127" t="s">
        <v>1194</v>
      </c>
      <c r="K427" s="115"/>
      <c r="L427" s="115"/>
      <c r="P427" s="116" t="s">
        <v>3645</v>
      </c>
      <c r="Q427" s="116" t="s">
        <v>3646</v>
      </c>
    </row>
    <row r="428" spans="1:17">
      <c r="A428" s="115"/>
      <c r="B428" s="115"/>
      <c r="C428" s="115"/>
      <c r="D428" s="115"/>
      <c r="E428" s="115"/>
      <c r="F428" s="118"/>
      <c r="G428" s="127" t="s">
        <v>1941</v>
      </c>
      <c r="H428" s="115"/>
      <c r="I428" s="115"/>
      <c r="J428" s="127" t="s">
        <v>1195</v>
      </c>
      <c r="K428" s="115"/>
      <c r="L428" s="115"/>
      <c r="P428" s="116" t="s">
        <v>3647</v>
      </c>
      <c r="Q428" s="116" t="s">
        <v>3648</v>
      </c>
    </row>
    <row r="429" spans="1:17">
      <c r="A429" s="115"/>
      <c r="B429" s="115"/>
      <c r="C429" s="115"/>
      <c r="D429" s="115"/>
      <c r="E429" s="115"/>
      <c r="F429" s="118"/>
      <c r="G429" s="118" t="s">
        <v>639</v>
      </c>
      <c r="H429" s="115"/>
      <c r="I429" s="115"/>
      <c r="J429" s="127" t="s">
        <v>1196</v>
      </c>
      <c r="K429" s="115"/>
      <c r="L429" s="115"/>
      <c r="P429" s="116" t="s">
        <v>3649</v>
      </c>
      <c r="Q429" s="116" t="s">
        <v>3650</v>
      </c>
    </row>
    <row r="430" spans="1:17">
      <c r="A430" s="115"/>
      <c r="B430" s="115"/>
      <c r="C430" s="115"/>
      <c r="D430" s="115"/>
      <c r="E430" s="115"/>
      <c r="F430" s="118"/>
      <c r="G430" s="118" t="s">
        <v>640</v>
      </c>
      <c r="H430" s="115"/>
      <c r="I430" s="115"/>
      <c r="J430" s="127" t="s">
        <v>1197</v>
      </c>
      <c r="K430" s="115"/>
      <c r="L430" s="115"/>
      <c r="P430" s="116" t="s">
        <v>3651</v>
      </c>
      <c r="Q430" s="116" t="s">
        <v>3652</v>
      </c>
    </row>
    <row r="431" spans="1:17">
      <c r="A431" s="115"/>
      <c r="B431" s="115"/>
      <c r="C431" s="115"/>
      <c r="D431" s="115"/>
      <c r="E431" s="115"/>
      <c r="F431" s="118"/>
      <c r="G431" s="118" t="s">
        <v>641</v>
      </c>
      <c r="H431" s="115"/>
      <c r="I431" s="115"/>
      <c r="J431" s="127" t="s">
        <v>1198</v>
      </c>
      <c r="K431" s="115"/>
      <c r="L431" s="115"/>
      <c r="P431" s="116" t="s">
        <v>3653</v>
      </c>
      <c r="Q431" s="116" t="s">
        <v>3654</v>
      </c>
    </row>
    <row r="432" spans="1:17">
      <c r="A432" s="115"/>
      <c r="B432" s="115"/>
      <c r="C432" s="115"/>
      <c r="D432" s="115"/>
      <c r="E432" s="115"/>
      <c r="F432" s="118"/>
      <c r="G432" s="118" t="s">
        <v>642</v>
      </c>
      <c r="H432" s="115"/>
      <c r="I432" s="115"/>
      <c r="J432" s="127" t="s">
        <v>1199</v>
      </c>
      <c r="K432" s="115"/>
      <c r="L432" s="115"/>
      <c r="P432" s="116" t="s">
        <v>3655</v>
      </c>
      <c r="Q432" s="116" t="s">
        <v>3656</v>
      </c>
    </row>
    <row r="433" spans="1:17">
      <c r="A433" s="115"/>
      <c r="B433" s="115"/>
      <c r="C433" s="115"/>
      <c r="D433" s="115"/>
      <c r="E433" s="115"/>
      <c r="F433" s="118"/>
      <c r="G433" s="118" t="s">
        <v>643</v>
      </c>
      <c r="H433" s="115"/>
      <c r="I433" s="115"/>
      <c r="J433" s="127" t="s">
        <v>1200</v>
      </c>
      <c r="K433" s="115"/>
      <c r="L433" s="115"/>
      <c r="P433" s="116" t="s">
        <v>3657</v>
      </c>
      <c r="Q433" s="116" t="s">
        <v>3658</v>
      </c>
    </row>
    <row r="434" spans="1:17">
      <c r="A434" s="115"/>
      <c r="B434" s="115"/>
      <c r="C434" s="115"/>
      <c r="D434" s="115"/>
      <c r="E434" s="115"/>
      <c r="F434" s="118"/>
      <c r="G434" s="118" t="s">
        <v>644</v>
      </c>
      <c r="H434" s="115"/>
      <c r="I434" s="115"/>
      <c r="J434" s="127" t="s">
        <v>1201</v>
      </c>
      <c r="K434" s="115"/>
      <c r="L434" s="115"/>
      <c r="P434" s="116" t="s">
        <v>3659</v>
      </c>
      <c r="Q434" s="116" t="s">
        <v>3660</v>
      </c>
    </row>
    <row r="435" spans="1:17">
      <c r="A435" s="115"/>
      <c r="B435" s="115"/>
      <c r="C435" s="115"/>
      <c r="D435" s="115"/>
      <c r="E435" s="115"/>
      <c r="F435" s="118"/>
      <c r="G435" s="118" t="s">
        <v>645</v>
      </c>
      <c r="H435" s="115"/>
      <c r="I435" s="115"/>
      <c r="J435" s="127" t="s">
        <v>1202</v>
      </c>
      <c r="K435" s="115"/>
      <c r="L435" s="115"/>
      <c r="P435" s="116" t="s">
        <v>3661</v>
      </c>
      <c r="Q435" s="116" t="s">
        <v>3662</v>
      </c>
    </row>
    <row r="436" spans="1:17">
      <c r="A436" s="115"/>
      <c r="B436" s="115"/>
      <c r="C436" s="115"/>
      <c r="D436" s="115"/>
      <c r="E436" s="115"/>
      <c r="F436" s="118"/>
      <c r="G436" s="118" t="s">
        <v>646</v>
      </c>
      <c r="H436" s="115"/>
      <c r="I436" s="115"/>
      <c r="J436" s="127" t="s">
        <v>1203</v>
      </c>
      <c r="K436" s="115"/>
      <c r="L436" s="115"/>
      <c r="P436" s="116" t="s">
        <v>3663</v>
      </c>
      <c r="Q436" s="116" t="s">
        <v>3664</v>
      </c>
    </row>
    <row r="437" spans="1:17">
      <c r="A437" s="115"/>
      <c r="B437" s="115"/>
      <c r="C437" s="115"/>
      <c r="D437" s="115"/>
      <c r="E437" s="115"/>
      <c r="F437" s="118"/>
      <c r="G437" s="118" t="s">
        <v>647</v>
      </c>
      <c r="H437" s="115"/>
      <c r="I437" s="115"/>
      <c r="J437" s="127" t="s">
        <v>1204</v>
      </c>
      <c r="K437" s="115"/>
      <c r="L437" s="115"/>
      <c r="P437" s="116" t="s">
        <v>3665</v>
      </c>
      <c r="Q437" s="116" t="s">
        <v>3666</v>
      </c>
    </row>
    <row r="438" spans="1:17">
      <c r="A438" s="115"/>
      <c r="B438" s="115"/>
      <c r="C438" s="115"/>
      <c r="D438" s="115"/>
      <c r="E438" s="115"/>
      <c r="F438" s="118"/>
      <c r="G438" s="118" t="s">
        <v>648</v>
      </c>
      <c r="H438" s="115"/>
      <c r="I438" s="115"/>
      <c r="J438" s="127" t="s">
        <v>1205</v>
      </c>
      <c r="K438" s="115"/>
      <c r="L438" s="115"/>
      <c r="P438" s="116" t="s">
        <v>3667</v>
      </c>
      <c r="Q438" s="116" t="s">
        <v>3668</v>
      </c>
    </row>
    <row r="439" spans="1:17">
      <c r="A439" s="115"/>
      <c r="B439" s="115"/>
      <c r="C439" s="115"/>
      <c r="D439" s="115"/>
      <c r="E439" s="115"/>
      <c r="F439" s="118"/>
      <c r="G439" s="118" t="s">
        <v>649</v>
      </c>
      <c r="H439" s="115"/>
      <c r="I439" s="115"/>
      <c r="J439" s="127" t="s">
        <v>1206</v>
      </c>
      <c r="K439" s="115"/>
      <c r="L439" s="115"/>
      <c r="P439" s="116" t="s">
        <v>3669</v>
      </c>
      <c r="Q439" s="116" t="s">
        <v>3670</v>
      </c>
    </row>
    <row r="440" spans="1:17">
      <c r="A440" s="115"/>
      <c r="B440" s="115"/>
      <c r="C440" s="115"/>
      <c r="D440" s="115"/>
      <c r="E440" s="115"/>
      <c r="F440" s="118"/>
      <c r="G440" s="118" t="s">
        <v>650</v>
      </c>
      <c r="H440" s="115"/>
      <c r="I440" s="115"/>
      <c r="J440" s="127" t="s">
        <v>1207</v>
      </c>
      <c r="K440" s="115"/>
      <c r="L440" s="115"/>
      <c r="P440" s="116" t="s">
        <v>3671</v>
      </c>
      <c r="Q440" s="116" t="s">
        <v>3672</v>
      </c>
    </row>
    <row r="441" spans="1:17">
      <c r="A441" s="115"/>
      <c r="B441" s="115"/>
      <c r="C441" s="115"/>
      <c r="D441" s="115"/>
      <c r="E441" s="115"/>
      <c r="F441" s="118"/>
      <c r="G441" s="118" t="s">
        <v>651</v>
      </c>
      <c r="H441" s="115"/>
      <c r="I441" s="115"/>
      <c r="J441" s="127" t="s">
        <v>1208</v>
      </c>
      <c r="K441" s="115"/>
      <c r="L441" s="115"/>
      <c r="P441" s="116" t="s">
        <v>3673</v>
      </c>
      <c r="Q441" s="116" t="s">
        <v>3674</v>
      </c>
    </row>
    <row r="442" spans="1:17">
      <c r="A442" s="115"/>
      <c r="B442" s="115"/>
      <c r="C442" s="115"/>
      <c r="D442" s="115"/>
      <c r="E442" s="115"/>
      <c r="F442" s="118"/>
      <c r="G442" s="118" t="s">
        <v>652</v>
      </c>
      <c r="H442" s="115"/>
      <c r="I442" s="115"/>
      <c r="J442" s="127" t="s">
        <v>1209</v>
      </c>
      <c r="K442" s="115"/>
      <c r="L442" s="115"/>
      <c r="P442" s="116" t="s">
        <v>3675</v>
      </c>
      <c r="Q442" s="116" t="s">
        <v>3676</v>
      </c>
    </row>
    <row r="443" spans="1:17">
      <c r="A443" s="115"/>
      <c r="B443" s="115"/>
      <c r="C443" s="115"/>
      <c r="D443" s="115"/>
      <c r="E443" s="115"/>
      <c r="F443" s="118"/>
      <c r="G443" s="118" t="s">
        <v>653</v>
      </c>
      <c r="H443" s="115"/>
      <c r="I443" s="115"/>
      <c r="J443" s="127" t="s">
        <v>1210</v>
      </c>
      <c r="K443" s="115"/>
      <c r="L443" s="115"/>
      <c r="P443" s="116" t="s">
        <v>3677</v>
      </c>
      <c r="Q443" s="116" t="s">
        <v>3678</v>
      </c>
    </row>
    <row r="444" spans="1:17">
      <c r="A444" s="115"/>
      <c r="B444" s="115"/>
      <c r="C444" s="115"/>
      <c r="D444" s="115"/>
      <c r="E444" s="115"/>
      <c r="F444" s="118"/>
      <c r="G444" s="118" t="s">
        <v>654</v>
      </c>
      <c r="H444" s="115"/>
      <c r="I444" s="115"/>
      <c r="J444" s="127" t="s">
        <v>1211</v>
      </c>
      <c r="K444" s="115"/>
      <c r="L444" s="115"/>
      <c r="P444" s="116" t="s">
        <v>3679</v>
      </c>
      <c r="Q444" s="116" t="s">
        <v>3680</v>
      </c>
    </row>
    <row r="445" spans="1:17">
      <c r="A445" s="115"/>
      <c r="B445" s="115"/>
      <c r="C445" s="115"/>
      <c r="D445" s="115"/>
      <c r="E445" s="115"/>
      <c r="F445" s="118"/>
      <c r="G445" s="118" t="s">
        <v>655</v>
      </c>
      <c r="H445" s="115"/>
      <c r="I445" s="115"/>
      <c r="J445" s="127" t="s">
        <v>1212</v>
      </c>
      <c r="K445" s="115"/>
      <c r="L445" s="115"/>
      <c r="P445" s="116" t="s">
        <v>3681</v>
      </c>
      <c r="Q445" s="116" t="s">
        <v>3682</v>
      </c>
    </row>
    <row r="446" spans="1:17">
      <c r="A446" s="115"/>
      <c r="B446" s="115"/>
      <c r="C446" s="115"/>
      <c r="D446" s="115"/>
      <c r="E446" s="115"/>
      <c r="F446" s="118"/>
      <c r="G446" s="118" t="s">
        <v>656</v>
      </c>
      <c r="H446" s="115"/>
      <c r="I446" s="115"/>
      <c r="J446" s="127" t="s">
        <v>1213</v>
      </c>
      <c r="K446" s="115"/>
      <c r="L446" s="115"/>
      <c r="P446" s="116" t="s">
        <v>3683</v>
      </c>
      <c r="Q446" s="116" t="s">
        <v>3684</v>
      </c>
    </row>
    <row r="447" spans="1:17">
      <c r="A447" s="115"/>
      <c r="B447" s="115"/>
      <c r="C447" s="115"/>
      <c r="D447" s="115"/>
      <c r="E447" s="115"/>
      <c r="F447" s="118"/>
      <c r="G447" s="118" t="s">
        <v>657</v>
      </c>
      <c r="H447" s="115"/>
      <c r="I447" s="115"/>
      <c r="J447" s="127" t="s">
        <v>1214</v>
      </c>
      <c r="K447" s="115"/>
      <c r="L447" s="115"/>
      <c r="P447" s="116" t="s">
        <v>3685</v>
      </c>
      <c r="Q447" s="116" t="s">
        <v>3686</v>
      </c>
    </row>
    <row r="448" spans="1:17">
      <c r="A448" s="115"/>
      <c r="B448" s="115"/>
      <c r="C448" s="115"/>
      <c r="D448" s="115"/>
      <c r="E448" s="115"/>
      <c r="F448" s="118"/>
      <c r="G448" s="118" t="s">
        <v>658</v>
      </c>
      <c r="H448" s="115"/>
      <c r="I448" s="115"/>
      <c r="J448" s="127" t="s">
        <v>1215</v>
      </c>
      <c r="K448" s="115"/>
      <c r="L448" s="115"/>
      <c r="P448" s="116" t="s">
        <v>3687</v>
      </c>
      <c r="Q448" s="116" t="s">
        <v>3688</v>
      </c>
    </row>
    <row r="449" spans="1:17">
      <c r="A449" s="115"/>
      <c r="B449" s="115"/>
      <c r="C449" s="115"/>
      <c r="D449" s="115"/>
      <c r="E449" s="115"/>
      <c r="F449" s="118"/>
      <c r="G449" s="118" t="s">
        <v>1911</v>
      </c>
      <c r="H449" s="115"/>
      <c r="I449" s="115"/>
      <c r="J449" s="127" t="s">
        <v>1216</v>
      </c>
      <c r="K449" s="115"/>
      <c r="L449" s="115"/>
      <c r="P449" s="116" t="s">
        <v>3689</v>
      </c>
      <c r="Q449" s="116" t="s">
        <v>3690</v>
      </c>
    </row>
    <row r="450" spans="1:17">
      <c r="A450" s="115"/>
      <c r="B450" s="115"/>
      <c r="C450" s="115"/>
      <c r="D450" s="115"/>
      <c r="E450" s="115"/>
      <c r="F450" s="118"/>
      <c r="G450" s="118" t="s">
        <v>659</v>
      </c>
      <c r="H450" s="115"/>
      <c r="I450" s="115"/>
      <c r="J450" s="127" t="s">
        <v>1217</v>
      </c>
      <c r="K450" s="115"/>
      <c r="L450" s="115"/>
      <c r="P450" s="116" t="s">
        <v>3691</v>
      </c>
      <c r="Q450" s="116" t="s">
        <v>3692</v>
      </c>
    </row>
    <row r="451" spans="1:17">
      <c r="A451" s="115"/>
      <c r="B451" s="115"/>
      <c r="C451" s="115"/>
      <c r="D451" s="115"/>
      <c r="E451" s="115"/>
      <c r="F451" s="118"/>
      <c r="G451" s="118" t="s">
        <v>660</v>
      </c>
      <c r="H451" s="115"/>
      <c r="I451" s="115"/>
      <c r="J451" s="127" t="s">
        <v>1218</v>
      </c>
      <c r="K451" s="115"/>
      <c r="L451" s="115"/>
      <c r="P451" s="116" t="s">
        <v>3693</v>
      </c>
      <c r="Q451" s="116" t="s">
        <v>3694</v>
      </c>
    </row>
    <row r="452" spans="1:17">
      <c r="A452" s="115"/>
      <c r="B452" s="115"/>
      <c r="C452" s="115"/>
      <c r="D452" s="115"/>
      <c r="E452" s="115"/>
      <c r="F452" s="118"/>
      <c r="G452" s="118" t="s">
        <v>661</v>
      </c>
      <c r="H452" s="115"/>
      <c r="I452" s="115"/>
      <c r="J452" s="127" t="s">
        <v>1219</v>
      </c>
      <c r="K452" s="115"/>
      <c r="L452" s="115"/>
      <c r="P452" s="116" t="s">
        <v>3695</v>
      </c>
      <c r="Q452" s="116" t="s">
        <v>3696</v>
      </c>
    </row>
    <row r="453" spans="1:17">
      <c r="A453" s="115"/>
      <c r="B453" s="115"/>
      <c r="C453" s="115"/>
      <c r="D453" s="115"/>
      <c r="E453" s="115"/>
      <c r="F453" s="118"/>
      <c r="G453" s="118" t="s">
        <v>662</v>
      </c>
      <c r="H453" s="115"/>
      <c r="I453" s="115"/>
      <c r="J453" s="127" t="s">
        <v>1220</v>
      </c>
      <c r="K453" s="115"/>
      <c r="L453" s="115"/>
      <c r="P453" s="116" t="s">
        <v>3697</v>
      </c>
      <c r="Q453" s="116" t="s">
        <v>3698</v>
      </c>
    </row>
    <row r="454" spans="1:17">
      <c r="A454" s="115"/>
      <c r="B454" s="115"/>
      <c r="C454" s="115"/>
      <c r="D454" s="115"/>
      <c r="E454" s="115"/>
      <c r="F454" s="118"/>
      <c r="G454" s="118" t="s">
        <v>663</v>
      </c>
      <c r="H454" s="115"/>
      <c r="I454" s="115"/>
      <c r="J454" s="127" t="s">
        <v>1221</v>
      </c>
      <c r="K454" s="115"/>
      <c r="L454" s="115"/>
      <c r="P454" s="116" t="s">
        <v>3699</v>
      </c>
      <c r="Q454" s="116" t="s">
        <v>3700</v>
      </c>
    </row>
    <row r="455" spans="1:17">
      <c r="A455" s="115"/>
      <c r="B455" s="115"/>
      <c r="C455" s="115"/>
      <c r="D455" s="115"/>
      <c r="E455" s="115"/>
      <c r="F455" s="118"/>
      <c r="G455" s="118" t="s">
        <v>664</v>
      </c>
      <c r="H455" s="115"/>
      <c r="I455" s="115"/>
      <c r="J455" s="127" t="s">
        <v>1222</v>
      </c>
      <c r="K455" s="115"/>
      <c r="L455" s="115"/>
      <c r="P455" s="116" t="s">
        <v>3701</v>
      </c>
      <c r="Q455" s="116" t="s">
        <v>3702</v>
      </c>
    </row>
    <row r="456" spans="1:17">
      <c r="A456" s="115"/>
      <c r="B456" s="115"/>
      <c r="C456" s="115"/>
      <c r="D456" s="115"/>
      <c r="E456" s="115"/>
      <c r="G456" s="115"/>
      <c r="H456" s="115"/>
      <c r="I456" s="115"/>
      <c r="J456" s="127" t="s">
        <v>1223</v>
      </c>
      <c r="K456" s="115"/>
      <c r="L456" s="115"/>
      <c r="P456" s="116" t="s">
        <v>3703</v>
      </c>
      <c r="Q456" s="116" t="s">
        <v>3704</v>
      </c>
    </row>
    <row r="457" spans="1:17">
      <c r="A457" s="115"/>
      <c r="B457" s="115"/>
      <c r="C457" s="115"/>
      <c r="D457" s="115"/>
      <c r="E457" s="115"/>
      <c r="G457" s="115"/>
      <c r="H457" s="115"/>
      <c r="I457" s="115"/>
      <c r="J457" s="127" t="s">
        <v>1224</v>
      </c>
      <c r="K457" s="115"/>
      <c r="L457" s="115"/>
      <c r="P457" s="116" t="s">
        <v>3705</v>
      </c>
      <c r="Q457" s="116" t="s">
        <v>3706</v>
      </c>
    </row>
    <row r="458" spans="1:17">
      <c r="A458" s="115"/>
      <c r="B458" s="115"/>
      <c r="C458" s="115"/>
      <c r="D458" s="115"/>
      <c r="E458" s="115"/>
      <c r="G458" s="115"/>
      <c r="H458" s="115"/>
      <c r="I458" s="115"/>
      <c r="J458" s="127" t="s">
        <v>1225</v>
      </c>
      <c r="K458" s="115"/>
      <c r="L458" s="115"/>
      <c r="P458" s="116" t="s">
        <v>3707</v>
      </c>
      <c r="Q458" s="116" t="s">
        <v>3708</v>
      </c>
    </row>
    <row r="459" spans="1:17">
      <c r="A459" s="115"/>
      <c r="B459" s="115"/>
      <c r="C459" s="115"/>
      <c r="D459" s="115"/>
      <c r="E459" s="115"/>
      <c r="G459" s="115"/>
      <c r="H459" s="115"/>
      <c r="I459" s="115"/>
      <c r="J459" s="127" t="s">
        <v>1226</v>
      </c>
      <c r="K459" s="115"/>
      <c r="L459" s="115"/>
      <c r="P459" s="116" t="s">
        <v>3709</v>
      </c>
      <c r="Q459" s="116" t="s">
        <v>3710</v>
      </c>
    </row>
    <row r="460" spans="1:17">
      <c r="A460" s="115"/>
      <c r="B460" s="115"/>
      <c r="C460" s="115"/>
      <c r="D460" s="115"/>
      <c r="E460" s="115"/>
      <c r="G460" s="115"/>
      <c r="H460" s="115"/>
      <c r="I460" s="115"/>
      <c r="J460" s="127" t="s">
        <v>1227</v>
      </c>
      <c r="K460" s="115"/>
      <c r="L460" s="115"/>
      <c r="P460" s="116" t="s">
        <v>3711</v>
      </c>
      <c r="Q460" s="116" t="s">
        <v>3712</v>
      </c>
    </row>
    <row r="461" spans="1:17">
      <c r="A461" s="115"/>
      <c r="B461" s="115"/>
      <c r="C461" s="115"/>
      <c r="D461" s="115"/>
      <c r="E461" s="115"/>
      <c r="G461" s="115"/>
      <c r="H461" s="115"/>
      <c r="I461" s="115"/>
      <c r="J461" s="127" t="s">
        <v>1228</v>
      </c>
      <c r="K461" s="115"/>
      <c r="L461" s="115"/>
      <c r="P461" s="116" t="s">
        <v>3713</v>
      </c>
      <c r="Q461" s="116" t="s">
        <v>3714</v>
      </c>
    </row>
    <row r="462" spans="1:17">
      <c r="A462" s="115"/>
      <c r="B462" s="115"/>
      <c r="C462" s="115"/>
      <c r="D462" s="115"/>
      <c r="E462" s="115"/>
      <c r="G462" s="115"/>
      <c r="H462" s="115"/>
      <c r="I462" s="115"/>
      <c r="J462" s="127" t="s">
        <v>1229</v>
      </c>
      <c r="K462" s="115"/>
      <c r="L462" s="115"/>
      <c r="P462" s="116" t="s">
        <v>3715</v>
      </c>
      <c r="Q462" s="116" t="s">
        <v>3716</v>
      </c>
    </row>
    <row r="463" spans="1:17">
      <c r="A463" s="115"/>
      <c r="B463" s="115"/>
      <c r="C463" s="115"/>
      <c r="D463" s="115"/>
      <c r="E463" s="115"/>
      <c r="G463" s="115"/>
      <c r="H463" s="115"/>
      <c r="I463" s="115"/>
      <c r="J463" s="127" t="s">
        <v>1230</v>
      </c>
      <c r="K463" s="115"/>
      <c r="L463" s="115"/>
      <c r="P463" s="116" t="s">
        <v>3717</v>
      </c>
      <c r="Q463" s="116" t="s">
        <v>3718</v>
      </c>
    </row>
    <row r="464" spans="1:17">
      <c r="A464" s="115"/>
      <c r="B464" s="115"/>
      <c r="C464" s="115"/>
      <c r="D464" s="115"/>
      <c r="E464" s="115"/>
      <c r="G464" s="115"/>
      <c r="H464" s="115"/>
      <c r="I464" s="115"/>
      <c r="J464" s="127" t="s">
        <v>1231</v>
      </c>
      <c r="K464" s="115"/>
      <c r="L464" s="115"/>
      <c r="P464" s="116" t="s">
        <v>3719</v>
      </c>
      <c r="Q464" s="116" t="s">
        <v>3720</v>
      </c>
    </row>
    <row r="465" spans="1:17">
      <c r="A465" s="115"/>
      <c r="B465" s="115"/>
      <c r="C465" s="115"/>
      <c r="D465" s="115"/>
      <c r="E465" s="115"/>
      <c r="G465" s="115"/>
      <c r="H465" s="115"/>
      <c r="I465" s="115"/>
      <c r="J465" s="127" t="s">
        <v>1232</v>
      </c>
      <c r="K465" s="115"/>
      <c r="L465" s="115"/>
      <c r="P465" s="116" t="s">
        <v>3721</v>
      </c>
      <c r="Q465" s="116" t="s">
        <v>3722</v>
      </c>
    </row>
    <row r="466" spans="1:17">
      <c r="A466" s="115"/>
      <c r="B466" s="115"/>
      <c r="C466" s="115"/>
      <c r="D466" s="115"/>
      <c r="E466" s="115"/>
      <c r="G466" s="115"/>
      <c r="H466" s="115"/>
      <c r="I466" s="115"/>
      <c r="J466" s="127" t="s">
        <v>1233</v>
      </c>
      <c r="K466" s="115"/>
      <c r="L466" s="115"/>
      <c r="P466" s="116" t="s">
        <v>3723</v>
      </c>
      <c r="Q466" s="116" t="s">
        <v>3724</v>
      </c>
    </row>
    <row r="467" spans="1:17">
      <c r="A467" s="115"/>
      <c r="B467" s="115"/>
      <c r="C467" s="115"/>
      <c r="D467" s="115"/>
      <c r="E467" s="115"/>
      <c r="G467" s="115"/>
      <c r="H467" s="115"/>
      <c r="I467" s="115"/>
      <c r="J467" s="127" t="s">
        <v>1234</v>
      </c>
      <c r="K467" s="115"/>
      <c r="L467" s="115"/>
      <c r="P467" s="116" t="s">
        <v>3725</v>
      </c>
      <c r="Q467" s="116" t="s">
        <v>3726</v>
      </c>
    </row>
    <row r="468" spans="1:17">
      <c r="A468" s="115"/>
      <c r="B468" s="115"/>
      <c r="C468" s="115"/>
      <c r="D468" s="115"/>
      <c r="E468" s="115"/>
      <c r="G468" s="115"/>
      <c r="H468" s="115"/>
      <c r="I468" s="115"/>
      <c r="J468" s="127" t="s">
        <v>1235</v>
      </c>
      <c r="K468" s="115"/>
      <c r="L468" s="115"/>
      <c r="P468" s="116" t="s">
        <v>3727</v>
      </c>
      <c r="Q468" s="116" t="s">
        <v>3728</v>
      </c>
    </row>
    <row r="469" spans="1:17">
      <c r="A469" s="115"/>
      <c r="B469" s="115"/>
      <c r="C469" s="115"/>
      <c r="D469" s="115"/>
      <c r="E469" s="115"/>
      <c r="G469" s="115"/>
      <c r="H469" s="115"/>
      <c r="I469" s="115"/>
      <c r="J469" s="127" t="s">
        <v>1236</v>
      </c>
      <c r="K469" s="115"/>
      <c r="L469" s="115"/>
      <c r="P469" s="116" t="s">
        <v>3729</v>
      </c>
      <c r="Q469" s="116" t="s">
        <v>3730</v>
      </c>
    </row>
    <row r="470" spans="1:17">
      <c r="A470" s="115"/>
      <c r="B470" s="115"/>
      <c r="C470" s="115"/>
      <c r="D470" s="115"/>
      <c r="E470" s="115"/>
      <c r="G470" s="115"/>
      <c r="H470" s="115"/>
      <c r="I470" s="115"/>
      <c r="J470" s="127" t="s">
        <v>1237</v>
      </c>
      <c r="K470" s="115"/>
      <c r="L470" s="115"/>
      <c r="P470" s="116" t="s">
        <v>3731</v>
      </c>
      <c r="Q470" s="116" t="s">
        <v>3732</v>
      </c>
    </row>
    <row r="471" spans="1:17">
      <c r="A471" s="115"/>
      <c r="B471" s="115"/>
      <c r="C471" s="115"/>
      <c r="D471" s="115"/>
      <c r="E471" s="115"/>
      <c r="G471" s="115"/>
      <c r="H471" s="115"/>
      <c r="I471" s="115"/>
      <c r="J471" s="127" t="s">
        <v>1238</v>
      </c>
      <c r="K471" s="115"/>
      <c r="L471" s="115"/>
      <c r="P471" s="116" t="s">
        <v>3733</v>
      </c>
      <c r="Q471" s="116" t="s">
        <v>3734</v>
      </c>
    </row>
    <row r="472" spans="1:17">
      <c r="A472" s="115"/>
      <c r="B472" s="115"/>
      <c r="C472" s="115"/>
      <c r="D472" s="115"/>
      <c r="E472" s="115"/>
      <c r="G472" s="115"/>
      <c r="H472" s="115"/>
      <c r="I472" s="115"/>
      <c r="J472" s="127" t="s">
        <v>1239</v>
      </c>
      <c r="K472" s="115"/>
      <c r="L472" s="115"/>
      <c r="P472" s="116" t="s">
        <v>3735</v>
      </c>
      <c r="Q472" s="116" t="s">
        <v>3736</v>
      </c>
    </row>
    <row r="473" spans="1:17">
      <c r="A473" s="115"/>
      <c r="B473" s="115"/>
      <c r="C473" s="115"/>
      <c r="D473" s="115"/>
      <c r="E473" s="115"/>
      <c r="G473" s="115"/>
      <c r="H473" s="115"/>
      <c r="I473" s="115"/>
      <c r="J473" s="127" t="s">
        <v>1240</v>
      </c>
      <c r="K473" s="115"/>
      <c r="L473" s="115"/>
      <c r="P473" s="116" t="s">
        <v>3737</v>
      </c>
      <c r="Q473" s="116" t="s">
        <v>3738</v>
      </c>
    </row>
    <row r="474" spans="1:17">
      <c r="A474" s="115"/>
      <c r="B474" s="115"/>
      <c r="C474" s="115"/>
      <c r="D474" s="115"/>
      <c r="E474" s="115"/>
      <c r="G474" s="115"/>
      <c r="H474" s="115"/>
      <c r="I474" s="115"/>
      <c r="J474" s="127" t="s">
        <v>1241</v>
      </c>
      <c r="K474" s="115"/>
      <c r="L474" s="115"/>
      <c r="P474" s="116" t="s">
        <v>3739</v>
      </c>
      <c r="Q474" s="116" t="s">
        <v>3740</v>
      </c>
    </row>
    <row r="475" spans="1:17">
      <c r="A475" s="115"/>
      <c r="B475" s="115"/>
      <c r="C475" s="115"/>
      <c r="D475" s="115"/>
      <c r="E475" s="115"/>
      <c r="G475" s="115"/>
      <c r="H475" s="115"/>
      <c r="I475" s="115"/>
      <c r="J475" s="127" t="s">
        <v>1242</v>
      </c>
      <c r="K475" s="115"/>
      <c r="L475" s="115"/>
      <c r="P475" s="116" t="s">
        <v>3741</v>
      </c>
      <c r="Q475" s="116" t="s">
        <v>3742</v>
      </c>
    </row>
    <row r="476" spans="1:17">
      <c r="A476" s="115"/>
      <c r="B476" s="115"/>
      <c r="C476" s="115"/>
      <c r="D476" s="115"/>
      <c r="E476" s="115"/>
      <c r="G476" s="115"/>
      <c r="H476" s="115"/>
      <c r="I476" s="115"/>
      <c r="J476" s="127" t="s">
        <v>1243</v>
      </c>
      <c r="K476" s="115"/>
      <c r="L476" s="115"/>
      <c r="P476" s="116" t="s">
        <v>3743</v>
      </c>
      <c r="Q476" s="116" t="s">
        <v>3744</v>
      </c>
    </row>
    <row r="477" spans="1:17">
      <c r="A477" s="115"/>
      <c r="B477" s="115"/>
      <c r="C477" s="115"/>
      <c r="D477" s="115"/>
      <c r="E477" s="115"/>
      <c r="G477" s="115"/>
      <c r="H477" s="115"/>
      <c r="I477" s="115"/>
      <c r="J477" s="127" t="s">
        <v>1244</v>
      </c>
      <c r="K477" s="115"/>
      <c r="L477" s="115"/>
      <c r="P477" s="116" t="s">
        <v>3745</v>
      </c>
      <c r="Q477" s="116" t="s">
        <v>3746</v>
      </c>
    </row>
    <row r="478" spans="1:17">
      <c r="A478" s="115"/>
      <c r="B478" s="115"/>
      <c r="C478" s="115"/>
      <c r="D478" s="115"/>
      <c r="E478" s="115"/>
      <c r="G478" s="115"/>
      <c r="H478" s="115"/>
      <c r="I478" s="115"/>
      <c r="J478" s="127" t="s">
        <v>1245</v>
      </c>
      <c r="K478" s="115"/>
      <c r="L478" s="115"/>
      <c r="P478" s="116" t="s">
        <v>3747</v>
      </c>
      <c r="Q478" s="116" t="s">
        <v>3748</v>
      </c>
    </row>
    <row r="479" spans="1:17">
      <c r="A479" s="115"/>
      <c r="B479" s="115"/>
      <c r="C479" s="115"/>
      <c r="D479" s="115"/>
      <c r="E479" s="115"/>
      <c r="G479" s="115"/>
      <c r="H479" s="115"/>
      <c r="I479" s="115"/>
      <c r="J479" s="127" t="s">
        <v>1246</v>
      </c>
      <c r="K479" s="115"/>
      <c r="L479" s="115"/>
      <c r="P479" s="116" t="s">
        <v>3749</v>
      </c>
      <c r="Q479" s="116" t="s">
        <v>3750</v>
      </c>
    </row>
    <row r="480" spans="1:17">
      <c r="A480" s="115"/>
      <c r="B480" s="115"/>
      <c r="C480" s="115"/>
      <c r="D480" s="115"/>
      <c r="E480" s="115"/>
      <c r="G480" s="115"/>
      <c r="H480" s="115"/>
      <c r="I480" s="115"/>
      <c r="J480" s="127" t="s">
        <v>1247</v>
      </c>
      <c r="K480" s="115"/>
      <c r="L480" s="115"/>
      <c r="P480" s="116" t="s">
        <v>3751</v>
      </c>
      <c r="Q480" s="116" t="s">
        <v>3752</v>
      </c>
    </row>
    <row r="481" spans="1:17">
      <c r="A481" s="115"/>
      <c r="B481" s="115"/>
      <c r="C481" s="115"/>
      <c r="D481" s="115"/>
      <c r="E481" s="115"/>
      <c r="G481" s="115"/>
      <c r="H481" s="115"/>
      <c r="I481" s="115"/>
      <c r="J481" s="127" t="s">
        <v>1248</v>
      </c>
      <c r="K481" s="115"/>
      <c r="L481" s="115"/>
      <c r="P481" s="116" t="s">
        <v>3753</v>
      </c>
      <c r="Q481" s="116" t="s">
        <v>3754</v>
      </c>
    </row>
    <row r="482" spans="1:17">
      <c r="A482" s="115"/>
      <c r="B482" s="115"/>
      <c r="C482" s="115"/>
      <c r="D482" s="115"/>
      <c r="E482" s="115"/>
      <c r="G482" s="115"/>
      <c r="H482" s="115"/>
      <c r="I482" s="115"/>
      <c r="J482" s="127" t="s">
        <v>1249</v>
      </c>
      <c r="K482" s="115"/>
      <c r="L482" s="115"/>
      <c r="P482" s="116" t="s">
        <v>3755</v>
      </c>
      <c r="Q482" s="116" t="s">
        <v>3756</v>
      </c>
    </row>
    <row r="483" spans="1:17">
      <c r="A483" s="115"/>
      <c r="B483" s="115"/>
      <c r="C483" s="115"/>
      <c r="D483" s="115"/>
      <c r="E483" s="115"/>
      <c r="G483" s="115"/>
      <c r="H483" s="115"/>
      <c r="I483" s="115"/>
      <c r="J483" s="127" t="s">
        <v>1250</v>
      </c>
      <c r="K483" s="115"/>
      <c r="L483" s="115"/>
      <c r="P483" s="116" t="s">
        <v>3757</v>
      </c>
      <c r="Q483" s="116" t="s">
        <v>3758</v>
      </c>
    </row>
    <row r="484" spans="1:17">
      <c r="A484" s="115"/>
      <c r="B484" s="115"/>
      <c r="C484" s="115"/>
      <c r="D484" s="115"/>
      <c r="E484" s="115"/>
      <c r="G484" s="115"/>
      <c r="H484" s="115"/>
      <c r="I484" s="115"/>
      <c r="J484" s="127" t="s">
        <v>1251</v>
      </c>
      <c r="K484" s="115"/>
      <c r="L484" s="115"/>
      <c r="P484" s="116" t="s">
        <v>3759</v>
      </c>
      <c r="Q484" s="116" t="s">
        <v>3760</v>
      </c>
    </row>
    <row r="485" spans="1:17">
      <c r="A485" s="115"/>
      <c r="B485" s="115"/>
      <c r="C485" s="115"/>
      <c r="D485" s="115"/>
      <c r="E485" s="115"/>
      <c r="G485" s="115"/>
      <c r="H485" s="115"/>
      <c r="I485" s="115"/>
      <c r="J485" s="127" t="s">
        <v>1252</v>
      </c>
      <c r="K485" s="115"/>
      <c r="L485" s="115"/>
      <c r="P485" s="116" t="s">
        <v>3761</v>
      </c>
      <c r="Q485" s="116" t="s">
        <v>3762</v>
      </c>
    </row>
    <row r="486" spans="1:17">
      <c r="A486" s="115"/>
      <c r="B486" s="115"/>
      <c r="C486" s="115"/>
      <c r="D486" s="115"/>
      <c r="E486" s="115"/>
      <c r="G486" s="115"/>
      <c r="H486" s="115"/>
      <c r="I486" s="115"/>
      <c r="J486" s="127" t="s">
        <v>1253</v>
      </c>
      <c r="K486" s="115"/>
      <c r="L486" s="115"/>
      <c r="P486" s="116" t="s">
        <v>3763</v>
      </c>
      <c r="Q486" s="116" t="s">
        <v>3764</v>
      </c>
    </row>
    <row r="487" spans="1:17">
      <c r="A487" s="115"/>
      <c r="B487" s="115"/>
      <c r="C487" s="115"/>
      <c r="D487" s="115"/>
      <c r="E487" s="115"/>
      <c r="G487" s="115"/>
      <c r="H487" s="115"/>
      <c r="I487" s="115"/>
      <c r="J487" s="127" t="s">
        <v>1254</v>
      </c>
      <c r="K487" s="115"/>
      <c r="L487" s="115"/>
      <c r="P487" s="116" t="s">
        <v>3765</v>
      </c>
      <c r="Q487" s="116" t="s">
        <v>3766</v>
      </c>
    </row>
    <row r="488" spans="1:17">
      <c r="A488" s="115"/>
      <c r="B488" s="115"/>
      <c r="C488" s="115"/>
      <c r="D488" s="115"/>
      <c r="E488" s="115"/>
      <c r="G488" s="115"/>
      <c r="H488" s="115"/>
      <c r="I488" s="115"/>
      <c r="J488" s="127" t="s">
        <v>1255</v>
      </c>
      <c r="K488" s="115"/>
      <c r="L488" s="115"/>
      <c r="P488" s="116" t="s">
        <v>3767</v>
      </c>
      <c r="Q488" s="116" t="s">
        <v>3768</v>
      </c>
    </row>
    <row r="489" spans="1:17">
      <c r="A489" s="115"/>
      <c r="B489" s="115"/>
      <c r="C489" s="115"/>
      <c r="D489" s="115"/>
      <c r="E489" s="115"/>
      <c r="G489" s="115"/>
      <c r="H489" s="115"/>
      <c r="I489" s="115"/>
      <c r="J489" s="127" t="s">
        <v>1256</v>
      </c>
      <c r="K489" s="115"/>
      <c r="L489" s="115"/>
      <c r="P489" s="116" t="s">
        <v>3769</v>
      </c>
      <c r="Q489" s="116" t="s">
        <v>3770</v>
      </c>
    </row>
    <row r="490" spans="1:17">
      <c r="A490" s="115"/>
      <c r="B490" s="115"/>
      <c r="C490" s="115"/>
      <c r="D490" s="115"/>
      <c r="E490" s="115"/>
      <c r="G490" s="115"/>
      <c r="H490" s="115"/>
      <c r="I490" s="115"/>
      <c r="J490" s="127" t="s">
        <v>1257</v>
      </c>
      <c r="K490" s="115"/>
      <c r="L490" s="115"/>
      <c r="P490" s="116" t="s">
        <v>3771</v>
      </c>
      <c r="Q490" s="116" t="s">
        <v>3772</v>
      </c>
    </row>
    <row r="491" spans="1:17">
      <c r="A491" s="115"/>
      <c r="B491" s="115"/>
      <c r="C491" s="115"/>
      <c r="D491" s="115"/>
      <c r="E491" s="115"/>
      <c r="G491" s="115"/>
      <c r="H491" s="115"/>
      <c r="I491" s="115"/>
      <c r="J491" s="127" t="s">
        <v>1258</v>
      </c>
      <c r="K491" s="115"/>
      <c r="L491" s="115"/>
      <c r="P491" s="116" t="s">
        <v>3773</v>
      </c>
      <c r="Q491" s="116" t="s">
        <v>3774</v>
      </c>
    </row>
    <row r="492" spans="1:17">
      <c r="A492" s="115"/>
      <c r="B492" s="115"/>
      <c r="C492" s="115"/>
      <c r="D492" s="115"/>
      <c r="E492" s="115"/>
      <c r="G492" s="115"/>
      <c r="H492" s="115"/>
      <c r="I492" s="115"/>
      <c r="J492" s="127" t="s">
        <v>1259</v>
      </c>
      <c r="K492" s="115"/>
      <c r="L492" s="115"/>
      <c r="P492" s="116" t="s">
        <v>3775</v>
      </c>
      <c r="Q492" s="116" t="s">
        <v>3776</v>
      </c>
    </row>
    <row r="493" spans="1:17">
      <c r="A493" s="115"/>
      <c r="B493" s="115"/>
      <c r="C493" s="115"/>
      <c r="D493" s="115"/>
      <c r="E493" s="115"/>
      <c r="G493" s="115"/>
      <c r="H493" s="115"/>
      <c r="I493" s="115"/>
      <c r="J493" s="127" t="s">
        <v>1260</v>
      </c>
      <c r="K493" s="115"/>
      <c r="L493" s="115"/>
      <c r="P493" s="116" t="s">
        <v>3777</v>
      </c>
      <c r="Q493" s="116" t="s">
        <v>3778</v>
      </c>
    </row>
    <row r="494" spans="1:17">
      <c r="A494" s="115"/>
      <c r="B494" s="115"/>
      <c r="C494" s="115"/>
      <c r="D494" s="115"/>
      <c r="E494" s="115"/>
      <c r="G494" s="115"/>
      <c r="H494" s="115"/>
      <c r="I494" s="115"/>
      <c r="J494" s="127" t="s">
        <v>1261</v>
      </c>
      <c r="K494" s="115"/>
      <c r="L494" s="115"/>
      <c r="P494" s="116" t="s">
        <v>3779</v>
      </c>
      <c r="Q494" s="116" t="s">
        <v>3780</v>
      </c>
    </row>
    <row r="495" spans="1:17">
      <c r="A495" s="115"/>
      <c r="B495" s="115"/>
      <c r="C495" s="115"/>
      <c r="D495" s="115"/>
      <c r="E495" s="115"/>
      <c r="G495" s="115"/>
      <c r="H495" s="115"/>
      <c r="I495" s="115"/>
      <c r="J495" s="127" t="s">
        <v>1262</v>
      </c>
      <c r="K495" s="115"/>
      <c r="L495" s="115"/>
      <c r="P495" s="116" t="s">
        <v>3781</v>
      </c>
      <c r="Q495" s="116" t="s">
        <v>3782</v>
      </c>
    </row>
    <row r="496" spans="1:17">
      <c r="A496" s="115"/>
      <c r="B496" s="115"/>
      <c r="C496" s="115"/>
      <c r="D496" s="115"/>
      <c r="E496" s="115"/>
      <c r="G496" s="115"/>
      <c r="H496" s="115"/>
      <c r="I496" s="115"/>
      <c r="J496" s="127" t="s">
        <v>1263</v>
      </c>
      <c r="K496" s="115"/>
      <c r="L496" s="115"/>
      <c r="P496" s="116" t="s">
        <v>3783</v>
      </c>
      <c r="Q496" s="116" t="s">
        <v>3784</v>
      </c>
    </row>
    <row r="497" spans="1:17">
      <c r="A497" s="115"/>
      <c r="B497" s="115"/>
      <c r="C497" s="115"/>
      <c r="D497" s="115"/>
      <c r="E497" s="115"/>
      <c r="G497" s="115"/>
      <c r="H497" s="115"/>
      <c r="I497" s="115"/>
      <c r="J497" s="127" t="s">
        <v>1264</v>
      </c>
      <c r="K497" s="115"/>
      <c r="L497" s="115"/>
      <c r="P497" s="116" t="s">
        <v>3785</v>
      </c>
      <c r="Q497" s="116" t="s">
        <v>3786</v>
      </c>
    </row>
    <row r="498" spans="1:17">
      <c r="A498" s="115"/>
      <c r="B498" s="115"/>
      <c r="C498" s="115"/>
      <c r="D498" s="115"/>
      <c r="E498" s="115"/>
      <c r="G498" s="115"/>
      <c r="H498" s="115"/>
      <c r="I498" s="115"/>
      <c r="J498" s="127" t="s">
        <v>1265</v>
      </c>
      <c r="K498" s="115"/>
      <c r="L498" s="115"/>
      <c r="P498" s="116" t="s">
        <v>3787</v>
      </c>
      <c r="Q498" s="116" t="s">
        <v>3788</v>
      </c>
    </row>
    <row r="499" spans="1:17">
      <c r="A499" s="115"/>
      <c r="B499" s="115"/>
      <c r="C499" s="115"/>
      <c r="D499" s="115"/>
      <c r="E499" s="115"/>
      <c r="G499" s="115"/>
      <c r="H499" s="115"/>
      <c r="I499" s="115"/>
      <c r="J499" s="127" t="s">
        <v>1266</v>
      </c>
      <c r="K499" s="115"/>
      <c r="L499" s="115"/>
      <c r="P499" s="116" t="s">
        <v>3789</v>
      </c>
      <c r="Q499" s="116" t="s">
        <v>3790</v>
      </c>
    </row>
    <row r="500" spans="1:17">
      <c r="A500" s="115"/>
      <c r="B500" s="115"/>
      <c r="C500" s="115"/>
      <c r="D500" s="115"/>
      <c r="E500" s="115"/>
      <c r="G500" s="115"/>
      <c r="H500" s="115"/>
      <c r="I500" s="115"/>
      <c r="J500" s="127" t="s">
        <v>1267</v>
      </c>
      <c r="K500" s="115"/>
      <c r="L500" s="115"/>
      <c r="P500" s="116" t="s">
        <v>3791</v>
      </c>
      <c r="Q500" s="116" t="s">
        <v>3792</v>
      </c>
    </row>
    <row r="501" spans="1:17">
      <c r="A501" s="115"/>
      <c r="B501" s="115"/>
      <c r="C501" s="115"/>
      <c r="D501" s="115"/>
      <c r="E501" s="115"/>
      <c r="G501" s="115"/>
      <c r="H501" s="115"/>
      <c r="I501" s="115"/>
      <c r="J501" s="127" t="s">
        <v>1268</v>
      </c>
      <c r="K501" s="115"/>
      <c r="L501" s="115"/>
      <c r="P501" s="116" t="s">
        <v>3793</v>
      </c>
      <c r="Q501" s="116" t="s">
        <v>3794</v>
      </c>
    </row>
    <row r="502" spans="1:17">
      <c r="A502" s="115"/>
      <c r="B502" s="115"/>
      <c r="C502" s="115"/>
      <c r="D502" s="115"/>
      <c r="E502" s="115"/>
      <c r="G502" s="115"/>
      <c r="H502" s="115"/>
      <c r="I502" s="115"/>
      <c r="J502" s="127" t="s">
        <v>1269</v>
      </c>
      <c r="K502" s="115"/>
      <c r="L502" s="115"/>
      <c r="P502" s="116" t="s">
        <v>3795</v>
      </c>
      <c r="Q502" s="116" t="s">
        <v>3796</v>
      </c>
    </row>
    <row r="503" spans="1:17">
      <c r="A503" s="115"/>
      <c r="B503" s="115"/>
      <c r="C503" s="115"/>
      <c r="D503" s="115"/>
      <c r="E503" s="115"/>
      <c r="G503" s="115"/>
      <c r="H503" s="115"/>
      <c r="I503" s="115"/>
      <c r="J503" s="127" t="s">
        <v>1270</v>
      </c>
      <c r="K503" s="115"/>
      <c r="L503" s="115"/>
      <c r="P503" s="116" t="s">
        <v>3797</v>
      </c>
      <c r="Q503" s="116" t="s">
        <v>3798</v>
      </c>
    </row>
    <row r="504" spans="1:17">
      <c r="A504" s="115"/>
      <c r="B504" s="115"/>
      <c r="C504" s="115"/>
      <c r="D504" s="115"/>
      <c r="E504" s="115"/>
      <c r="G504" s="115"/>
      <c r="H504" s="115"/>
      <c r="I504" s="115"/>
      <c r="J504" s="127" t="s">
        <v>1271</v>
      </c>
      <c r="K504" s="115"/>
      <c r="L504" s="115"/>
      <c r="P504" s="116" t="s">
        <v>3799</v>
      </c>
      <c r="Q504" s="116" t="s">
        <v>3800</v>
      </c>
    </row>
    <row r="505" spans="1:17">
      <c r="A505" s="115"/>
      <c r="B505" s="115"/>
      <c r="C505" s="115"/>
      <c r="D505" s="115"/>
      <c r="E505" s="115"/>
      <c r="G505" s="115"/>
      <c r="H505" s="115"/>
      <c r="I505" s="115"/>
      <c r="J505" s="127" t="s">
        <v>1272</v>
      </c>
      <c r="K505" s="115"/>
      <c r="L505" s="115"/>
      <c r="P505" s="116" t="s">
        <v>3801</v>
      </c>
      <c r="Q505" s="116" t="s">
        <v>3802</v>
      </c>
    </row>
    <row r="506" spans="1:17">
      <c r="A506" s="115"/>
      <c r="B506" s="115"/>
      <c r="C506" s="115"/>
      <c r="D506" s="115"/>
      <c r="E506" s="115"/>
      <c r="G506" s="115"/>
      <c r="H506" s="115"/>
      <c r="I506" s="115"/>
      <c r="J506" s="127" t="s">
        <v>1273</v>
      </c>
      <c r="K506" s="115"/>
      <c r="L506" s="115"/>
      <c r="P506" s="116" t="s">
        <v>3803</v>
      </c>
      <c r="Q506" s="116" t="s">
        <v>3804</v>
      </c>
    </row>
    <row r="507" spans="1:17">
      <c r="A507" s="115"/>
      <c r="B507" s="115"/>
      <c r="C507" s="115"/>
      <c r="D507" s="115"/>
      <c r="E507" s="115"/>
      <c r="G507" s="115"/>
      <c r="H507" s="115"/>
      <c r="I507" s="115"/>
      <c r="J507" s="127" t="s">
        <v>1274</v>
      </c>
      <c r="K507" s="115"/>
      <c r="L507" s="115"/>
      <c r="P507" s="116" t="s">
        <v>3805</v>
      </c>
      <c r="Q507" s="116" t="s">
        <v>3806</v>
      </c>
    </row>
    <row r="508" spans="1:17">
      <c r="A508" s="115"/>
      <c r="B508" s="115"/>
      <c r="C508" s="115"/>
      <c r="D508" s="115"/>
      <c r="E508" s="115"/>
      <c r="G508" s="115"/>
      <c r="H508" s="115"/>
      <c r="I508" s="115"/>
      <c r="J508" s="127" t="s">
        <v>1275</v>
      </c>
      <c r="K508" s="115"/>
      <c r="L508" s="115"/>
      <c r="P508" s="116" t="s">
        <v>3807</v>
      </c>
      <c r="Q508" s="116" t="s">
        <v>3808</v>
      </c>
    </row>
    <row r="509" spans="1:17">
      <c r="A509" s="115"/>
      <c r="B509" s="115"/>
      <c r="C509" s="115"/>
      <c r="D509" s="115"/>
      <c r="E509" s="115"/>
      <c r="G509" s="115"/>
      <c r="H509" s="115"/>
      <c r="I509" s="115"/>
      <c r="J509" s="127" t="s">
        <v>1276</v>
      </c>
      <c r="K509" s="115"/>
      <c r="L509" s="115"/>
      <c r="P509" s="116" t="s">
        <v>3809</v>
      </c>
      <c r="Q509" s="116" t="s">
        <v>3810</v>
      </c>
    </row>
    <row r="510" spans="1:17">
      <c r="A510" s="115"/>
      <c r="B510" s="115"/>
      <c r="C510" s="115"/>
      <c r="D510" s="115"/>
      <c r="E510" s="115"/>
      <c r="G510" s="115"/>
      <c r="H510" s="115"/>
      <c r="I510" s="115"/>
      <c r="J510" s="127" t="s">
        <v>1277</v>
      </c>
      <c r="K510" s="115"/>
      <c r="L510" s="115"/>
      <c r="P510" s="116" t="s">
        <v>3811</v>
      </c>
      <c r="Q510" s="116" t="s">
        <v>3812</v>
      </c>
    </row>
    <row r="511" spans="1:17">
      <c r="A511" s="115"/>
      <c r="B511" s="115"/>
      <c r="C511" s="115"/>
      <c r="D511" s="115"/>
      <c r="E511" s="115"/>
      <c r="G511" s="115"/>
      <c r="H511" s="115"/>
      <c r="I511" s="115"/>
      <c r="J511" s="127" t="s">
        <v>1278</v>
      </c>
      <c r="K511" s="115"/>
      <c r="L511" s="115"/>
      <c r="P511" s="116" t="s">
        <v>3813</v>
      </c>
      <c r="Q511" s="116" t="s">
        <v>3814</v>
      </c>
    </row>
    <row r="512" spans="1:17">
      <c r="A512" s="115"/>
      <c r="B512" s="115"/>
      <c r="C512" s="115"/>
      <c r="D512" s="115"/>
      <c r="E512" s="115"/>
      <c r="G512" s="115"/>
      <c r="H512" s="115"/>
      <c r="I512" s="115"/>
      <c r="J512" s="127" t="s">
        <v>1279</v>
      </c>
      <c r="K512" s="115"/>
      <c r="L512" s="115"/>
      <c r="P512" s="116" t="s">
        <v>3815</v>
      </c>
      <c r="Q512" s="116" t="s">
        <v>3816</v>
      </c>
    </row>
    <row r="513" spans="1:17">
      <c r="A513" s="115"/>
      <c r="B513" s="115"/>
      <c r="C513" s="115"/>
      <c r="D513" s="115"/>
      <c r="E513" s="115"/>
      <c r="G513" s="115"/>
      <c r="H513" s="115"/>
      <c r="I513" s="115"/>
      <c r="J513" s="127" t="s">
        <v>1280</v>
      </c>
      <c r="K513" s="115"/>
      <c r="L513" s="115"/>
      <c r="P513" s="116" t="s">
        <v>3817</v>
      </c>
      <c r="Q513" s="116" t="s">
        <v>3818</v>
      </c>
    </row>
    <row r="514" spans="1:17">
      <c r="A514" s="115"/>
      <c r="B514" s="115"/>
      <c r="C514" s="115"/>
      <c r="D514" s="115"/>
      <c r="E514" s="115"/>
      <c r="G514" s="115"/>
      <c r="H514" s="115"/>
      <c r="I514" s="115"/>
      <c r="J514" s="127" t="s">
        <v>1281</v>
      </c>
      <c r="K514" s="115"/>
      <c r="L514" s="115"/>
      <c r="P514" s="116" t="s">
        <v>3819</v>
      </c>
      <c r="Q514" s="116" t="s">
        <v>3820</v>
      </c>
    </row>
    <row r="515" spans="1:17">
      <c r="A515" s="115"/>
      <c r="B515" s="115"/>
      <c r="C515" s="115"/>
      <c r="D515" s="115"/>
      <c r="E515" s="115"/>
      <c r="G515" s="115"/>
      <c r="H515" s="115"/>
      <c r="I515" s="115"/>
      <c r="J515" s="127" t="s">
        <v>1282</v>
      </c>
      <c r="K515" s="115"/>
      <c r="L515" s="115"/>
      <c r="P515" s="116" t="s">
        <v>3821</v>
      </c>
      <c r="Q515" s="116" t="s">
        <v>3822</v>
      </c>
    </row>
    <row r="516" spans="1:17">
      <c r="A516" s="115"/>
      <c r="B516" s="115"/>
      <c r="C516" s="115"/>
      <c r="D516" s="115"/>
      <c r="E516" s="115"/>
      <c r="G516" s="115"/>
      <c r="H516" s="115"/>
      <c r="I516" s="115"/>
      <c r="J516" s="127" t="s">
        <v>1283</v>
      </c>
      <c r="K516" s="115"/>
      <c r="L516" s="115"/>
      <c r="P516" s="116" t="s">
        <v>3823</v>
      </c>
      <c r="Q516" s="116" t="s">
        <v>3824</v>
      </c>
    </row>
    <row r="517" spans="1:17">
      <c r="A517" s="115"/>
      <c r="B517" s="115"/>
      <c r="C517" s="115"/>
      <c r="D517" s="115"/>
      <c r="E517" s="115"/>
      <c r="G517" s="115"/>
      <c r="H517" s="115"/>
      <c r="I517" s="115"/>
      <c r="J517" s="127" t="s">
        <v>1284</v>
      </c>
      <c r="K517" s="115"/>
      <c r="L517" s="115"/>
      <c r="P517" s="116" t="s">
        <v>3825</v>
      </c>
      <c r="Q517" s="116" t="s">
        <v>3826</v>
      </c>
    </row>
    <row r="518" spans="1:17">
      <c r="A518" s="115"/>
      <c r="B518" s="115"/>
      <c r="C518" s="115"/>
      <c r="D518" s="115"/>
      <c r="E518" s="115"/>
      <c r="G518" s="115"/>
      <c r="H518" s="115"/>
      <c r="I518" s="115"/>
      <c r="J518" s="127" t="s">
        <v>1285</v>
      </c>
      <c r="K518" s="115"/>
      <c r="L518" s="115"/>
      <c r="P518" s="116" t="s">
        <v>3827</v>
      </c>
      <c r="Q518" s="116" t="s">
        <v>3828</v>
      </c>
    </row>
    <row r="519" spans="1:17">
      <c r="A519" s="115"/>
      <c r="B519" s="115"/>
      <c r="C519" s="115"/>
      <c r="D519" s="115"/>
      <c r="E519" s="115"/>
      <c r="G519" s="115"/>
      <c r="H519" s="115"/>
      <c r="I519" s="115"/>
      <c r="J519" s="127" t="s">
        <v>1286</v>
      </c>
      <c r="K519" s="115"/>
      <c r="L519" s="115"/>
      <c r="P519" s="116" t="s">
        <v>3829</v>
      </c>
      <c r="Q519" s="116" t="s">
        <v>3830</v>
      </c>
    </row>
    <row r="520" spans="1:17">
      <c r="A520" s="115"/>
      <c r="B520" s="115"/>
      <c r="C520" s="115"/>
      <c r="D520" s="115"/>
      <c r="E520" s="115"/>
      <c r="G520" s="115"/>
      <c r="H520" s="115"/>
      <c r="I520" s="115"/>
      <c r="J520" s="127" t="s">
        <v>1287</v>
      </c>
      <c r="K520" s="115"/>
      <c r="L520" s="115"/>
      <c r="P520" s="116" t="s">
        <v>3831</v>
      </c>
      <c r="Q520" s="116" t="s">
        <v>3832</v>
      </c>
    </row>
    <row r="521" spans="1:17">
      <c r="A521" s="115"/>
      <c r="B521" s="115"/>
      <c r="C521" s="115"/>
      <c r="D521" s="115"/>
      <c r="E521" s="115"/>
      <c r="G521" s="115"/>
      <c r="H521" s="115"/>
      <c r="I521" s="115"/>
      <c r="J521" s="127" t="s">
        <v>1288</v>
      </c>
      <c r="K521" s="115"/>
      <c r="L521" s="115"/>
      <c r="P521" s="116" t="s">
        <v>3833</v>
      </c>
      <c r="Q521" s="116" t="s">
        <v>3834</v>
      </c>
    </row>
    <row r="522" spans="1:17">
      <c r="A522" s="115"/>
      <c r="B522" s="115"/>
      <c r="C522" s="115"/>
      <c r="D522" s="115"/>
      <c r="E522" s="115"/>
      <c r="G522" s="115"/>
      <c r="H522" s="115"/>
      <c r="I522" s="115"/>
      <c r="J522" s="127" t="s">
        <v>1289</v>
      </c>
      <c r="K522" s="115"/>
      <c r="L522" s="115"/>
      <c r="P522" s="116" t="s">
        <v>3835</v>
      </c>
      <c r="Q522" s="116" t="s">
        <v>3836</v>
      </c>
    </row>
    <row r="523" spans="1:17">
      <c r="A523" s="115"/>
      <c r="B523" s="115"/>
      <c r="C523" s="115"/>
      <c r="D523" s="115"/>
      <c r="E523" s="115"/>
      <c r="G523" s="115"/>
      <c r="H523" s="115"/>
      <c r="I523" s="115"/>
      <c r="J523" s="127" t="s">
        <v>1290</v>
      </c>
      <c r="K523" s="115"/>
      <c r="L523" s="115"/>
      <c r="P523" s="116" t="s">
        <v>3837</v>
      </c>
      <c r="Q523" s="116" t="s">
        <v>3838</v>
      </c>
    </row>
    <row r="524" spans="1:17">
      <c r="A524" s="115"/>
      <c r="B524" s="115"/>
      <c r="C524" s="115"/>
      <c r="D524" s="115"/>
      <c r="E524" s="115"/>
      <c r="G524" s="115"/>
      <c r="H524" s="115"/>
      <c r="I524" s="115"/>
      <c r="J524" s="127" t="s">
        <v>1291</v>
      </c>
      <c r="K524" s="115"/>
      <c r="L524" s="115"/>
      <c r="P524" s="116" t="s">
        <v>3839</v>
      </c>
      <c r="Q524" s="116" t="s">
        <v>3840</v>
      </c>
    </row>
    <row r="525" spans="1:17">
      <c r="A525" s="115"/>
      <c r="B525" s="115"/>
      <c r="C525" s="115"/>
      <c r="D525" s="115"/>
      <c r="E525" s="115"/>
      <c r="G525" s="115"/>
      <c r="H525" s="115"/>
      <c r="I525" s="115"/>
      <c r="J525" s="127" t="s">
        <v>1292</v>
      </c>
      <c r="K525" s="115"/>
      <c r="L525" s="115"/>
      <c r="P525" s="116" t="s">
        <v>3841</v>
      </c>
      <c r="Q525" s="116" t="s">
        <v>3842</v>
      </c>
    </row>
    <row r="526" spans="1:17">
      <c r="A526" s="115"/>
      <c r="B526" s="115"/>
      <c r="C526" s="115"/>
      <c r="D526" s="115"/>
      <c r="E526" s="115"/>
      <c r="G526" s="115"/>
      <c r="H526" s="115"/>
      <c r="I526" s="115"/>
      <c r="J526" s="127" t="s">
        <v>1293</v>
      </c>
      <c r="K526" s="115"/>
      <c r="L526" s="115"/>
      <c r="P526" s="116" t="s">
        <v>3843</v>
      </c>
      <c r="Q526" s="116" t="s">
        <v>3844</v>
      </c>
    </row>
    <row r="527" spans="1:17">
      <c r="A527" s="115"/>
      <c r="B527" s="115"/>
      <c r="C527" s="115"/>
      <c r="D527" s="115"/>
      <c r="E527" s="115"/>
      <c r="G527" s="115"/>
      <c r="H527" s="115"/>
      <c r="I527" s="115"/>
      <c r="J527" s="127" t="s">
        <v>1294</v>
      </c>
      <c r="K527" s="115"/>
      <c r="L527" s="115"/>
      <c r="P527" s="116" t="s">
        <v>3845</v>
      </c>
      <c r="Q527" s="116" t="s">
        <v>3846</v>
      </c>
    </row>
    <row r="528" spans="1:17">
      <c r="A528" s="115"/>
      <c r="B528" s="115"/>
      <c r="C528" s="115"/>
      <c r="D528" s="115"/>
      <c r="E528" s="115"/>
      <c r="G528" s="115"/>
      <c r="H528" s="115"/>
      <c r="I528" s="115"/>
      <c r="J528" s="127" t="s">
        <v>1295</v>
      </c>
      <c r="K528" s="115"/>
      <c r="L528" s="115"/>
      <c r="P528" s="116" t="s">
        <v>3847</v>
      </c>
      <c r="Q528" s="116" t="s">
        <v>3848</v>
      </c>
    </row>
    <row r="529" spans="1:17">
      <c r="A529" s="115"/>
      <c r="B529" s="115"/>
      <c r="C529" s="115"/>
      <c r="D529" s="115"/>
      <c r="E529" s="115"/>
      <c r="G529" s="115"/>
      <c r="H529" s="115"/>
      <c r="I529" s="115"/>
      <c r="J529" s="127" t="s">
        <v>1296</v>
      </c>
      <c r="K529" s="115"/>
      <c r="L529" s="115"/>
      <c r="P529" s="116" t="s">
        <v>3849</v>
      </c>
      <c r="Q529" s="116" t="s">
        <v>3850</v>
      </c>
    </row>
    <row r="530" spans="1:17">
      <c r="A530" s="115"/>
      <c r="B530" s="115"/>
      <c r="C530" s="115"/>
      <c r="D530" s="115"/>
      <c r="E530" s="115"/>
      <c r="G530" s="115"/>
      <c r="H530" s="115"/>
      <c r="I530" s="115"/>
      <c r="J530" s="127" t="s">
        <v>1297</v>
      </c>
      <c r="K530" s="115"/>
      <c r="L530" s="115"/>
      <c r="P530" s="116" t="s">
        <v>3851</v>
      </c>
      <c r="Q530" s="116" t="s">
        <v>3852</v>
      </c>
    </row>
    <row r="531" spans="1:17">
      <c r="A531" s="115"/>
      <c r="B531" s="115"/>
      <c r="C531" s="115"/>
      <c r="D531" s="115"/>
      <c r="E531" s="115"/>
      <c r="G531" s="115"/>
      <c r="H531" s="115"/>
      <c r="I531" s="115"/>
      <c r="J531" s="127" t="s">
        <v>1298</v>
      </c>
      <c r="K531" s="115"/>
      <c r="L531" s="115"/>
      <c r="P531" s="116" t="s">
        <v>3853</v>
      </c>
      <c r="Q531" s="116" t="s">
        <v>3854</v>
      </c>
    </row>
    <row r="532" spans="1:17">
      <c r="A532" s="115"/>
      <c r="B532" s="115"/>
      <c r="C532" s="115"/>
      <c r="D532" s="115"/>
      <c r="E532" s="115"/>
      <c r="G532" s="115"/>
      <c r="H532" s="115"/>
      <c r="I532" s="115"/>
      <c r="J532" s="127" t="s">
        <v>1299</v>
      </c>
      <c r="K532" s="115"/>
      <c r="L532" s="115"/>
      <c r="P532" s="116" t="s">
        <v>3855</v>
      </c>
      <c r="Q532" s="116" t="s">
        <v>3856</v>
      </c>
    </row>
    <row r="533" spans="1:17">
      <c r="A533" s="115"/>
      <c r="B533" s="115"/>
      <c r="C533" s="115"/>
      <c r="D533" s="115"/>
      <c r="E533" s="115"/>
      <c r="G533" s="115"/>
      <c r="H533" s="115"/>
      <c r="I533" s="115"/>
      <c r="J533" s="127" t="s">
        <v>1300</v>
      </c>
      <c r="K533" s="115"/>
      <c r="L533" s="115"/>
      <c r="P533" s="116" t="s">
        <v>3857</v>
      </c>
      <c r="Q533" s="116" t="s">
        <v>3858</v>
      </c>
    </row>
    <row r="534" spans="1:17">
      <c r="A534" s="115"/>
      <c r="B534" s="115"/>
      <c r="C534" s="115"/>
      <c r="D534" s="115"/>
      <c r="E534" s="115"/>
      <c r="G534" s="115"/>
      <c r="H534" s="115"/>
      <c r="I534" s="115"/>
      <c r="J534" s="127" t="s">
        <v>1301</v>
      </c>
      <c r="K534" s="115"/>
      <c r="L534" s="115"/>
      <c r="P534" s="116" t="s">
        <v>3859</v>
      </c>
      <c r="Q534" s="116" t="s">
        <v>3860</v>
      </c>
    </row>
    <row r="535" spans="1:17">
      <c r="A535" s="115"/>
      <c r="B535" s="115"/>
      <c r="C535" s="115"/>
      <c r="D535" s="115"/>
      <c r="E535" s="115"/>
      <c r="G535" s="115"/>
      <c r="H535" s="115"/>
      <c r="I535" s="115"/>
      <c r="J535" s="127" t="s">
        <v>1302</v>
      </c>
      <c r="K535" s="115"/>
      <c r="L535" s="115"/>
      <c r="P535" s="116" t="s">
        <v>3861</v>
      </c>
      <c r="Q535" s="116" t="s">
        <v>3862</v>
      </c>
    </row>
    <row r="536" spans="1:17">
      <c r="A536" s="115"/>
      <c r="B536" s="115"/>
      <c r="C536" s="115"/>
      <c r="D536" s="115"/>
      <c r="E536" s="115"/>
      <c r="G536" s="115"/>
      <c r="H536" s="115"/>
      <c r="I536" s="115"/>
      <c r="J536" s="127" t="s">
        <v>1303</v>
      </c>
      <c r="K536" s="115"/>
      <c r="L536" s="115"/>
      <c r="P536" s="116" t="s">
        <v>3863</v>
      </c>
      <c r="Q536" s="116" t="s">
        <v>3864</v>
      </c>
    </row>
    <row r="537" spans="1:17">
      <c r="A537" s="115"/>
      <c r="B537" s="115"/>
      <c r="C537" s="115"/>
      <c r="D537" s="115"/>
      <c r="E537" s="115"/>
      <c r="G537" s="115"/>
      <c r="H537" s="115"/>
      <c r="I537" s="115"/>
      <c r="J537" s="127" t="s">
        <v>1304</v>
      </c>
      <c r="K537" s="115"/>
      <c r="L537" s="115"/>
      <c r="P537" s="116" t="s">
        <v>3865</v>
      </c>
      <c r="Q537" s="116" t="s">
        <v>3866</v>
      </c>
    </row>
    <row r="538" spans="1:17">
      <c r="A538" s="115"/>
      <c r="B538" s="115"/>
      <c r="C538" s="115"/>
      <c r="D538" s="115"/>
      <c r="E538" s="115"/>
      <c r="G538" s="115"/>
      <c r="H538" s="115"/>
      <c r="I538" s="115"/>
      <c r="J538" s="127" t="s">
        <v>1305</v>
      </c>
      <c r="K538" s="115"/>
      <c r="L538" s="115"/>
      <c r="P538" s="116" t="s">
        <v>3867</v>
      </c>
      <c r="Q538" s="116" t="s">
        <v>3868</v>
      </c>
    </row>
    <row r="539" spans="1:17">
      <c r="A539" s="115"/>
      <c r="B539" s="115"/>
      <c r="C539" s="115"/>
      <c r="D539" s="115"/>
      <c r="E539" s="115"/>
      <c r="G539" s="115"/>
      <c r="H539" s="115"/>
      <c r="I539" s="115"/>
      <c r="J539" s="127" t="s">
        <v>1306</v>
      </c>
      <c r="K539" s="115"/>
      <c r="L539" s="115"/>
      <c r="P539" s="116" t="s">
        <v>3869</v>
      </c>
      <c r="Q539" s="116" t="s">
        <v>3870</v>
      </c>
    </row>
    <row r="540" spans="1:17">
      <c r="A540" s="115"/>
      <c r="B540" s="115"/>
      <c r="C540" s="115"/>
      <c r="D540" s="115"/>
      <c r="E540" s="115"/>
      <c r="G540" s="115"/>
      <c r="H540" s="115"/>
      <c r="I540" s="115"/>
      <c r="J540" s="127" t="s">
        <v>1307</v>
      </c>
      <c r="K540" s="115"/>
      <c r="L540" s="115"/>
      <c r="P540" s="116" t="s">
        <v>3871</v>
      </c>
      <c r="Q540" s="116" t="s">
        <v>3872</v>
      </c>
    </row>
    <row r="541" spans="1:17">
      <c r="A541" s="115"/>
      <c r="B541" s="115"/>
      <c r="C541" s="115"/>
      <c r="D541" s="115"/>
      <c r="E541" s="115"/>
      <c r="G541" s="115"/>
      <c r="H541" s="115"/>
      <c r="I541" s="115"/>
      <c r="J541" s="127" t="s">
        <v>1308</v>
      </c>
      <c r="K541" s="115"/>
      <c r="L541" s="115"/>
      <c r="P541" s="116" t="s">
        <v>3873</v>
      </c>
      <c r="Q541" s="116" t="s">
        <v>3874</v>
      </c>
    </row>
    <row r="542" spans="1:17">
      <c r="A542" s="115"/>
      <c r="B542" s="115"/>
      <c r="C542" s="115"/>
      <c r="D542" s="115"/>
      <c r="E542" s="115"/>
      <c r="G542" s="115"/>
      <c r="H542" s="115"/>
      <c r="I542" s="115"/>
      <c r="J542" s="127" t="s">
        <v>1309</v>
      </c>
      <c r="K542" s="115"/>
      <c r="L542" s="115"/>
      <c r="P542" s="116" t="s">
        <v>3875</v>
      </c>
      <c r="Q542" s="116" t="s">
        <v>3876</v>
      </c>
    </row>
    <row r="543" spans="1:17">
      <c r="A543" s="115"/>
      <c r="B543" s="115"/>
      <c r="C543" s="115"/>
      <c r="D543" s="115"/>
      <c r="E543" s="115"/>
      <c r="G543" s="115"/>
      <c r="H543" s="115"/>
      <c r="I543" s="115"/>
      <c r="J543" s="127" t="s">
        <v>1310</v>
      </c>
      <c r="K543" s="115"/>
      <c r="L543" s="115"/>
      <c r="P543" s="116" t="s">
        <v>3877</v>
      </c>
      <c r="Q543" s="116" t="s">
        <v>3878</v>
      </c>
    </row>
    <row r="544" spans="1:17">
      <c r="A544" s="115"/>
      <c r="B544" s="115"/>
      <c r="C544" s="115"/>
      <c r="D544" s="115"/>
      <c r="E544" s="115"/>
      <c r="G544" s="115"/>
      <c r="H544" s="115"/>
      <c r="I544" s="115"/>
      <c r="J544" s="127" t="s">
        <v>1311</v>
      </c>
      <c r="K544" s="115"/>
      <c r="L544" s="115"/>
      <c r="P544" s="116" t="s">
        <v>3879</v>
      </c>
      <c r="Q544" s="116" t="s">
        <v>3880</v>
      </c>
    </row>
    <row r="545" spans="1:17">
      <c r="A545" s="115"/>
      <c r="B545" s="115"/>
      <c r="C545" s="115"/>
      <c r="D545" s="115"/>
      <c r="E545" s="115"/>
      <c r="G545" s="115"/>
      <c r="H545" s="115"/>
      <c r="I545" s="115"/>
      <c r="J545" s="127" t="s">
        <v>1312</v>
      </c>
      <c r="K545" s="115"/>
      <c r="L545" s="115"/>
      <c r="P545" s="116" t="s">
        <v>3881</v>
      </c>
      <c r="Q545" s="116" t="s">
        <v>3882</v>
      </c>
    </row>
    <row r="546" spans="1:17">
      <c r="A546" s="115"/>
      <c r="B546" s="115"/>
      <c r="C546" s="115"/>
      <c r="D546" s="115"/>
      <c r="E546" s="115"/>
      <c r="G546" s="115"/>
      <c r="H546" s="115"/>
      <c r="I546" s="115"/>
      <c r="J546" s="127" t="s">
        <v>1313</v>
      </c>
      <c r="K546" s="115"/>
      <c r="L546" s="115"/>
      <c r="P546" s="116" t="s">
        <v>3883</v>
      </c>
      <c r="Q546" s="116" t="s">
        <v>3884</v>
      </c>
    </row>
    <row r="547" spans="1:17">
      <c r="A547" s="115"/>
      <c r="B547" s="115"/>
      <c r="C547" s="115"/>
      <c r="D547" s="115"/>
      <c r="E547" s="115"/>
      <c r="G547" s="115"/>
      <c r="H547" s="115"/>
      <c r="I547" s="115"/>
      <c r="J547" s="127" t="s">
        <v>1314</v>
      </c>
      <c r="K547" s="115"/>
      <c r="L547" s="115"/>
      <c r="P547" s="116" t="s">
        <v>3885</v>
      </c>
      <c r="Q547" s="116" t="s">
        <v>3886</v>
      </c>
    </row>
    <row r="548" spans="1:17">
      <c r="A548" s="115"/>
      <c r="B548" s="115"/>
      <c r="C548" s="115"/>
      <c r="D548" s="115"/>
      <c r="E548" s="115"/>
      <c r="G548" s="115"/>
      <c r="H548" s="115"/>
      <c r="I548" s="115"/>
      <c r="J548" s="127" t="s">
        <v>1315</v>
      </c>
      <c r="K548" s="115"/>
      <c r="L548" s="115"/>
      <c r="P548" s="116" t="s">
        <v>3887</v>
      </c>
      <c r="Q548" s="116" t="s">
        <v>3888</v>
      </c>
    </row>
    <row r="549" spans="1:17">
      <c r="A549" s="115"/>
      <c r="B549" s="115"/>
      <c r="C549" s="115"/>
      <c r="D549" s="115"/>
      <c r="E549" s="115"/>
      <c r="G549" s="115"/>
      <c r="H549" s="115"/>
      <c r="I549" s="115"/>
      <c r="J549" s="127" t="s">
        <v>1316</v>
      </c>
      <c r="K549" s="115"/>
      <c r="L549" s="115"/>
      <c r="P549" s="116" t="s">
        <v>3889</v>
      </c>
      <c r="Q549" s="116" t="s">
        <v>3890</v>
      </c>
    </row>
    <row r="550" spans="1:17">
      <c r="A550" s="115"/>
      <c r="B550" s="115"/>
      <c r="C550" s="115"/>
      <c r="D550" s="115"/>
      <c r="E550" s="115"/>
      <c r="G550" s="115"/>
      <c r="H550" s="115"/>
      <c r="I550" s="115"/>
      <c r="J550" s="127" t="s">
        <v>1317</v>
      </c>
      <c r="K550" s="115"/>
      <c r="L550" s="115"/>
      <c r="P550" s="116" t="s">
        <v>3891</v>
      </c>
      <c r="Q550" s="116" t="s">
        <v>3892</v>
      </c>
    </row>
    <row r="551" spans="1:17">
      <c r="A551" s="115"/>
      <c r="B551" s="115"/>
      <c r="C551" s="115"/>
      <c r="D551" s="115"/>
      <c r="E551" s="115"/>
      <c r="G551" s="115"/>
      <c r="H551" s="115"/>
      <c r="I551" s="115"/>
      <c r="J551" s="127" t="s">
        <v>1318</v>
      </c>
      <c r="K551" s="115"/>
      <c r="L551" s="115"/>
      <c r="P551" s="116" t="s">
        <v>3893</v>
      </c>
      <c r="Q551" s="116" t="s">
        <v>3894</v>
      </c>
    </row>
    <row r="552" spans="1:17">
      <c r="A552" s="115"/>
      <c r="B552" s="115"/>
      <c r="C552" s="115"/>
      <c r="D552" s="115"/>
      <c r="E552" s="115"/>
      <c r="G552" s="115"/>
      <c r="H552" s="115"/>
      <c r="I552" s="115"/>
      <c r="J552" s="127" t="s">
        <v>1319</v>
      </c>
      <c r="K552" s="115"/>
      <c r="L552" s="115"/>
      <c r="P552" s="116" t="s">
        <v>3895</v>
      </c>
      <c r="Q552" s="116" t="s">
        <v>3896</v>
      </c>
    </row>
    <row r="553" spans="1:17">
      <c r="A553" s="115"/>
      <c r="B553" s="115"/>
      <c r="C553" s="115"/>
      <c r="D553" s="115"/>
      <c r="E553" s="115"/>
      <c r="G553" s="115"/>
      <c r="H553" s="115"/>
      <c r="I553" s="115"/>
      <c r="J553" s="127" t="s">
        <v>1320</v>
      </c>
      <c r="K553" s="115"/>
      <c r="L553" s="115"/>
      <c r="P553" s="116" t="s">
        <v>3897</v>
      </c>
      <c r="Q553" s="116" t="s">
        <v>3898</v>
      </c>
    </row>
    <row r="554" spans="1:17">
      <c r="A554" s="115"/>
      <c r="B554" s="115"/>
      <c r="C554" s="115"/>
      <c r="D554" s="115"/>
      <c r="E554" s="115"/>
      <c r="G554" s="115"/>
      <c r="H554" s="115"/>
      <c r="I554" s="115"/>
      <c r="J554" s="127" t="s">
        <v>1321</v>
      </c>
      <c r="K554" s="115"/>
      <c r="L554" s="115"/>
      <c r="P554" s="116" t="s">
        <v>3899</v>
      </c>
      <c r="Q554" s="116" t="s">
        <v>3900</v>
      </c>
    </row>
    <row r="555" spans="1:17">
      <c r="A555" s="115"/>
      <c r="B555" s="115"/>
      <c r="C555" s="115"/>
      <c r="D555" s="115"/>
      <c r="E555" s="115"/>
      <c r="G555" s="115"/>
      <c r="H555" s="115"/>
      <c r="I555" s="115"/>
      <c r="J555" s="127" t="s">
        <v>1322</v>
      </c>
      <c r="K555" s="115"/>
      <c r="L555" s="115"/>
      <c r="P555" s="116" t="s">
        <v>3901</v>
      </c>
      <c r="Q555" s="116" t="s">
        <v>3902</v>
      </c>
    </row>
    <row r="556" spans="1:17">
      <c r="A556" s="115"/>
      <c r="B556" s="115"/>
      <c r="C556" s="115"/>
      <c r="D556" s="115"/>
      <c r="E556" s="115"/>
      <c r="G556" s="115"/>
      <c r="H556" s="115"/>
      <c r="I556" s="115"/>
      <c r="J556" s="127" t="s">
        <v>1323</v>
      </c>
      <c r="K556" s="115"/>
      <c r="L556" s="115"/>
    </row>
    <row r="557" spans="1:17">
      <c r="A557" s="115"/>
      <c r="B557" s="115"/>
      <c r="C557" s="115"/>
      <c r="D557" s="115"/>
      <c r="E557" s="115"/>
      <c r="G557" s="115"/>
      <c r="H557" s="115"/>
      <c r="I557" s="115"/>
      <c r="J557" s="127" t="s">
        <v>1324</v>
      </c>
      <c r="K557" s="115"/>
      <c r="L557" s="115"/>
    </row>
    <row r="558" spans="1:17">
      <c r="A558" s="115"/>
      <c r="B558" s="115"/>
      <c r="C558" s="115"/>
      <c r="D558" s="115"/>
      <c r="E558" s="115"/>
      <c r="G558" s="115"/>
      <c r="H558" s="115"/>
      <c r="I558" s="115"/>
      <c r="J558" s="127" t="s">
        <v>1325</v>
      </c>
      <c r="K558" s="115"/>
      <c r="L558" s="115"/>
    </row>
    <row r="559" spans="1:17">
      <c r="A559" s="115"/>
      <c r="B559" s="115"/>
      <c r="C559" s="115"/>
      <c r="D559" s="115"/>
      <c r="E559" s="115"/>
      <c r="G559" s="115"/>
      <c r="H559" s="115"/>
      <c r="I559" s="115"/>
      <c r="J559" s="127" t="s">
        <v>1326</v>
      </c>
      <c r="K559" s="115"/>
      <c r="L559" s="115"/>
    </row>
    <row r="560" spans="1:17">
      <c r="A560" s="115"/>
      <c r="B560" s="115"/>
      <c r="C560" s="115"/>
      <c r="D560" s="115"/>
      <c r="E560" s="115"/>
      <c r="G560" s="115"/>
      <c r="H560" s="115"/>
      <c r="I560" s="115"/>
      <c r="J560" s="127" t="s">
        <v>1327</v>
      </c>
      <c r="K560" s="115"/>
      <c r="L560" s="115"/>
    </row>
    <row r="561" spans="1:12">
      <c r="A561" s="115"/>
      <c r="B561" s="115"/>
      <c r="C561" s="115"/>
      <c r="D561" s="115"/>
      <c r="E561" s="115"/>
      <c r="G561" s="115"/>
      <c r="H561" s="115"/>
      <c r="I561" s="115"/>
      <c r="J561" s="127" t="s">
        <v>1328</v>
      </c>
      <c r="K561" s="115"/>
      <c r="L561" s="115"/>
    </row>
    <row r="562" spans="1:12">
      <c r="A562" s="115"/>
      <c r="B562" s="115"/>
      <c r="C562" s="115"/>
      <c r="D562" s="115"/>
      <c r="E562" s="115"/>
      <c r="G562" s="115"/>
      <c r="H562" s="115"/>
      <c r="I562" s="115"/>
      <c r="J562" s="127" t="s">
        <v>1329</v>
      </c>
      <c r="K562" s="115"/>
      <c r="L562" s="115"/>
    </row>
    <row r="563" spans="1:12">
      <c r="A563" s="115"/>
      <c r="B563" s="115"/>
      <c r="C563" s="115"/>
      <c r="D563" s="115"/>
      <c r="E563" s="115"/>
      <c r="G563" s="115"/>
      <c r="H563" s="115"/>
      <c r="I563" s="115"/>
      <c r="J563" s="127" t="s">
        <v>1330</v>
      </c>
      <c r="K563" s="115"/>
      <c r="L563" s="115"/>
    </row>
    <row r="564" spans="1:12">
      <c r="A564" s="115"/>
      <c r="B564" s="115"/>
      <c r="C564" s="115"/>
      <c r="D564" s="115"/>
      <c r="E564" s="115"/>
      <c r="G564" s="115"/>
      <c r="H564" s="115"/>
      <c r="I564" s="115"/>
      <c r="J564" s="127" t="s">
        <v>1331</v>
      </c>
      <c r="K564" s="115"/>
      <c r="L564" s="115"/>
    </row>
    <row r="565" spans="1:12">
      <c r="A565" s="115"/>
      <c r="B565" s="115"/>
      <c r="C565" s="115"/>
      <c r="D565" s="115"/>
      <c r="E565" s="115"/>
      <c r="G565" s="115"/>
      <c r="H565" s="115"/>
      <c r="I565" s="115"/>
      <c r="J565" s="127" t="s">
        <v>1332</v>
      </c>
      <c r="K565" s="115"/>
      <c r="L565" s="115"/>
    </row>
    <row r="566" spans="1:12">
      <c r="A566" s="115"/>
      <c r="B566" s="115"/>
      <c r="C566" s="115"/>
      <c r="D566" s="115"/>
      <c r="E566" s="115"/>
      <c r="G566" s="115"/>
      <c r="H566" s="115"/>
      <c r="I566" s="115"/>
      <c r="J566" s="127" t="s">
        <v>1333</v>
      </c>
      <c r="K566" s="115"/>
      <c r="L566" s="115"/>
    </row>
    <row r="567" spans="1:12">
      <c r="A567" s="115"/>
      <c r="B567" s="115"/>
      <c r="C567" s="115"/>
      <c r="D567" s="115"/>
      <c r="E567" s="115"/>
      <c r="G567" s="115"/>
      <c r="H567" s="115"/>
      <c r="I567" s="115"/>
      <c r="J567" s="127" t="s">
        <v>1334</v>
      </c>
      <c r="K567" s="115"/>
      <c r="L567" s="115"/>
    </row>
    <row r="568" spans="1:12">
      <c r="A568" s="115"/>
      <c r="B568" s="115"/>
      <c r="C568" s="115"/>
      <c r="D568" s="115"/>
      <c r="E568" s="115"/>
      <c r="G568" s="115"/>
      <c r="H568" s="115"/>
      <c r="I568" s="115"/>
      <c r="J568" s="127" t="s">
        <v>1335</v>
      </c>
      <c r="K568" s="115"/>
      <c r="L568" s="115"/>
    </row>
    <row r="569" spans="1:12">
      <c r="A569" s="115"/>
      <c r="B569" s="115"/>
      <c r="C569" s="115"/>
      <c r="D569" s="115"/>
      <c r="E569" s="115"/>
      <c r="G569" s="115"/>
      <c r="H569" s="115"/>
      <c r="I569" s="115"/>
      <c r="J569" s="127" t="s">
        <v>1336</v>
      </c>
      <c r="K569" s="115"/>
      <c r="L569" s="115"/>
    </row>
    <row r="570" spans="1:12">
      <c r="A570" s="115"/>
      <c r="B570" s="115"/>
      <c r="C570" s="115"/>
      <c r="D570" s="115"/>
      <c r="E570" s="115"/>
      <c r="G570" s="115"/>
      <c r="H570" s="115"/>
      <c r="I570" s="115"/>
      <c r="J570" s="127" t="s">
        <v>1337</v>
      </c>
      <c r="K570" s="115"/>
      <c r="L570" s="115"/>
    </row>
    <row r="571" spans="1:12">
      <c r="A571" s="115"/>
      <c r="B571" s="115"/>
      <c r="C571" s="115"/>
      <c r="D571" s="115"/>
      <c r="E571" s="115"/>
      <c r="G571" s="115"/>
      <c r="H571" s="115"/>
      <c r="I571" s="115"/>
      <c r="J571" s="127" t="s">
        <v>1338</v>
      </c>
      <c r="K571" s="115"/>
      <c r="L571" s="115"/>
    </row>
    <row r="572" spans="1:12">
      <c r="A572" s="115"/>
      <c r="B572" s="115"/>
      <c r="C572" s="115"/>
      <c r="D572" s="115"/>
      <c r="E572" s="115"/>
      <c r="G572" s="115"/>
      <c r="H572" s="115"/>
      <c r="I572" s="115"/>
      <c r="J572" s="127" t="s">
        <v>1339</v>
      </c>
      <c r="K572" s="115"/>
      <c r="L572" s="115"/>
    </row>
    <row r="573" spans="1:12">
      <c r="A573" s="115"/>
      <c r="B573" s="115"/>
      <c r="C573" s="115"/>
      <c r="D573" s="115"/>
      <c r="E573" s="115"/>
      <c r="G573" s="115"/>
      <c r="H573" s="115"/>
      <c r="I573" s="115"/>
      <c r="J573" s="127" t="s">
        <v>1340</v>
      </c>
      <c r="K573" s="115"/>
      <c r="L573" s="115"/>
    </row>
    <row r="574" spans="1:12">
      <c r="A574" s="115"/>
      <c r="B574" s="115"/>
      <c r="C574" s="115"/>
      <c r="D574" s="115"/>
      <c r="E574" s="115"/>
      <c r="G574" s="115"/>
      <c r="H574" s="115"/>
      <c r="I574" s="115"/>
      <c r="J574" s="127" t="s">
        <v>1341</v>
      </c>
      <c r="K574" s="115"/>
      <c r="L574" s="115"/>
    </row>
    <row r="575" spans="1:12">
      <c r="A575" s="115"/>
      <c r="B575" s="115"/>
      <c r="C575" s="115"/>
      <c r="D575" s="115"/>
      <c r="E575" s="115"/>
      <c r="G575" s="115"/>
      <c r="H575" s="115"/>
      <c r="I575" s="115"/>
      <c r="J575" s="127" t="s">
        <v>1342</v>
      </c>
      <c r="K575" s="115"/>
      <c r="L575" s="115"/>
    </row>
    <row r="576" spans="1:12">
      <c r="A576" s="115"/>
      <c r="B576" s="115"/>
      <c r="C576" s="115"/>
      <c r="D576" s="115"/>
      <c r="E576" s="115"/>
      <c r="G576" s="115"/>
      <c r="H576" s="115"/>
      <c r="I576" s="115"/>
      <c r="J576" s="127" t="s">
        <v>1343</v>
      </c>
      <c r="K576" s="115"/>
      <c r="L576" s="115"/>
    </row>
    <row r="577" spans="1:12">
      <c r="A577" s="115"/>
      <c r="B577" s="115"/>
      <c r="C577" s="115"/>
      <c r="D577" s="115"/>
      <c r="E577" s="115"/>
      <c r="G577" s="115"/>
      <c r="H577" s="115"/>
      <c r="I577" s="115"/>
      <c r="J577" s="127" t="s">
        <v>1344</v>
      </c>
      <c r="K577" s="115"/>
      <c r="L577" s="115"/>
    </row>
    <row r="578" spans="1:12">
      <c r="A578" s="115"/>
      <c r="B578" s="115"/>
      <c r="C578" s="115"/>
      <c r="D578" s="115"/>
      <c r="E578" s="115"/>
      <c r="G578" s="115"/>
      <c r="H578" s="115"/>
      <c r="I578" s="115"/>
      <c r="J578" s="127" t="s">
        <v>1345</v>
      </c>
      <c r="K578" s="115"/>
      <c r="L578" s="115"/>
    </row>
    <row r="579" spans="1:12">
      <c r="A579" s="115"/>
      <c r="B579" s="115"/>
      <c r="C579" s="115"/>
      <c r="D579" s="115"/>
      <c r="E579" s="115"/>
      <c r="G579" s="115"/>
      <c r="H579" s="115"/>
      <c r="I579" s="115"/>
      <c r="J579" s="127" t="s">
        <v>1346</v>
      </c>
      <c r="K579" s="115"/>
      <c r="L579" s="115"/>
    </row>
    <row r="580" spans="1:12">
      <c r="A580" s="115"/>
      <c r="B580" s="115"/>
      <c r="C580" s="115"/>
      <c r="D580" s="115"/>
      <c r="E580" s="115"/>
      <c r="G580" s="115"/>
      <c r="H580" s="115"/>
      <c r="I580" s="115"/>
      <c r="J580" s="127" t="s">
        <v>1347</v>
      </c>
      <c r="K580" s="115"/>
      <c r="L580" s="115"/>
    </row>
    <row r="581" spans="1:12">
      <c r="A581" s="115"/>
      <c r="B581" s="115"/>
      <c r="C581" s="115"/>
      <c r="D581" s="115"/>
      <c r="E581" s="115"/>
      <c r="G581" s="115"/>
      <c r="H581" s="115"/>
      <c r="I581" s="115"/>
      <c r="J581" s="127" t="s">
        <v>1348</v>
      </c>
      <c r="K581" s="115"/>
      <c r="L581" s="115"/>
    </row>
    <row r="582" spans="1:12">
      <c r="A582" s="115"/>
      <c r="B582" s="115"/>
      <c r="C582" s="115"/>
      <c r="D582" s="115"/>
      <c r="E582" s="115"/>
      <c r="G582" s="115"/>
      <c r="H582" s="115"/>
      <c r="I582" s="115"/>
      <c r="J582" s="127" t="s">
        <v>1349</v>
      </c>
      <c r="K582" s="115"/>
      <c r="L582" s="115"/>
    </row>
    <row r="583" spans="1:12">
      <c r="A583" s="115"/>
      <c r="B583" s="115"/>
      <c r="C583" s="115"/>
      <c r="D583" s="115"/>
      <c r="E583" s="115"/>
      <c r="G583" s="115"/>
      <c r="H583" s="115"/>
      <c r="I583" s="115"/>
      <c r="J583" s="127" t="s">
        <v>1350</v>
      </c>
      <c r="K583" s="115"/>
      <c r="L583" s="115"/>
    </row>
    <row r="584" spans="1:12">
      <c r="A584" s="115"/>
      <c r="B584" s="115"/>
      <c r="C584" s="115"/>
      <c r="D584" s="115"/>
      <c r="E584" s="115"/>
      <c r="G584" s="115"/>
      <c r="H584" s="115"/>
      <c r="I584" s="115"/>
      <c r="J584" s="127" t="s">
        <v>1351</v>
      </c>
      <c r="K584" s="115"/>
      <c r="L584" s="115"/>
    </row>
    <row r="585" spans="1:12">
      <c r="A585" s="115"/>
      <c r="B585" s="115"/>
      <c r="C585" s="115"/>
      <c r="D585" s="115"/>
      <c r="E585" s="115"/>
      <c r="G585" s="115"/>
      <c r="H585" s="115"/>
      <c r="I585" s="115"/>
      <c r="J585" s="127" t="s">
        <v>1352</v>
      </c>
      <c r="K585" s="115"/>
      <c r="L585" s="115"/>
    </row>
    <row r="586" spans="1:12">
      <c r="A586" s="115"/>
      <c r="B586" s="115"/>
      <c r="C586" s="115"/>
      <c r="D586" s="115"/>
      <c r="E586" s="115"/>
      <c r="G586" s="115"/>
      <c r="H586" s="115"/>
      <c r="I586" s="115"/>
      <c r="J586" s="127" t="s">
        <v>1353</v>
      </c>
      <c r="K586" s="115"/>
      <c r="L586" s="115"/>
    </row>
    <row r="587" spans="1:12">
      <c r="A587" s="115"/>
      <c r="B587" s="115"/>
      <c r="C587" s="115"/>
      <c r="D587" s="115"/>
      <c r="E587" s="115"/>
      <c r="G587" s="115"/>
      <c r="H587" s="115"/>
      <c r="I587" s="115"/>
      <c r="J587" s="127" t="s">
        <v>1354</v>
      </c>
      <c r="K587" s="115"/>
      <c r="L587" s="115"/>
    </row>
    <row r="588" spans="1:12">
      <c r="A588" s="115"/>
      <c r="B588" s="115"/>
      <c r="C588" s="115"/>
      <c r="D588" s="115"/>
      <c r="E588" s="115"/>
      <c r="G588" s="115"/>
      <c r="H588" s="115"/>
      <c r="I588" s="115"/>
      <c r="J588" s="127" t="s">
        <v>1355</v>
      </c>
      <c r="K588" s="115"/>
      <c r="L588" s="115"/>
    </row>
    <row r="589" spans="1:12">
      <c r="A589" s="115"/>
      <c r="B589" s="115"/>
      <c r="C589" s="115"/>
      <c r="D589" s="115"/>
      <c r="E589" s="115"/>
      <c r="G589" s="115"/>
      <c r="H589" s="115"/>
      <c r="I589" s="115"/>
      <c r="J589" s="127" t="s">
        <v>1356</v>
      </c>
      <c r="K589" s="115"/>
      <c r="L589" s="115"/>
    </row>
    <row r="590" spans="1:12">
      <c r="A590" s="115"/>
      <c r="B590" s="115"/>
      <c r="C590" s="115"/>
      <c r="D590" s="115"/>
      <c r="E590" s="115"/>
      <c r="G590" s="115"/>
      <c r="H590" s="115"/>
      <c r="I590" s="115"/>
      <c r="J590" s="127" t="s">
        <v>1357</v>
      </c>
      <c r="K590" s="115"/>
      <c r="L590" s="115"/>
    </row>
    <row r="591" spans="1:12">
      <c r="A591" s="115"/>
      <c r="B591" s="115"/>
      <c r="C591" s="115"/>
      <c r="D591" s="115"/>
      <c r="E591" s="115"/>
      <c r="G591" s="115"/>
      <c r="H591" s="115"/>
      <c r="I591" s="115"/>
      <c r="J591" s="127" t="s">
        <v>1358</v>
      </c>
      <c r="K591" s="115"/>
      <c r="L591" s="115"/>
    </row>
    <row r="592" spans="1:12">
      <c r="A592" s="115"/>
      <c r="B592" s="115"/>
      <c r="C592" s="115"/>
      <c r="D592" s="115"/>
      <c r="E592" s="115"/>
      <c r="G592" s="115"/>
      <c r="H592" s="115"/>
      <c r="I592" s="115"/>
      <c r="J592" s="127" t="s">
        <v>1359</v>
      </c>
      <c r="K592" s="115"/>
      <c r="L592" s="115"/>
    </row>
    <row r="593" spans="1:12">
      <c r="A593" s="115"/>
      <c r="B593" s="115"/>
      <c r="C593" s="115"/>
      <c r="D593" s="115"/>
      <c r="E593" s="115"/>
      <c r="G593" s="115"/>
      <c r="H593" s="115"/>
      <c r="I593" s="115"/>
      <c r="J593" s="127" t="s">
        <v>1360</v>
      </c>
      <c r="K593" s="115"/>
      <c r="L593" s="115"/>
    </row>
    <row r="594" spans="1:12">
      <c r="A594" s="115"/>
      <c r="B594" s="115"/>
      <c r="C594" s="115"/>
      <c r="D594" s="115"/>
      <c r="E594" s="115"/>
      <c r="G594" s="115"/>
      <c r="H594" s="115"/>
      <c r="I594" s="115"/>
      <c r="J594" s="127" t="s">
        <v>1361</v>
      </c>
      <c r="K594" s="115"/>
      <c r="L594" s="115"/>
    </row>
    <row r="595" spans="1:12">
      <c r="A595" s="115"/>
      <c r="B595" s="115"/>
      <c r="C595" s="115"/>
      <c r="D595" s="115"/>
      <c r="E595" s="115"/>
      <c r="G595" s="115"/>
      <c r="H595" s="115"/>
      <c r="I595" s="115"/>
      <c r="J595" s="127" t="s">
        <v>1362</v>
      </c>
      <c r="K595" s="115"/>
      <c r="L595" s="115"/>
    </row>
    <row r="596" spans="1:12">
      <c r="A596" s="115"/>
      <c r="B596" s="115"/>
      <c r="C596" s="115"/>
      <c r="D596" s="115"/>
      <c r="E596" s="115"/>
      <c r="G596" s="115"/>
      <c r="H596" s="115"/>
      <c r="I596" s="115"/>
      <c r="J596" s="127" t="s">
        <v>1363</v>
      </c>
      <c r="K596" s="115"/>
      <c r="L596" s="115"/>
    </row>
    <row r="597" spans="1:12">
      <c r="A597" s="115"/>
      <c r="B597" s="115"/>
      <c r="C597" s="115"/>
      <c r="D597" s="115"/>
      <c r="E597" s="115"/>
      <c r="G597" s="115"/>
      <c r="H597" s="115"/>
      <c r="I597" s="115"/>
      <c r="J597" s="127" t="s">
        <v>1364</v>
      </c>
      <c r="K597" s="115"/>
      <c r="L597" s="115"/>
    </row>
    <row r="598" spans="1:12">
      <c r="A598" s="115"/>
      <c r="B598" s="115"/>
      <c r="C598" s="115"/>
      <c r="D598" s="115"/>
      <c r="E598" s="115"/>
      <c r="G598" s="115"/>
      <c r="H598" s="115"/>
      <c r="I598" s="115"/>
      <c r="J598" s="127" t="s">
        <v>1365</v>
      </c>
      <c r="K598" s="115"/>
      <c r="L598" s="115"/>
    </row>
    <row r="599" spans="1:12">
      <c r="A599" s="115"/>
      <c r="B599" s="115"/>
      <c r="C599" s="115"/>
      <c r="D599" s="115"/>
      <c r="E599" s="115"/>
      <c r="G599" s="115"/>
      <c r="H599" s="115"/>
      <c r="I599" s="115"/>
      <c r="J599" s="127" t="s">
        <v>1366</v>
      </c>
      <c r="K599" s="115"/>
      <c r="L599" s="115"/>
    </row>
    <row r="600" spans="1:12">
      <c r="A600" s="115"/>
      <c r="B600" s="115"/>
      <c r="C600" s="115"/>
      <c r="D600" s="115"/>
      <c r="E600" s="115"/>
      <c r="G600" s="115"/>
      <c r="H600" s="115"/>
      <c r="I600" s="115"/>
      <c r="J600" s="127" t="s">
        <v>1367</v>
      </c>
      <c r="K600" s="115"/>
      <c r="L600" s="115"/>
    </row>
    <row r="601" spans="1:12">
      <c r="A601" s="115"/>
      <c r="B601" s="115"/>
      <c r="C601" s="115"/>
      <c r="D601" s="115"/>
      <c r="E601" s="115"/>
      <c r="G601" s="115"/>
      <c r="H601" s="115"/>
      <c r="I601" s="115"/>
      <c r="J601" s="127" t="s">
        <v>1368</v>
      </c>
      <c r="K601" s="115"/>
      <c r="L601" s="115"/>
    </row>
    <row r="602" spans="1:12">
      <c r="A602" s="115"/>
      <c r="B602" s="115"/>
      <c r="C602" s="115"/>
      <c r="D602" s="115"/>
      <c r="E602" s="115"/>
      <c r="G602" s="115"/>
      <c r="H602" s="115"/>
      <c r="I602" s="115"/>
      <c r="J602" s="127" t="s">
        <v>1369</v>
      </c>
      <c r="K602" s="115"/>
      <c r="L602" s="115"/>
    </row>
    <row r="603" spans="1:12">
      <c r="A603" s="115"/>
      <c r="B603" s="115"/>
      <c r="C603" s="115"/>
      <c r="D603" s="115"/>
      <c r="E603" s="115"/>
      <c r="G603" s="115"/>
      <c r="H603" s="115"/>
      <c r="I603" s="115"/>
      <c r="J603" s="127" t="s">
        <v>1370</v>
      </c>
      <c r="K603" s="115"/>
      <c r="L603" s="115"/>
    </row>
    <row r="604" spans="1:12">
      <c r="A604" s="115"/>
      <c r="B604" s="115"/>
      <c r="C604" s="115"/>
      <c r="D604" s="115"/>
      <c r="E604" s="115"/>
      <c r="G604" s="115"/>
      <c r="H604" s="115"/>
      <c r="I604" s="115"/>
      <c r="J604" s="127" t="s">
        <v>1371</v>
      </c>
      <c r="K604" s="115"/>
      <c r="L604" s="115"/>
    </row>
    <row r="605" spans="1:12">
      <c r="A605" s="115"/>
      <c r="B605" s="115"/>
      <c r="C605" s="115"/>
      <c r="D605" s="115"/>
      <c r="E605" s="115"/>
      <c r="G605" s="115"/>
      <c r="H605" s="115"/>
      <c r="I605" s="115"/>
      <c r="J605" s="127" t="s">
        <v>1372</v>
      </c>
      <c r="K605" s="115"/>
      <c r="L605" s="115"/>
    </row>
    <row r="606" spans="1:12">
      <c r="A606" s="115"/>
      <c r="B606" s="115"/>
      <c r="C606" s="115"/>
      <c r="D606" s="115"/>
      <c r="E606" s="115"/>
      <c r="G606" s="115"/>
      <c r="H606" s="115"/>
      <c r="I606" s="115"/>
      <c r="J606" s="127" t="s">
        <v>1373</v>
      </c>
      <c r="K606" s="115"/>
      <c r="L606" s="115"/>
    </row>
    <row r="607" spans="1:12">
      <c r="A607" s="115"/>
      <c r="B607" s="115"/>
      <c r="C607" s="115"/>
      <c r="D607" s="115"/>
      <c r="E607" s="115"/>
      <c r="G607" s="115"/>
      <c r="H607" s="115"/>
      <c r="I607" s="115"/>
      <c r="J607" s="127" t="s">
        <v>1374</v>
      </c>
      <c r="K607" s="115"/>
      <c r="L607" s="115"/>
    </row>
    <row r="608" spans="1:12">
      <c r="A608" s="115"/>
      <c r="B608" s="115"/>
      <c r="C608" s="115"/>
      <c r="D608" s="115"/>
      <c r="E608" s="115"/>
      <c r="G608" s="115"/>
      <c r="H608" s="115"/>
      <c r="I608" s="115"/>
      <c r="J608" s="127" t="s">
        <v>1375</v>
      </c>
      <c r="K608" s="115"/>
      <c r="L608" s="115"/>
    </row>
    <row r="609" spans="1:12">
      <c r="A609" s="115"/>
      <c r="B609" s="115"/>
      <c r="C609" s="115"/>
      <c r="D609" s="115"/>
      <c r="E609" s="115"/>
      <c r="G609" s="115"/>
      <c r="H609" s="115"/>
      <c r="I609" s="115"/>
      <c r="J609" s="127" t="s">
        <v>1376</v>
      </c>
      <c r="K609" s="115"/>
      <c r="L609" s="115"/>
    </row>
    <row r="610" spans="1:12">
      <c r="A610" s="115"/>
      <c r="B610" s="115"/>
      <c r="C610" s="115"/>
      <c r="D610" s="115"/>
      <c r="E610" s="115"/>
      <c r="G610" s="115"/>
      <c r="H610" s="115"/>
      <c r="I610" s="115"/>
      <c r="J610" s="127" t="s">
        <v>1377</v>
      </c>
      <c r="K610" s="115"/>
      <c r="L610" s="115"/>
    </row>
    <row r="611" spans="1:12">
      <c r="A611" s="115"/>
      <c r="B611" s="115"/>
      <c r="C611" s="115"/>
      <c r="D611" s="115"/>
      <c r="E611" s="115"/>
      <c r="G611" s="115"/>
      <c r="H611" s="115"/>
      <c r="I611" s="115"/>
      <c r="J611" s="127" t="s">
        <v>1378</v>
      </c>
      <c r="K611" s="115"/>
      <c r="L611" s="115"/>
    </row>
    <row r="612" spans="1:12">
      <c r="A612" s="115"/>
      <c r="B612" s="115"/>
      <c r="C612" s="115"/>
      <c r="D612" s="115"/>
      <c r="E612" s="115"/>
      <c r="G612" s="115"/>
      <c r="H612" s="115"/>
      <c r="I612" s="115"/>
      <c r="J612" s="127" t="s">
        <v>1379</v>
      </c>
      <c r="K612" s="115"/>
      <c r="L612" s="115"/>
    </row>
    <row r="613" spans="1:12">
      <c r="A613" s="115"/>
      <c r="B613" s="115"/>
      <c r="C613" s="115"/>
      <c r="D613" s="115"/>
      <c r="E613" s="115"/>
      <c r="G613" s="115"/>
      <c r="H613" s="115"/>
      <c r="I613" s="115"/>
      <c r="J613" s="127" t="s">
        <v>1380</v>
      </c>
      <c r="K613" s="115"/>
      <c r="L613" s="115"/>
    </row>
    <row r="614" spans="1:12">
      <c r="A614" s="115"/>
      <c r="B614" s="115"/>
      <c r="C614" s="115"/>
      <c r="D614" s="115"/>
      <c r="E614" s="115"/>
      <c r="G614" s="115"/>
      <c r="H614" s="115"/>
      <c r="I614" s="115"/>
      <c r="J614" s="127" t="s">
        <v>1381</v>
      </c>
      <c r="K614" s="115"/>
      <c r="L614" s="115"/>
    </row>
    <row r="615" spans="1:12">
      <c r="A615" s="115"/>
      <c r="B615" s="115"/>
      <c r="C615" s="115"/>
      <c r="D615" s="115"/>
      <c r="E615" s="115"/>
      <c r="G615" s="115"/>
      <c r="H615" s="115"/>
      <c r="I615" s="115"/>
      <c r="J615" s="127" t="s">
        <v>1382</v>
      </c>
      <c r="K615" s="115"/>
      <c r="L615" s="115"/>
    </row>
    <row r="616" spans="1:12">
      <c r="A616" s="115"/>
      <c r="B616" s="115"/>
      <c r="C616" s="115"/>
      <c r="D616" s="115"/>
      <c r="E616" s="115"/>
      <c r="G616" s="115"/>
      <c r="H616" s="115"/>
      <c r="I616" s="115"/>
      <c r="J616" s="127" t="s">
        <v>1383</v>
      </c>
      <c r="K616" s="115"/>
      <c r="L616" s="115"/>
    </row>
    <row r="617" spans="1:12">
      <c r="A617" s="115"/>
      <c r="B617" s="115"/>
      <c r="C617" s="115"/>
      <c r="D617" s="115"/>
      <c r="E617" s="115"/>
      <c r="G617" s="115"/>
      <c r="H617" s="115"/>
      <c r="I617" s="115"/>
      <c r="J617" s="127" t="s">
        <v>1384</v>
      </c>
      <c r="K617" s="115"/>
      <c r="L617" s="115"/>
    </row>
    <row r="618" spans="1:12">
      <c r="A618" s="115"/>
      <c r="B618" s="115"/>
      <c r="C618" s="115"/>
      <c r="D618" s="115"/>
      <c r="E618" s="115"/>
      <c r="G618" s="115"/>
      <c r="H618" s="115"/>
      <c r="I618" s="115"/>
      <c r="J618" s="127" t="s">
        <v>1385</v>
      </c>
      <c r="K618" s="115"/>
      <c r="L618" s="115"/>
    </row>
    <row r="619" spans="1:12">
      <c r="A619" s="115"/>
      <c r="B619" s="115"/>
      <c r="C619" s="115"/>
      <c r="D619" s="115"/>
      <c r="E619" s="115"/>
      <c r="G619" s="115"/>
      <c r="H619" s="115"/>
      <c r="I619" s="115"/>
      <c r="J619" s="127" t="s">
        <v>1386</v>
      </c>
      <c r="K619" s="115"/>
      <c r="L619" s="115"/>
    </row>
    <row r="620" spans="1:12">
      <c r="A620" s="115"/>
      <c r="B620" s="115"/>
      <c r="C620" s="115"/>
      <c r="D620" s="115"/>
      <c r="E620" s="115"/>
      <c r="G620" s="115"/>
      <c r="H620" s="115"/>
      <c r="I620" s="115"/>
      <c r="J620" s="127" t="s">
        <v>1387</v>
      </c>
      <c r="K620" s="115"/>
      <c r="L620" s="115"/>
    </row>
    <row r="621" spans="1:12">
      <c r="A621" s="115"/>
      <c r="B621" s="115"/>
      <c r="C621" s="115"/>
      <c r="D621" s="115"/>
      <c r="E621" s="115"/>
      <c r="G621" s="115"/>
      <c r="H621" s="115"/>
      <c r="I621" s="115"/>
      <c r="J621" s="127" t="s">
        <v>1388</v>
      </c>
      <c r="K621" s="115"/>
      <c r="L621" s="115"/>
    </row>
    <row r="622" spans="1:12">
      <c r="A622" s="115"/>
      <c r="B622" s="115"/>
      <c r="C622" s="115"/>
      <c r="D622" s="115"/>
      <c r="E622" s="115"/>
      <c r="G622" s="115"/>
      <c r="H622" s="115"/>
      <c r="I622" s="115"/>
      <c r="J622" s="127" t="s">
        <v>1389</v>
      </c>
      <c r="K622" s="115"/>
      <c r="L622" s="115"/>
    </row>
    <row r="623" spans="1:12">
      <c r="A623" s="115"/>
      <c r="B623" s="115"/>
      <c r="C623" s="115"/>
      <c r="D623" s="115"/>
      <c r="E623" s="115"/>
      <c r="G623" s="115"/>
      <c r="H623" s="115"/>
      <c r="I623" s="115"/>
      <c r="J623" s="127" t="s">
        <v>1390</v>
      </c>
      <c r="K623" s="115"/>
      <c r="L623" s="115"/>
    </row>
    <row r="624" spans="1:12">
      <c r="A624" s="115"/>
      <c r="B624" s="115"/>
      <c r="C624" s="115"/>
      <c r="D624" s="115"/>
      <c r="E624" s="115"/>
      <c r="G624" s="115"/>
      <c r="H624" s="115"/>
      <c r="I624" s="115"/>
      <c r="J624" s="127" t="s">
        <v>1391</v>
      </c>
      <c r="K624" s="115"/>
      <c r="L624" s="115"/>
    </row>
    <row r="625" spans="1:12">
      <c r="A625" s="115"/>
      <c r="B625" s="115"/>
      <c r="C625" s="115"/>
      <c r="D625" s="115"/>
      <c r="E625" s="115"/>
      <c r="G625" s="115"/>
      <c r="H625" s="115"/>
      <c r="I625" s="115"/>
      <c r="J625" s="127" t="s">
        <v>1392</v>
      </c>
      <c r="K625" s="115"/>
      <c r="L625" s="115"/>
    </row>
    <row r="626" spans="1:12">
      <c r="A626" s="115"/>
      <c r="B626" s="115"/>
      <c r="C626" s="115"/>
      <c r="D626" s="115"/>
      <c r="E626" s="115"/>
      <c r="G626" s="115"/>
      <c r="H626" s="115"/>
      <c r="I626" s="115"/>
      <c r="J626" s="127" t="s">
        <v>1393</v>
      </c>
      <c r="K626" s="115"/>
      <c r="L626" s="115"/>
    </row>
    <row r="627" spans="1:12">
      <c r="A627" s="115"/>
      <c r="B627" s="115"/>
      <c r="C627" s="115"/>
      <c r="D627" s="115"/>
      <c r="E627" s="115"/>
      <c r="G627" s="115"/>
      <c r="H627" s="115"/>
      <c r="I627" s="115"/>
      <c r="J627" s="127" t="s">
        <v>1394</v>
      </c>
      <c r="K627" s="115"/>
      <c r="L627" s="115"/>
    </row>
    <row r="628" spans="1:12">
      <c r="A628" s="115"/>
      <c r="B628" s="115"/>
      <c r="C628" s="115"/>
      <c r="D628" s="115"/>
      <c r="E628" s="115"/>
      <c r="G628" s="115"/>
      <c r="H628" s="115"/>
      <c r="I628" s="115"/>
      <c r="J628" s="127" t="s">
        <v>1395</v>
      </c>
      <c r="K628" s="115"/>
      <c r="L628" s="115"/>
    </row>
    <row r="629" spans="1:12">
      <c r="A629" s="115"/>
      <c r="B629" s="115"/>
      <c r="C629" s="115"/>
      <c r="D629" s="115"/>
      <c r="E629" s="115"/>
      <c r="G629" s="115"/>
      <c r="H629" s="115"/>
      <c r="I629" s="115"/>
      <c r="J629" s="127" t="s">
        <v>1396</v>
      </c>
      <c r="K629" s="115"/>
      <c r="L629" s="115"/>
    </row>
    <row r="630" spans="1:12">
      <c r="A630" s="115"/>
      <c r="B630" s="115"/>
      <c r="C630" s="115"/>
      <c r="D630" s="115"/>
      <c r="E630" s="115"/>
      <c r="G630" s="115"/>
      <c r="H630" s="115"/>
      <c r="I630" s="115"/>
      <c r="J630" s="127" t="s">
        <v>1397</v>
      </c>
      <c r="K630" s="115"/>
      <c r="L630" s="115"/>
    </row>
    <row r="631" spans="1:12">
      <c r="A631" s="115"/>
      <c r="B631" s="115"/>
      <c r="C631" s="115"/>
      <c r="D631" s="115"/>
      <c r="E631" s="115"/>
      <c r="G631" s="115"/>
      <c r="H631" s="115"/>
      <c r="I631" s="115"/>
      <c r="J631" s="127" t="s">
        <v>1398</v>
      </c>
      <c r="K631" s="115"/>
      <c r="L631" s="115"/>
    </row>
    <row r="632" spans="1:12">
      <c r="A632" s="115"/>
      <c r="B632" s="115"/>
      <c r="C632" s="115"/>
      <c r="D632" s="115"/>
      <c r="E632" s="115"/>
      <c r="G632" s="115"/>
      <c r="H632" s="115"/>
      <c r="I632" s="115"/>
      <c r="J632" s="127" t="s">
        <v>1399</v>
      </c>
      <c r="K632" s="115"/>
      <c r="L632" s="115"/>
    </row>
    <row r="633" spans="1:12">
      <c r="A633" s="115"/>
      <c r="B633" s="115"/>
      <c r="C633" s="115"/>
      <c r="D633" s="115"/>
      <c r="E633" s="115"/>
      <c r="G633" s="115"/>
      <c r="H633" s="115"/>
      <c r="I633" s="115"/>
      <c r="J633" s="127" t="s">
        <v>1400</v>
      </c>
      <c r="K633" s="115"/>
      <c r="L633" s="115"/>
    </row>
    <row r="634" spans="1:12">
      <c r="A634" s="115"/>
      <c r="B634" s="115"/>
      <c r="C634" s="115"/>
      <c r="D634" s="115"/>
      <c r="E634" s="115"/>
      <c r="G634" s="115"/>
      <c r="H634" s="115"/>
      <c r="I634" s="115"/>
      <c r="J634" s="127" t="s">
        <v>1401</v>
      </c>
      <c r="K634" s="115"/>
      <c r="L634" s="115"/>
    </row>
    <row r="635" spans="1:12">
      <c r="A635" s="115"/>
      <c r="B635" s="115"/>
      <c r="C635" s="115"/>
      <c r="D635" s="115"/>
      <c r="E635" s="115"/>
      <c r="G635" s="115"/>
      <c r="H635" s="115"/>
      <c r="I635" s="115"/>
      <c r="J635" s="127" t="s">
        <v>1402</v>
      </c>
      <c r="K635" s="115"/>
      <c r="L635" s="115"/>
    </row>
    <row r="636" spans="1:12">
      <c r="A636" s="115"/>
      <c r="B636" s="115"/>
      <c r="C636" s="115"/>
      <c r="D636" s="115"/>
      <c r="E636" s="115"/>
      <c r="G636" s="115"/>
      <c r="H636" s="115"/>
      <c r="I636" s="115"/>
      <c r="J636" s="127" t="s">
        <v>1403</v>
      </c>
      <c r="K636" s="115"/>
      <c r="L636" s="115"/>
    </row>
    <row r="637" spans="1:12">
      <c r="A637" s="115"/>
      <c r="B637" s="115"/>
      <c r="C637" s="115"/>
      <c r="D637" s="115"/>
      <c r="E637" s="115"/>
      <c r="G637" s="115"/>
      <c r="H637" s="115"/>
      <c r="I637" s="115"/>
      <c r="J637" s="127" t="s">
        <v>1404</v>
      </c>
      <c r="K637" s="115"/>
      <c r="L637" s="115"/>
    </row>
    <row r="638" spans="1:12">
      <c r="A638" s="115"/>
      <c r="B638" s="115"/>
      <c r="C638" s="115"/>
      <c r="D638" s="115"/>
      <c r="E638" s="115"/>
      <c r="G638" s="115"/>
      <c r="H638" s="115"/>
      <c r="I638" s="115"/>
      <c r="J638" s="127" t="s">
        <v>1405</v>
      </c>
      <c r="K638" s="115"/>
      <c r="L638" s="115"/>
    </row>
    <row r="639" spans="1:12">
      <c r="A639" s="115"/>
      <c r="B639" s="115"/>
      <c r="C639" s="115"/>
      <c r="D639" s="115"/>
      <c r="E639" s="115"/>
      <c r="G639" s="115"/>
      <c r="H639" s="115"/>
      <c r="I639" s="115"/>
      <c r="J639" s="127" t="s">
        <v>1406</v>
      </c>
      <c r="K639" s="115"/>
      <c r="L639" s="115"/>
    </row>
    <row r="640" spans="1:12">
      <c r="A640" s="115"/>
      <c r="B640" s="115"/>
      <c r="C640" s="115"/>
      <c r="D640" s="115"/>
      <c r="E640" s="115"/>
      <c r="G640" s="115"/>
      <c r="H640" s="115"/>
      <c r="I640" s="115"/>
      <c r="J640" s="127" t="s">
        <v>1407</v>
      </c>
      <c r="K640" s="115"/>
      <c r="L640" s="115"/>
    </row>
    <row r="641" spans="1:12">
      <c r="A641" s="115"/>
      <c r="B641" s="115"/>
      <c r="C641" s="115"/>
      <c r="D641" s="115"/>
      <c r="E641" s="115"/>
      <c r="G641" s="115"/>
      <c r="H641" s="115"/>
      <c r="I641" s="115"/>
      <c r="J641" s="127" t="s">
        <v>1408</v>
      </c>
      <c r="K641" s="115"/>
      <c r="L641" s="115"/>
    </row>
    <row r="642" spans="1:12">
      <c r="A642" s="115"/>
      <c r="B642" s="115"/>
      <c r="C642" s="115"/>
      <c r="D642" s="115"/>
      <c r="E642" s="115"/>
      <c r="G642" s="115"/>
      <c r="H642" s="115"/>
      <c r="I642" s="115"/>
      <c r="J642" s="127" t="s">
        <v>1409</v>
      </c>
      <c r="K642" s="115"/>
      <c r="L642" s="115"/>
    </row>
    <row r="643" spans="1:12">
      <c r="A643" s="115"/>
      <c r="B643" s="115"/>
      <c r="C643" s="115"/>
      <c r="D643" s="115"/>
      <c r="E643" s="115"/>
      <c r="G643" s="115"/>
      <c r="H643" s="115"/>
      <c r="I643" s="115"/>
      <c r="J643" s="127" t="s">
        <v>1410</v>
      </c>
      <c r="K643" s="115"/>
      <c r="L643" s="115"/>
    </row>
    <row r="644" spans="1:12">
      <c r="A644" s="115"/>
      <c r="B644" s="115"/>
      <c r="C644" s="115"/>
      <c r="D644" s="115"/>
      <c r="E644" s="115"/>
      <c r="G644" s="115"/>
      <c r="H644" s="115"/>
      <c r="I644" s="115"/>
      <c r="J644" s="127" t="s">
        <v>1411</v>
      </c>
      <c r="K644" s="115"/>
      <c r="L644" s="115"/>
    </row>
    <row r="645" spans="1:12">
      <c r="A645" s="115"/>
      <c r="B645" s="115"/>
      <c r="C645" s="115"/>
      <c r="D645" s="115"/>
      <c r="E645" s="115"/>
      <c r="G645" s="115"/>
      <c r="H645" s="115"/>
      <c r="I645" s="115"/>
      <c r="J645" s="127" t="s">
        <v>1412</v>
      </c>
      <c r="K645" s="115"/>
      <c r="L645" s="115"/>
    </row>
    <row r="646" spans="1:12">
      <c r="A646" s="115"/>
      <c r="B646" s="115"/>
      <c r="C646" s="115"/>
      <c r="D646" s="115"/>
      <c r="E646" s="115"/>
      <c r="G646" s="115"/>
      <c r="H646" s="115"/>
      <c r="I646" s="115"/>
      <c r="J646" s="127" t="s">
        <v>1413</v>
      </c>
      <c r="K646" s="115"/>
      <c r="L646" s="115"/>
    </row>
    <row r="647" spans="1:12">
      <c r="A647" s="115"/>
      <c r="B647" s="115"/>
      <c r="C647" s="115"/>
      <c r="D647" s="115"/>
      <c r="E647" s="115"/>
      <c r="G647" s="115"/>
      <c r="H647" s="115"/>
      <c r="I647" s="115"/>
      <c r="J647" s="127" t="s">
        <v>1414</v>
      </c>
      <c r="K647" s="115"/>
      <c r="L647" s="115"/>
    </row>
    <row r="648" spans="1:12">
      <c r="A648" s="115"/>
      <c r="B648" s="115"/>
      <c r="C648" s="115"/>
      <c r="D648" s="115"/>
      <c r="E648" s="115"/>
      <c r="G648" s="115"/>
      <c r="H648" s="115"/>
      <c r="I648" s="115"/>
      <c r="J648" s="127" t="s">
        <v>1415</v>
      </c>
      <c r="K648" s="115"/>
      <c r="L648" s="115"/>
    </row>
    <row r="649" spans="1:12">
      <c r="A649" s="115"/>
      <c r="B649" s="115"/>
      <c r="C649" s="115"/>
      <c r="D649" s="115"/>
      <c r="E649" s="115"/>
      <c r="G649" s="115"/>
      <c r="H649" s="115"/>
      <c r="I649" s="115"/>
      <c r="J649" s="127" t="s">
        <v>1416</v>
      </c>
      <c r="K649" s="115"/>
      <c r="L649" s="115"/>
    </row>
    <row r="650" spans="1:12">
      <c r="A650" s="115"/>
      <c r="B650" s="115"/>
      <c r="C650" s="115"/>
      <c r="D650" s="115"/>
      <c r="E650" s="115"/>
      <c r="G650" s="115"/>
      <c r="H650" s="115"/>
      <c r="I650" s="115"/>
      <c r="J650" s="127" t="s">
        <v>1417</v>
      </c>
      <c r="K650" s="115"/>
      <c r="L650" s="115"/>
    </row>
    <row r="651" spans="1:12">
      <c r="A651" s="115"/>
      <c r="B651" s="115"/>
      <c r="C651" s="115"/>
      <c r="D651" s="115"/>
      <c r="E651" s="115"/>
      <c r="G651" s="115"/>
      <c r="H651" s="115"/>
      <c r="I651" s="115"/>
      <c r="J651" s="127" t="s">
        <v>1418</v>
      </c>
      <c r="K651" s="115"/>
      <c r="L651" s="115"/>
    </row>
    <row r="652" spans="1:12">
      <c r="A652" s="115"/>
      <c r="B652" s="115"/>
      <c r="C652" s="115"/>
      <c r="D652" s="115"/>
      <c r="E652" s="115"/>
      <c r="G652" s="115"/>
      <c r="H652" s="115"/>
      <c r="I652" s="115"/>
      <c r="J652" s="127" t="s">
        <v>1419</v>
      </c>
      <c r="K652" s="115"/>
      <c r="L652" s="115"/>
    </row>
    <row r="653" spans="1:12">
      <c r="A653" s="115"/>
      <c r="B653" s="115"/>
      <c r="C653" s="115"/>
      <c r="D653" s="115"/>
      <c r="E653" s="115"/>
      <c r="G653" s="115"/>
      <c r="H653" s="115"/>
      <c r="I653" s="115"/>
      <c r="J653" s="127" t="s">
        <v>1420</v>
      </c>
      <c r="K653" s="115"/>
      <c r="L653" s="115"/>
    </row>
    <row r="654" spans="1:12">
      <c r="A654" s="115"/>
      <c r="B654" s="115"/>
      <c r="C654" s="115"/>
      <c r="D654" s="115"/>
      <c r="E654" s="115"/>
      <c r="G654" s="115"/>
      <c r="H654" s="115"/>
      <c r="I654" s="115"/>
      <c r="J654" s="127" t="s">
        <v>1421</v>
      </c>
      <c r="K654" s="115"/>
      <c r="L654" s="115"/>
    </row>
    <row r="655" spans="1:12" ht="16.5">
      <c r="A655" s="115"/>
      <c r="B655" s="115"/>
      <c r="C655" s="115"/>
      <c r="D655" s="115"/>
      <c r="E655" s="115"/>
      <c r="G655" s="115"/>
      <c r="H655" s="115"/>
      <c r="I655" s="115"/>
      <c r="J655" s="119" t="s">
        <v>1422</v>
      </c>
      <c r="K655" s="115"/>
      <c r="L655" s="115"/>
    </row>
    <row r="656" spans="1:12" ht="16.5">
      <c r="A656" s="115"/>
      <c r="B656" s="115"/>
      <c r="C656" s="115"/>
      <c r="D656" s="115"/>
      <c r="E656" s="115"/>
      <c r="G656" s="115"/>
      <c r="H656" s="115"/>
      <c r="I656" s="115"/>
      <c r="J656" s="119" t="s">
        <v>1423</v>
      </c>
      <c r="K656" s="115"/>
      <c r="L656" s="115"/>
    </row>
    <row r="657" spans="1:12" ht="16.5">
      <c r="A657" s="115"/>
      <c r="B657" s="115"/>
      <c r="C657" s="115"/>
      <c r="D657" s="115"/>
      <c r="E657" s="115"/>
      <c r="G657" s="115"/>
      <c r="H657" s="115"/>
      <c r="I657" s="115"/>
      <c r="J657" s="119" t="s">
        <v>1424</v>
      </c>
      <c r="K657" s="115"/>
      <c r="L657" s="115"/>
    </row>
    <row r="658" spans="1:12" ht="16.5">
      <c r="A658" s="115"/>
      <c r="B658" s="115"/>
      <c r="C658" s="115"/>
      <c r="D658" s="115"/>
      <c r="E658" s="115"/>
      <c r="G658" s="115"/>
      <c r="H658" s="115"/>
      <c r="I658" s="115"/>
      <c r="J658" s="119" t="s">
        <v>1425</v>
      </c>
      <c r="K658" s="115"/>
      <c r="L658" s="115"/>
    </row>
    <row r="659" spans="1:12" ht="16.5">
      <c r="A659" s="115"/>
      <c r="B659" s="115"/>
      <c r="C659" s="115"/>
      <c r="D659" s="115"/>
      <c r="E659" s="115"/>
      <c r="G659" s="115"/>
      <c r="H659" s="115"/>
      <c r="I659" s="115"/>
      <c r="J659" s="119" t="s">
        <v>1426</v>
      </c>
      <c r="K659" s="115"/>
      <c r="L659" s="115"/>
    </row>
    <row r="660" spans="1:12" ht="16.5">
      <c r="A660" s="115"/>
      <c r="B660" s="115"/>
      <c r="C660" s="115"/>
      <c r="D660" s="115"/>
      <c r="E660" s="115"/>
      <c r="G660" s="115"/>
      <c r="H660" s="115"/>
      <c r="I660" s="115"/>
      <c r="J660" s="119" t="s">
        <v>1427</v>
      </c>
      <c r="K660" s="115"/>
      <c r="L660" s="115"/>
    </row>
    <row r="661" spans="1:12" ht="16.5">
      <c r="A661" s="115"/>
      <c r="B661" s="115"/>
      <c r="C661" s="115"/>
      <c r="D661" s="115"/>
      <c r="E661" s="115"/>
      <c r="G661" s="115"/>
      <c r="H661" s="115"/>
      <c r="I661" s="115"/>
      <c r="J661" s="119" t="s">
        <v>1428</v>
      </c>
      <c r="K661" s="115"/>
      <c r="L661" s="115"/>
    </row>
    <row r="662" spans="1:12" ht="16.5">
      <c r="A662" s="115"/>
      <c r="B662" s="115"/>
      <c r="C662" s="115"/>
      <c r="D662" s="115"/>
      <c r="E662" s="115"/>
      <c r="G662" s="115"/>
      <c r="H662" s="115"/>
      <c r="I662" s="115"/>
      <c r="J662" s="119" t="s">
        <v>1429</v>
      </c>
      <c r="K662" s="115"/>
      <c r="L662" s="115"/>
    </row>
    <row r="663" spans="1:12" ht="16.5">
      <c r="A663" s="115"/>
      <c r="B663" s="115"/>
      <c r="C663" s="115"/>
      <c r="D663" s="115"/>
      <c r="E663" s="115"/>
      <c r="G663" s="115"/>
      <c r="H663" s="115"/>
      <c r="I663" s="115"/>
      <c r="J663" s="119" t="s">
        <v>1430</v>
      </c>
      <c r="K663" s="115"/>
      <c r="L663" s="115"/>
    </row>
    <row r="664" spans="1:12" ht="16.5">
      <c r="A664" s="115"/>
      <c r="B664" s="115"/>
      <c r="C664" s="115"/>
      <c r="D664" s="115"/>
      <c r="E664" s="115"/>
      <c r="G664" s="115"/>
      <c r="H664" s="115"/>
      <c r="I664" s="115"/>
      <c r="J664" s="119" t="s">
        <v>1431</v>
      </c>
      <c r="K664" s="115"/>
      <c r="L664" s="115"/>
    </row>
    <row r="665" spans="1:12" ht="16.5">
      <c r="A665" s="115"/>
      <c r="B665" s="115"/>
      <c r="C665" s="115"/>
      <c r="D665" s="115"/>
      <c r="E665" s="115"/>
      <c r="G665" s="115"/>
      <c r="H665" s="115"/>
      <c r="I665" s="115"/>
      <c r="J665" s="119" t="s">
        <v>1432</v>
      </c>
      <c r="K665" s="115"/>
      <c r="L665" s="115"/>
    </row>
    <row r="666" spans="1:12" ht="16.5">
      <c r="A666" s="115"/>
      <c r="B666" s="115"/>
      <c r="C666" s="115"/>
      <c r="D666" s="115"/>
      <c r="E666" s="115"/>
      <c r="G666" s="115"/>
      <c r="H666" s="115"/>
      <c r="I666" s="115"/>
      <c r="J666" s="119" t="s">
        <v>1433</v>
      </c>
      <c r="K666" s="115"/>
      <c r="L666" s="115"/>
    </row>
    <row r="667" spans="1:12" ht="16.5">
      <c r="A667" s="115"/>
      <c r="B667" s="115"/>
      <c r="C667" s="115"/>
      <c r="D667" s="115"/>
      <c r="E667" s="115"/>
      <c r="G667" s="115"/>
      <c r="H667" s="115"/>
      <c r="I667" s="115"/>
      <c r="J667" s="119" t="s">
        <v>1434</v>
      </c>
      <c r="K667" s="115"/>
      <c r="L667" s="115"/>
    </row>
    <row r="668" spans="1:12" ht="16.5">
      <c r="A668" s="115"/>
      <c r="B668" s="115"/>
      <c r="C668" s="115"/>
      <c r="D668" s="115"/>
      <c r="E668" s="115"/>
      <c r="G668" s="115"/>
      <c r="H668" s="115"/>
      <c r="I668" s="115"/>
      <c r="J668" s="119" t="s">
        <v>1435</v>
      </c>
      <c r="K668" s="115"/>
      <c r="L668" s="115"/>
    </row>
    <row r="669" spans="1:12" ht="16.5">
      <c r="A669" s="115"/>
      <c r="B669" s="115"/>
      <c r="C669" s="115"/>
      <c r="D669" s="115"/>
      <c r="E669" s="115"/>
      <c r="G669" s="115"/>
      <c r="H669" s="115"/>
      <c r="I669" s="115"/>
      <c r="J669" s="119" t="s">
        <v>1436</v>
      </c>
      <c r="K669" s="115"/>
      <c r="L669" s="115"/>
    </row>
    <row r="670" spans="1:12" ht="16.5">
      <c r="A670" s="115"/>
      <c r="B670" s="115"/>
      <c r="C670" s="115"/>
      <c r="D670" s="115"/>
      <c r="E670" s="115"/>
      <c r="G670" s="115"/>
      <c r="H670" s="115"/>
      <c r="I670" s="115"/>
      <c r="J670" s="119" t="s">
        <v>1437</v>
      </c>
      <c r="K670" s="115"/>
      <c r="L670" s="115"/>
    </row>
    <row r="671" spans="1:12" ht="16.5">
      <c r="A671" s="115"/>
      <c r="B671" s="115"/>
      <c r="C671" s="115"/>
      <c r="D671" s="115"/>
      <c r="E671" s="115"/>
      <c r="G671" s="115"/>
      <c r="H671" s="115"/>
      <c r="I671" s="115"/>
      <c r="J671" s="119" t="s">
        <v>1438</v>
      </c>
      <c r="K671" s="115"/>
      <c r="L671" s="115"/>
    </row>
    <row r="672" spans="1:12" ht="16.5">
      <c r="A672" s="115"/>
      <c r="B672" s="115"/>
      <c r="C672" s="115"/>
      <c r="D672" s="115"/>
      <c r="E672" s="115"/>
      <c r="G672" s="115"/>
      <c r="H672" s="115"/>
      <c r="I672" s="115"/>
      <c r="J672" s="119" t="s">
        <v>1439</v>
      </c>
      <c r="K672" s="115"/>
      <c r="L672" s="115"/>
    </row>
    <row r="673" spans="1:12" ht="16.5">
      <c r="A673" s="115"/>
      <c r="B673" s="115"/>
      <c r="C673" s="115"/>
      <c r="D673" s="115"/>
      <c r="E673" s="115"/>
      <c r="G673" s="115"/>
      <c r="H673" s="115"/>
      <c r="I673" s="115"/>
      <c r="J673" s="119" t="s">
        <v>1440</v>
      </c>
      <c r="K673" s="115"/>
      <c r="L673" s="115"/>
    </row>
    <row r="674" spans="1:12" ht="16.5">
      <c r="A674" s="115"/>
      <c r="B674" s="115"/>
      <c r="C674" s="115"/>
      <c r="D674" s="115"/>
      <c r="E674" s="115"/>
      <c r="G674" s="115"/>
      <c r="H674" s="115"/>
      <c r="I674" s="115"/>
      <c r="J674" s="119" t="s">
        <v>1441</v>
      </c>
      <c r="K674" s="115"/>
      <c r="L674" s="115"/>
    </row>
    <row r="675" spans="1:12" ht="16.5">
      <c r="A675" s="115"/>
      <c r="B675" s="115"/>
      <c r="C675" s="115"/>
      <c r="D675" s="115"/>
      <c r="E675" s="115"/>
      <c r="G675" s="115"/>
      <c r="H675" s="115"/>
      <c r="I675" s="115"/>
      <c r="J675" s="119" t="s">
        <v>1442</v>
      </c>
      <c r="K675" s="115"/>
      <c r="L675" s="115"/>
    </row>
    <row r="676" spans="1:12" ht="16.5">
      <c r="A676" s="115"/>
      <c r="B676" s="115"/>
      <c r="C676" s="115"/>
      <c r="D676" s="115"/>
      <c r="E676" s="115"/>
      <c r="G676" s="115"/>
      <c r="H676" s="115"/>
      <c r="I676" s="115"/>
      <c r="J676" s="119" t="s">
        <v>1443</v>
      </c>
      <c r="K676" s="115"/>
      <c r="L676" s="115"/>
    </row>
    <row r="677" spans="1:12" ht="16.5">
      <c r="A677" s="115"/>
      <c r="B677" s="115"/>
      <c r="C677" s="115"/>
      <c r="D677" s="115"/>
      <c r="E677" s="115"/>
      <c r="G677" s="115"/>
      <c r="H677" s="115"/>
      <c r="I677" s="115"/>
      <c r="J677" s="119" t="s">
        <v>1444</v>
      </c>
      <c r="K677" s="115"/>
      <c r="L677" s="115"/>
    </row>
    <row r="678" spans="1:12" ht="16.5">
      <c r="A678" s="115"/>
      <c r="B678" s="115"/>
      <c r="C678" s="115"/>
      <c r="D678" s="115"/>
      <c r="E678" s="115"/>
      <c r="G678" s="115"/>
      <c r="H678" s="115"/>
      <c r="I678" s="115"/>
      <c r="J678" s="119" t="s">
        <v>1445</v>
      </c>
      <c r="K678" s="115"/>
      <c r="L678" s="115"/>
    </row>
    <row r="679" spans="1:12" ht="16.5">
      <c r="A679" s="115"/>
      <c r="B679" s="115"/>
      <c r="C679" s="115"/>
      <c r="D679" s="115"/>
      <c r="E679" s="115"/>
      <c r="G679" s="115"/>
      <c r="H679" s="115"/>
      <c r="I679" s="115"/>
      <c r="J679" s="119" t="s">
        <v>1446</v>
      </c>
      <c r="K679" s="115"/>
      <c r="L679" s="115"/>
    </row>
    <row r="680" spans="1:12" ht="16.5">
      <c r="A680" s="115"/>
      <c r="B680" s="115"/>
      <c r="C680" s="115"/>
      <c r="D680" s="115"/>
      <c r="E680" s="115"/>
      <c r="G680" s="115"/>
      <c r="H680" s="115"/>
      <c r="I680" s="115"/>
      <c r="J680" s="119" t="s">
        <v>1447</v>
      </c>
      <c r="K680" s="115"/>
      <c r="L680" s="115"/>
    </row>
    <row r="681" spans="1:12" ht="16.5">
      <c r="A681" s="115"/>
      <c r="B681" s="115"/>
      <c r="C681" s="115"/>
      <c r="D681" s="115"/>
      <c r="E681" s="115"/>
      <c r="G681" s="115"/>
      <c r="H681" s="115"/>
      <c r="I681" s="115"/>
      <c r="J681" s="119" t="s">
        <v>1448</v>
      </c>
      <c r="K681" s="115"/>
      <c r="L681" s="115"/>
    </row>
    <row r="682" spans="1:12" ht="16.5">
      <c r="A682" s="115"/>
      <c r="B682" s="115"/>
      <c r="C682" s="115"/>
      <c r="D682" s="115"/>
      <c r="E682" s="115"/>
      <c r="G682" s="115"/>
      <c r="H682" s="115"/>
      <c r="I682" s="115"/>
      <c r="J682" s="119" t="s">
        <v>1449</v>
      </c>
      <c r="K682" s="115"/>
      <c r="L682" s="115"/>
    </row>
    <row r="683" spans="1:12" ht="16.5">
      <c r="A683" s="115"/>
      <c r="B683" s="115"/>
      <c r="C683" s="115"/>
      <c r="D683" s="115"/>
      <c r="E683" s="115"/>
      <c r="G683" s="115"/>
      <c r="H683" s="115"/>
      <c r="I683" s="115"/>
      <c r="J683" s="119" t="s">
        <v>1450</v>
      </c>
      <c r="K683" s="115"/>
      <c r="L683" s="115"/>
    </row>
    <row r="684" spans="1:12" ht="16.5">
      <c r="A684" s="115"/>
      <c r="B684" s="115"/>
      <c r="C684" s="115"/>
      <c r="D684" s="115"/>
      <c r="E684" s="115"/>
      <c r="G684" s="115"/>
      <c r="H684" s="115"/>
      <c r="I684" s="115"/>
      <c r="J684" s="119" t="s">
        <v>1451</v>
      </c>
      <c r="K684" s="115"/>
      <c r="L684" s="115"/>
    </row>
    <row r="685" spans="1:12" ht="16.5">
      <c r="A685" s="115"/>
      <c r="B685" s="115"/>
      <c r="C685" s="115"/>
      <c r="D685" s="115"/>
      <c r="E685" s="115"/>
      <c r="G685" s="115"/>
      <c r="H685" s="115"/>
      <c r="I685" s="115"/>
      <c r="J685" s="119" t="s">
        <v>1452</v>
      </c>
      <c r="K685" s="115"/>
      <c r="L685" s="115"/>
    </row>
    <row r="686" spans="1:12" ht="16.5">
      <c r="A686" s="115"/>
      <c r="B686" s="115"/>
      <c r="C686" s="115"/>
      <c r="D686" s="115"/>
      <c r="E686" s="115"/>
      <c r="G686" s="115"/>
      <c r="H686" s="115"/>
      <c r="I686" s="115"/>
      <c r="J686" s="119" t="s">
        <v>1453</v>
      </c>
      <c r="K686" s="115"/>
      <c r="L686" s="115"/>
    </row>
    <row r="687" spans="1:12" ht="16.5">
      <c r="A687" s="115"/>
      <c r="B687" s="115"/>
      <c r="C687" s="115"/>
      <c r="D687" s="115"/>
      <c r="E687" s="115"/>
      <c r="G687" s="115"/>
      <c r="H687" s="115"/>
      <c r="I687" s="115"/>
      <c r="J687" s="119" t="s">
        <v>1454</v>
      </c>
      <c r="K687" s="115"/>
      <c r="L687" s="115"/>
    </row>
    <row r="688" spans="1:12" ht="16.5">
      <c r="A688" s="115"/>
      <c r="B688" s="115"/>
      <c r="C688" s="115"/>
      <c r="D688" s="115"/>
      <c r="E688" s="115"/>
      <c r="G688" s="115"/>
      <c r="H688" s="115"/>
      <c r="I688" s="115"/>
      <c r="J688" s="119" t="s">
        <v>1455</v>
      </c>
      <c r="K688" s="115"/>
      <c r="L688" s="115"/>
    </row>
    <row r="689" spans="1:12" ht="16.5">
      <c r="A689" s="115"/>
      <c r="B689" s="115"/>
      <c r="C689" s="115"/>
      <c r="D689" s="115"/>
      <c r="E689" s="115"/>
      <c r="G689" s="115"/>
      <c r="H689" s="115"/>
      <c r="I689" s="115"/>
      <c r="J689" s="119" t="s">
        <v>1456</v>
      </c>
      <c r="K689" s="115"/>
      <c r="L689" s="115"/>
    </row>
    <row r="690" spans="1:12" ht="16.5">
      <c r="A690" s="115"/>
      <c r="B690" s="115"/>
      <c r="C690" s="115"/>
      <c r="D690" s="115"/>
      <c r="E690" s="115"/>
      <c r="G690" s="115"/>
      <c r="H690" s="115"/>
      <c r="I690" s="115"/>
      <c r="J690" s="119" t="s">
        <v>1457</v>
      </c>
      <c r="K690" s="115"/>
      <c r="L690" s="115"/>
    </row>
    <row r="691" spans="1:12" ht="16.5">
      <c r="A691" s="115"/>
      <c r="B691" s="115"/>
      <c r="C691" s="115"/>
      <c r="D691" s="115"/>
      <c r="E691" s="115"/>
      <c r="G691" s="115"/>
      <c r="H691" s="115"/>
      <c r="I691" s="115"/>
      <c r="J691" s="119" t="s">
        <v>1458</v>
      </c>
      <c r="K691" s="115"/>
      <c r="L691" s="115"/>
    </row>
    <row r="692" spans="1:12" ht="16.5">
      <c r="A692" s="115"/>
      <c r="B692" s="115"/>
      <c r="C692" s="115"/>
      <c r="D692" s="115"/>
      <c r="E692" s="115"/>
      <c r="G692" s="115"/>
      <c r="H692" s="115"/>
      <c r="I692" s="115"/>
      <c r="J692" s="119" t="s">
        <v>1459</v>
      </c>
      <c r="K692" s="115"/>
      <c r="L692" s="115"/>
    </row>
    <row r="693" spans="1:12" ht="16.5">
      <c r="A693" s="115"/>
      <c r="B693" s="115"/>
      <c r="C693" s="115"/>
      <c r="D693" s="115"/>
      <c r="E693" s="115"/>
      <c r="G693" s="115"/>
      <c r="H693" s="115"/>
      <c r="I693" s="115"/>
      <c r="J693" s="119" t="s">
        <v>1460</v>
      </c>
      <c r="K693" s="115"/>
      <c r="L693" s="115"/>
    </row>
    <row r="694" spans="1:12" ht="16.5">
      <c r="A694" s="115"/>
      <c r="B694" s="115"/>
      <c r="C694" s="115"/>
      <c r="D694" s="115"/>
      <c r="E694" s="115"/>
      <c r="G694" s="115"/>
      <c r="H694" s="115"/>
      <c r="I694" s="115"/>
      <c r="J694" s="119" t="s">
        <v>1461</v>
      </c>
      <c r="K694" s="115"/>
      <c r="L694" s="115"/>
    </row>
    <row r="695" spans="1:12" ht="16.5">
      <c r="A695" s="115"/>
      <c r="B695" s="115"/>
      <c r="C695" s="115"/>
      <c r="D695" s="115"/>
      <c r="E695" s="115"/>
      <c r="G695" s="115"/>
      <c r="H695" s="115"/>
      <c r="I695" s="115"/>
      <c r="J695" s="119" t="s">
        <v>1462</v>
      </c>
      <c r="K695" s="115"/>
      <c r="L695" s="115"/>
    </row>
    <row r="696" spans="1:12" ht="16.5">
      <c r="A696" s="115"/>
      <c r="B696" s="115"/>
      <c r="C696" s="115"/>
      <c r="D696" s="115"/>
      <c r="E696" s="115"/>
      <c r="G696" s="115"/>
      <c r="H696" s="115"/>
      <c r="I696" s="115"/>
      <c r="J696" s="119" t="s">
        <v>1463</v>
      </c>
      <c r="K696" s="115"/>
      <c r="L696" s="115"/>
    </row>
    <row r="697" spans="1:12" ht="16.5">
      <c r="A697" s="115"/>
      <c r="B697" s="115"/>
      <c r="C697" s="115"/>
      <c r="D697" s="115"/>
      <c r="E697" s="115"/>
      <c r="G697" s="115"/>
      <c r="H697" s="115"/>
      <c r="I697" s="115"/>
      <c r="J697" s="119" t="s">
        <v>1464</v>
      </c>
      <c r="K697" s="115"/>
      <c r="L697" s="115"/>
    </row>
    <row r="698" spans="1:12" ht="16.5">
      <c r="A698" s="115"/>
      <c r="B698" s="115"/>
      <c r="C698" s="115"/>
      <c r="D698" s="115"/>
      <c r="E698" s="115"/>
      <c r="G698" s="115"/>
      <c r="H698" s="115"/>
      <c r="I698" s="115"/>
      <c r="J698" s="119" t="s">
        <v>1465</v>
      </c>
      <c r="K698" s="115"/>
      <c r="L698" s="115"/>
    </row>
    <row r="699" spans="1:12" ht="16.5">
      <c r="A699" s="115"/>
      <c r="B699" s="115"/>
      <c r="C699" s="115"/>
      <c r="D699" s="115"/>
      <c r="E699" s="115"/>
      <c r="G699" s="115"/>
      <c r="H699" s="115"/>
      <c r="I699" s="115"/>
      <c r="J699" s="119" t="s">
        <v>1466</v>
      </c>
      <c r="K699" s="115"/>
      <c r="L699" s="115"/>
    </row>
    <row r="700" spans="1:12" ht="16.5">
      <c r="A700" s="115"/>
      <c r="B700" s="115"/>
      <c r="C700" s="115"/>
      <c r="D700" s="115"/>
      <c r="E700" s="115"/>
      <c r="G700" s="115"/>
      <c r="H700" s="115"/>
      <c r="I700" s="115"/>
      <c r="J700" s="119" t="s">
        <v>1467</v>
      </c>
      <c r="K700" s="115"/>
      <c r="L700" s="115"/>
    </row>
    <row r="701" spans="1:12" ht="16.5">
      <c r="A701" s="115"/>
      <c r="B701" s="115"/>
      <c r="C701" s="115"/>
      <c r="D701" s="115"/>
      <c r="E701" s="115"/>
      <c r="G701" s="115"/>
      <c r="H701" s="115"/>
      <c r="I701" s="115"/>
      <c r="J701" s="119" t="s">
        <v>1468</v>
      </c>
      <c r="K701" s="115"/>
      <c r="L701" s="115"/>
    </row>
    <row r="702" spans="1:12" ht="16.5">
      <c r="A702" s="115"/>
      <c r="B702" s="115"/>
      <c r="C702" s="115"/>
      <c r="D702" s="115"/>
      <c r="E702" s="115"/>
      <c r="G702" s="115"/>
      <c r="H702" s="115"/>
      <c r="I702" s="115"/>
      <c r="J702" s="119" t="s">
        <v>1469</v>
      </c>
      <c r="K702" s="115"/>
      <c r="L702" s="115"/>
    </row>
    <row r="703" spans="1:12" ht="16.5">
      <c r="A703" s="115"/>
      <c r="B703" s="115"/>
      <c r="C703" s="115"/>
      <c r="D703" s="115"/>
      <c r="E703" s="115"/>
      <c r="G703" s="115"/>
      <c r="H703" s="115"/>
      <c r="I703" s="115"/>
      <c r="J703" s="119" t="s">
        <v>1470</v>
      </c>
      <c r="K703" s="115"/>
      <c r="L703" s="115"/>
    </row>
    <row r="704" spans="1:12" ht="16.5">
      <c r="A704" s="115"/>
      <c r="B704" s="115"/>
      <c r="C704" s="115"/>
      <c r="D704" s="115"/>
      <c r="E704" s="115"/>
      <c r="G704" s="115"/>
      <c r="H704" s="115"/>
      <c r="I704" s="115"/>
      <c r="J704" s="119" t="s">
        <v>1471</v>
      </c>
      <c r="K704" s="115"/>
      <c r="L704" s="115"/>
    </row>
    <row r="705" spans="1:12" ht="16.5">
      <c r="A705" s="115"/>
      <c r="B705" s="115"/>
      <c r="C705" s="115"/>
      <c r="D705" s="115"/>
      <c r="E705" s="115"/>
      <c r="G705" s="115"/>
      <c r="H705" s="115"/>
      <c r="I705" s="115"/>
      <c r="J705" s="119" t="s">
        <v>1472</v>
      </c>
      <c r="K705" s="115"/>
      <c r="L705" s="115"/>
    </row>
    <row r="706" spans="1:12" ht="16.5">
      <c r="A706" s="115"/>
      <c r="B706" s="115"/>
      <c r="C706" s="115"/>
      <c r="D706" s="115"/>
      <c r="E706" s="115"/>
      <c r="G706" s="115"/>
      <c r="H706" s="115"/>
      <c r="I706" s="115"/>
      <c r="J706" s="119" t="s">
        <v>1473</v>
      </c>
      <c r="K706" s="115"/>
      <c r="L706" s="115"/>
    </row>
    <row r="707" spans="1:12" ht="16.5">
      <c r="A707" s="115"/>
      <c r="B707" s="115"/>
      <c r="C707" s="115"/>
      <c r="D707" s="115"/>
      <c r="E707" s="115"/>
      <c r="G707" s="115"/>
      <c r="H707" s="115"/>
      <c r="I707" s="115"/>
      <c r="J707" s="119" t="s">
        <v>1474</v>
      </c>
      <c r="K707" s="115"/>
      <c r="L707" s="115"/>
    </row>
    <row r="708" spans="1:12" ht="16.5">
      <c r="A708" s="115"/>
      <c r="B708" s="115"/>
      <c r="C708" s="115"/>
      <c r="D708" s="115"/>
      <c r="E708" s="115"/>
      <c r="G708" s="115"/>
      <c r="H708" s="115"/>
      <c r="I708" s="115"/>
      <c r="J708" s="119" t="s">
        <v>1475</v>
      </c>
      <c r="K708" s="115"/>
      <c r="L708" s="115"/>
    </row>
    <row r="709" spans="1:12" ht="16.5">
      <c r="A709" s="115"/>
      <c r="B709" s="115"/>
      <c r="C709" s="115"/>
      <c r="D709" s="115"/>
      <c r="E709" s="115"/>
      <c r="G709" s="115"/>
      <c r="H709" s="115"/>
      <c r="I709" s="115"/>
      <c r="J709" s="119" t="s">
        <v>1476</v>
      </c>
      <c r="K709" s="115"/>
      <c r="L709" s="115"/>
    </row>
    <row r="710" spans="1:12" ht="16.5">
      <c r="A710" s="115"/>
      <c r="B710" s="115"/>
      <c r="C710" s="115"/>
      <c r="D710" s="115"/>
      <c r="E710" s="115"/>
      <c r="G710" s="115"/>
      <c r="H710" s="115"/>
      <c r="I710" s="115"/>
      <c r="J710" s="119" t="s">
        <v>1477</v>
      </c>
      <c r="K710" s="115"/>
      <c r="L710" s="115"/>
    </row>
    <row r="711" spans="1:12" ht="16.5">
      <c r="A711" s="115"/>
      <c r="B711" s="115"/>
      <c r="C711" s="115"/>
      <c r="D711" s="115"/>
      <c r="E711" s="115"/>
      <c r="G711" s="115"/>
      <c r="H711" s="115"/>
      <c r="I711" s="115"/>
      <c r="J711" s="119" t="s">
        <v>1478</v>
      </c>
      <c r="K711" s="115"/>
      <c r="L711" s="115"/>
    </row>
    <row r="712" spans="1:12" ht="16.5">
      <c r="A712" s="115"/>
      <c r="B712" s="115"/>
      <c r="C712" s="115"/>
      <c r="D712" s="115"/>
      <c r="E712" s="115"/>
      <c r="G712" s="115"/>
      <c r="H712" s="115"/>
      <c r="I712" s="115"/>
      <c r="J712" s="119" t="s">
        <v>1479</v>
      </c>
      <c r="K712" s="115"/>
      <c r="L712" s="115"/>
    </row>
    <row r="713" spans="1:12" ht="16.5">
      <c r="A713" s="115"/>
      <c r="B713" s="115"/>
      <c r="C713" s="115"/>
      <c r="D713" s="115"/>
      <c r="E713" s="115"/>
      <c r="G713" s="115"/>
      <c r="H713" s="115"/>
      <c r="I713" s="115"/>
      <c r="J713" s="119" t="s">
        <v>1480</v>
      </c>
      <c r="K713" s="115"/>
      <c r="L713" s="115"/>
    </row>
    <row r="714" spans="1:12" ht="16.5">
      <c r="A714" s="115"/>
      <c r="B714" s="115"/>
      <c r="C714" s="115"/>
      <c r="D714" s="115"/>
      <c r="E714" s="115"/>
      <c r="G714" s="115"/>
      <c r="H714" s="115"/>
      <c r="I714" s="115"/>
      <c r="J714" s="119" t="s">
        <v>1481</v>
      </c>
      <c r="K714" s="115"/>
      <c r="L714" s="115"/>
    </row>
    <row r="715" spans="1:12" ht="16.5">
      <c r="A715" s="115"/>
      <c r="B715" s="115"/>
      <c r="C715" s="115"/>
      <c r="D715" s="115"/>
      <c r="E715" s="115"/>
      <c r="G715" s="115"/>
      <c r="H715" s="115"/>
      <c r="I715" s="115"/>
      <c r="J715" s="119" t="s">
        <v>1482</v>
      </c>
      <c r="K715" s="115"/>
      <c r="L715" s="115"/>
    </row>
    <row r="716" spans="1:12" ht="16.5">
      <c r="A716" s="115"/>
      <c r="B716" s="115"/>
      <c r="C716" s="115"/>
      <c r="D716" s="115"/>
      <c r="E716" s="115"/>
      <c r="G716" s="115"/>
      <c r="H716" s="115"/>
      <c r="I716" s="115"/>
      <c r="J716" s="119" t="s">
        <v>1483</v>
      </c>
      <c r="K716" s="115"/>
      <c r="L716" s="115"/>
    </row>
    <row r="717" spans="1:12" ht="16.5">
      <c r="A717" s="115"/>
      <c r="B717" s="115"/>
      <c r="C717" s="115"/>
      <c r="D717" s="115"/>
      <c r="E717" s="115"/>
      <c r="G717" s="115"/>
      <c r="H717" s="115"/>
      <c r="I717" s="115"/>
      <c r="J717" s="119" t="s">
        <v>1484</v>
      </c>
      <c r="K717" s="115"/>
      <c r="L717" s="115"/>
    </row>
    <row r="718" spans="1:12" ht="16.5">
      <c r="A718" s="115"/>
      <c r="B718" s="115"/>
      <c r="C718" s="115"/>
      <c r="D718" s="115"/>
      <c r="E718" s="115"/>
      <c r="G718" s="115"/>
      <c r="H718" s="115"/>
      <c r="I718" s="115"/>
      <c r="J718" s="119" t="s">
        <v>1485</v>
      </c>
      <c r="K718" s="115"/>
      <c r="L718" s="115"/>
    </row>
    <row r="719" spans="1:12" ht="16.5">
      <c r="A719" s="115"/>
      <c r="B719" s="115"/>
      <c r="C719" s="115"/>
      <c r="D719" s="115"/>
      <c r="E719" s="115"/>
      <c r="G719" s="115"/>
      <c r="H719" s="115"/>
      <c r="I719" s="115"/>
      <c r="J719" s="119" t="s">
        <v>1486</v>
      </c>
      <c r="K719" s="115"/>
      <c r="L719" s="115"/>
    </row>
    <row r="720" spans="1:12" ht="16.5">
      <c r="A720" s="115"/>
      <c r="B720" s="115"/>
      <c r="C720" s="115"/>
      <c r="D720" s="115"/>
      <c r="E720" s="115"/>
      <c r="G720" s="115"/>
      <c r="H720" s="115"/>
      <c r="I720" s="115"/>
      <c r="J720" s="119" t="s">
        <v>1487</v>
      </c>
      <c r="K720" s="115"/>
      <c r="L720" s="115"/>
    </row>
    <row r="721" spans="1:12" ht="16.5">
      <c r="A721" s="115"/>
      <c r="B721" s="115"/>
      <c r="C721" s="115"/>
      <c r="D721" s="115"/>
      <c r="E721" s="115"/>
      <c r="G721" s="115"/>
      <c r="H721" s="115"/>
      <c r="I721" s="115"/>
      <c r="J721" s="119" t="s">
        <v>1488</v>
      </c>
      <c r="K721" s="115"/>
      <c r="L721" s="115"/>
    </row>
    <row r="722" spans="1:12" ht="16.5">
      <c r="A722" s="115"/>
      <c r="B722" s="115"/>
      <c r="C722" s="115"/>
      <c r="D722" s="115"/>
      <c r="E722" s="115"/>
      <c r="G722" s="115"/>
      <c r="H722" s="115"/>
      <c r="I722" s="115"/>
      <c r="J722" s="119" t="s">
        <v>1489</v>
      </c>
      <c r="K722" s="115"/>
      <c r="L722" s="115"/>
    </row>
    <row r="723" spans="1:12" ht="16.5">
      <c r="A723" s="115"/>
      <c r="B723" s="115"/>
      <c r="C723" s="115"/>
      <c r="D723" s="115"/>
      <c r="E723" s="115"/>
      <c r="G723" s="115"/>
      <c r="H723" s="115"/>
      <c r="I723" s="115"/>
      <c r="J723" s="119" t="s">
        <v>1490</v>
      </c>
      <c r="K723" s="115"/>
      <c r="L723" s="115"/>
    </row>
    <row r="724" spans="1:12" ht="16.5">
      <c r="A724" s="115"/>
      <c r="B724" s="115"/>
      <c r="C724" s="115"/>
      <c r="D724" s="115"/>
      <c r="E724" s="115"/>
      <c r="G724" s="115"/>
      <c r="H724" s="115"/>
      <c r="I724" s="115"/>
      <c r="J724" s="119" t="s">
        <v>1491</v>
      </c>
      <c r="K724" s="115"/>
      <c r="L724" s="115"/>
    </row>
    <row r="725" spans="1:12" ht="16.5">
      <c r="A725" s="115"/>
      <c r="B725" s="115"/>
      <c r="C725" s="115"/>
      <c r="D725" s="115"/>
      <c r="E725" s="115"/>
      <c r="G725" s="115"/>
      <c r="H725" s="115"/>
      <c r="I725" s="115"/>
      <c r="J725" s="119" t="s">
        <v>1492</v>
      </c>
      <c r="K725" s="115"/>
      <c r="L725" s="115"/>
    </row>
    <row r="726" spans="1:12" ht="16.5">
      <c r="A726" s="115"/>
      <c r="B726" s="115"/>
      <c r="C726" s="115"/>
      <c r="D726" s="115"/>
      <c r="E726" s="115"/>
      <c r="G726" s="115"/>
      <c r="H726" s="115"/>
      <c r="I726" s="115"/>
      <c r="J726" s="119" t="s">
        <v>1493</v>
      </c>
      <c r="K726" s="115"/>
      <c r="L726" s="115"/>
    </row>
    <row r="727" spans="1:12" ht="16.5">
      <c r="A727" s="115"/>
      <c r="B727" s="115"/>
      <c r="C727" s="115"/>
      <c r="D727" s="115"/>
      <c r="E727" s="115"/>
      <c r="G727" s="115"/>
      <c r="H727" s="115"/>
      <c r="I727" s="115"/>
      <c r="J727" s="119" t="s">
        <v>1494</v>
      </c>
      <c r="K727" s="115"/>
      <c r="L727" s="115"/>
    </row>
    <row r="728" spans="1:12" ht="16.5">
      <c r="A728" s="115"/>
      <c r="B728" s="115"/>
      <c r="C728" s="115"/>
      <c r="D728" s="115"/>
      <c r="E728" s="115"/>
      <c r="G728" s="115"/>
      <c r="H728" s="115"/>
      <c r="I728" s="115"/>
      <c r="J728" s="119" t="s">
        <v>1495</v>
      </c>
      <c r="K728" s="115"/>
      <c r="L728" s="115"/>
    </row>
    <row r="729" spans="1:12" ht="16.5">
      <c r="A729" s="115"/>
      <c r="B729" s="115"/>
      <c r="C729" s="115"/>
      <c r="D729" s="115"/>
      <c r="E729" s="115"/>
      <c r="G729" s="115"/>
      <c r="H729" s="115"/>
      <c r="I729" s="115"/>
      <c r="J729" s="119" t="s">
        <v>1496</v>
      </c>
      <c r="K729" s="115"/>
      <c r="L729" s="115"/>
    </row>
    <row r="730" spans="1:12" ht="16.5">
      <c r="A730" s="115"/>
      <c r="B730" s="115"/>
      <c r="C730" s="115"/>
      <c r="D730" s="115"/>
      <c r="E730" s="115"/>
      <c r="G730" s="115"/>
      <c r="H730" s="115"/>
      <c r="I730" s="115"/>
      <c r="J730" s="119" t="s">
        <v>1497</v>
      </c>
      <c r="K730" s="115"/>
      <c r="L730" s="115"/>
    </row>
    <row r="731" spans="1:12" ht="16.5">
      <c r="A731" s="115"/>
      <c r="B731" s="115"/>
      <c r="C731" s="115"/>
      <c r="D731" s="115"/>
      <c r="E731" s="115"/>
      <c r="G731" s="115"/>
      <c r="H731" s="115"/>
      <c r="I731" s="115"/>
      <c r="J731" s="119" t="s">
        <v>1498</v>
      </c>
      <c r="K731" s="115"/>
      <c r="L731" s="115"/>
    </row>
    <row r="732" spans="1:12" ht="16.5">
      <c r="A732" s="115"/>
      <c r="B732" s="115"/>
      <c r="C732" s="115"/>
      <c r="D732" s="115"/>
      <c r="E732" s="115"/>
      <c r="G732" s="115"/>
      <c r="H732" s="115"/>
      <c r="I732" s="115"/>
      <c r="J732" s="119" t="s">
        <v>1499</v>
      </c>
      <c r="K732" s="115"/>
      <c r="L732" s="115"/>
    </row>
    <row r="733" spans="1:12" ht="16.5">
      <c r="A733" s="115"/>
      <c r="B733" s="115"/>
      <c r="C733" s="115"/>
      <c r="D733" s="115"/>
      <c r="E733" s="115"/>
      <c r="G733" s="115"/>
      <c r="H733" s="115"/>
      <c r="I733" s="115"/>
      <c r="J733" s="119" t="s">
        <v>1500</v>
      </c>
      <c r="K733" s="115"/>
      <c r="L733" s="115"/>
    </row>
    <row r="734" spans="1:12" ht="16.5">
      <c r="A734" s="115"/>
      <c r="B734" s="115"/>
      <c r="C734" s="115"/>
      <c r="D734" s="115"/>
      <c r="E734" s="115"/>
      <c r="G734" s="115"/>
      <c r="H734" s="115"/>
      <c r="I734" s="115"/>
      <c r="J734" s="119" t="s">
        <v>1501</v>
      </c>
      <c r="K734" s="115"/>
      <c r="L734" s="115"/>
    </row>
    <row r="735" spans="1:12" ht="16.5">
      <c r="A735" s="115"/>
      <c r="B735" s="115"/>
      <c r="C735" s="115"/>
      <c r="D735" s="115"/>
      <c r="E735" s="115"/>
      <c r="G735" s="115"/>
      <c r="H735" s="115"/>
      <c r="I735" s="115"/>
      <c r="J735" s="119" t="s">
        <v>1502</v>
      </c>
      <c r="K735" s="115"/>
      <c r="L735" s="115"/>
    </row>
    <row r="736" spans="1:12" ht="16.5">
      <c r="A736" s="115"/>
      <c r="B736" s="115"/>
      <c r="C736" s="115"/>
      <c r="D736" s="115"/>
      <c r="E736" s="115"/>
      <c r="G736" s="115"/>
      <c r="H736" s="115"/>
      <c r="I736" s="115"/>
      <c r="J736" s="119" t="s">
        <v>1503</v>
      </c>
      <c r="K736" s="115"/>
      <c r="L736" s="115"/>
    </row>
    <row r="737" spans="1:12" ht="16.5">
      <c r="A737" s="115"/>
      <c r="B737" s="115"/>
      <c r="C737" s="115"/>
      <c r="D737" s="115"/>
      <c r="E737" s="115"/>
      <c r="G737" s="115"/>
      <c r="H737" s="115"/>
      <c r="I737" s="115"/>
      <c r="J737" s="119" t="s">
        <v>1504</v>
      </c>
      <c r="K737" s="115"/>
      <c r="L737" s="115"/>
    </row>
    <row r="738" spans="1:12" ht="16.5">
      <c r="A738" s="115"/>
      <c r="B738" s="115"/>
      <c r="C738" s="115"/>
      <c r="D738" s="115"/>
      <c r="E738" s="115"/>
      <c r="G738" s="115"/>
      <c r="H738" s="115"/>
      <c r="I738" s="115"/>
      <c r="J738" s="119" t="s">
        <v>1505</v>
      </c>
      <c r="K738" s="115"/>
      <c r="L738" s="115"/>
    </row>
    <row r="739" spans="1:12" ht="16.5">
      <c r="A739" s="115"/>
      <c r="B739" s="115"/>
      <c r="C739" s="115"/>
      <c r="D739" s="115"/>
      <c r="E739" s="115"/>
      <c r="G739" s="115"/>
      <c r="H739" s="115"/>
      <c r="I739" s="115"/>
      <c r="J739" s="119" t="s">
        <v>1506</v>
      </c>
      <c r="K739" s="115"/>
      <c r="L739" s="115"/>
    </row>
    <row r="740" spans="1:12" ht="16.5">
      <c r="A740" s="115"/>
      <c r="B740" s="115"/>
      <c r="C740" s="115"/>
      <c r="D740" s="115"/>
      <c r="E740" s="115"/>
      <c r="G740" s="115"/>
      <c r="H740" s="115"/>
      <c r="I740" s="115"/>
      <c r="J740" s="119" t="s">
        <v>1507</v>
      </c>
      <c r="K740" s="115"/>
      <c r="L740" s="115"/>
    </row>
    <row r="741" spans="1:12" ht="16.5">
      <c r="A741" s="115"/>
      <c r="B741" s="115"/>
      <c r="C741" s="115"/>
      <c r="D741" s="115"/>
      <c r="E741" s="115"/>
      <c r="G741" s="115"/>
      <c r="H741" s="115"/>
      <c r="I741" s="115"/>
      <c r="J741" s="119" t="s">
        <v>1508</v>
      </c>
      <c r="K741" s="115"/>
      <c r="L741" s="115"/>
    </row>
    <row r="742" spans="1:12" ht="16.5">
      <c r="A742" s="115"/>
      <c r="B742" s="115"/>
      <c r="C742" s="115"/>
      <c r="D742" s="115"/>
      <c r="E742" s="115"/>
      <c r="G742" s="115"/>
      <c r="H742" s="115"/>
      <c r="I742" s="115"/>
      <c r="J742" s="119" t="s">
        <v>1509</v>
      </c>
      <c r="K742" s="115"/>
      <c r="L742" s="115"/>
    </row>
    <row r="743" spans="1:12" ht="16.5">
      <c r="A743" s="115"/>
      <c r="B743" s="115"/>
      <c r="C743" s="115"/>
      <c r="D743" s="115"/>
      <c r="E743" s="115"/>
      <c r="G743" s="115"/>
      <c r="H743" s="115"/>
      <c r="I743" s="115"/>
      <c r="J743" s="119" t="s">
        <v>1510</v>
      </c>
      <c r="K743" s="115"/>
      <c r="L743" s="115"/>
    </row>
    <row r="744" spans="1:12" ht="16.5">
      <c r="A744" s="115"/>
      <c r="B744" s="115"/>
      <c r="C744" s="115"/>
      <c r="D744" s="115"/>
      <c r="E744" s="115"/>
      <c r="G744" s="115"/>
      <c r="H744" s="115"/>
      <c r="I744" s="115"/>
      <c r="J744" s="119" t="s">
        <v>1511</v>
      </c>
      <c r="K744" s="115"/>
      <c r="L744" s="115"/>
    </row>
    <row r="745" spans="1:12" ht="16.5">
      <c r="A745" s="115"/>
      <c r="B745" s="115"/>
      <c r="C745" s="115"/>
      <c r="D745" s="115"/>
      <c r="E745" s="115"/>
      <c r="G745" s="115"/>
      <c r="H745" s="115"/>
      <c r="I745" s="115"/>
      <c r="J745" s="119" t="s">
        <v>1512</v>
      </c>
      <c r="K745" s="115"/>
      <c r="L745" s="115"/>
    </row>
    <row r="746" spans="1:12" ht="16.5">
      <c r="A746" s="115"/>
      <c r="B746" s="115"/>
      <c r="C746" s="115"/>
      <c r="D746" s="115"/>
      <c r="E746" s="115"/>
      <c r="G746" s="115"/>
      <c r="H746" s="115"/>
      <c r="I746" s="115"/>
      <c r="J746" s="119" t="s">
        <v>1513</v>
      </c>
      <c r="K746" s="115"/>
      <c r="L746" s="115"/>
    </row>
    <row r="747" spans="1:12" ht="16.5">
      <c r="A747" s="115"/>
      <c r="B747" s="115"/>
      <c r="C747" s="115"/>
      <c r="D747" s="115"/>
      <c r="E747" s="115"/>
      <c r="G747" s="115"/>
      <c r="H747" s="115"/>
      <c r="I747" s="115"/>
      <c r="J747" s="119" t="s">
        <v>1514</v>
      </c>
      <c r="K747" s="115"/>
      <c r="L747" s="115"/>
    </row>
    <row r="748" spans="1:12" ht="16.5">
      <c r="A748" s="115"/>
      <c r="B748" s="115"/>
      <c r="C748" s="115"/>
      <c r="D748" s="115"/>
      <c r="E748" s="115"/>
      <c r="G748" s="115"/>
      <c r="H748" s="115"/>
      <c r="I748" s="115"/>
      <c r="J748" s="119" t="s">
        <v>1515</v>
      </c>
      <c r="K748" s="115"/>
      <c r="L748" s="115"/>
    </row>
    <row r="749" spans="1:12" ht="16.5">
      <c r="A749" s="115"/>
      <c r="B749" s="115"/>
      <c r="C749" s="115"/>
      <c r="D749" s="115"/>
      <c r="E749" s="115"/>
      <c r="G749" s="115"/>
      <c r="H749" s="115"/>
      <c r="I749" s="115"/>
      <c r="J749" s="119" t="s">
        <v>1516</v>
      </c>
      <c r="K749" s="115"/>
      <c r="L749" s="115"/>
    </row>
    <row r="750" spans="1:12" ht="16.5">
      <c r="A750" s="115"/>
      <c r="B750" s="115"/>
      <c r="C750" s="115"/>
      <c r="D750" s="115"/>
      <c r="E750" s="115"/>
      <c r="G750" s="115"/>
      <c r="H750" s="115"/>
      <c r="I750" s="115"/>
      <c r="J750" s="119" t="s">
        <v>1517</v>
      </c>
      <c r="K750" s="115"/>
      <c r="L750" s="115"/>
    </row>
    <row r="751" spans="1:12" ht="16.5">
      <c r="A751" s="115"/>
      <c r="B751" s="115"/>
      <c r="C751" s="115"/>
      <c r="D751" s="115"/>
      <c r="E751" s="115"/>
      <c r="G751" s="115"/>
      <c r="H751" s="115"/>
      <c r="I751" s="115"/>
      <c r="J751" s="119" t="s">
        <v>1518</v>
      </c>
      <c r="K751" s="115"/>
      <c r="L751" s="115"/>
    </row>
    <row r="752" spans="1:12" ht="16.5">
      <c r="A752" s="115"/>
      <c r="B752" s="115"/>
      <c r="C752" s="115"/>
      <c r="D752" s="115"/>
      <c r="E752" s="115"/>
      <c r="G752" s="115"/>
      <c r="H752" s="115"/>
      <c r="I752" s="115"/>
      <c r="J752" s="119" t="s">
        <v>1519</v>
      </c>
      <c r="K752" s="115"/>
      <c r="L752" s="115"/>
    </row>
    <row r="753" spans="1:12" ht="16.5">
      <c r="A753" s="115"/>
      <c r="B753" s="115"/>
      <c r="C753" s="115"/>
      <c r="D753" s="115"/>
      <c r="E753" s="115"/>
      <c r="G753" s="115"/>
      <c r="H753" s="115"/>
      <c r="I753" s="115"/>
      <c r="J753" s="119" t="s">
        <v>1520</v>
      </c>
      <c r="K753" s="115"/>
      <c r="L753" s="115"/>
    </row>
    <row r="754" spans="1:12" ht="16.5">
      <c r="A754" s="115"/>
      <c r="B754" s="115"/>
      <c r="C754" s="115"/>
      <c r="D754" s="115"/>
      <c r="E754" s="115"/>
      <c r="G754" s="115"/>
      <c r="H754" s="115"/>
      <c r="I754" s="115"/>
      <c r="J754" s="119" t="s">
        <v>1521</v>
      </c>
      <c r="K754" s="115"/>
      <c r="L754" s="115"/>
    </row>
    <row r="755" spans="1:12" ht="16.5">
      <c r="A755" s="115"/>
      <c r="B755" s="115"/>
      <c r="C755" s="115"/>
      <c r="D755" s="115"/>
      <c r="E755" s="115"/>
      <c r="G755" s="115"/>
      <c r="H755" s="115"/>
      <c r="I755" s="115"/>
      <c r="J755" s="119" t="s">
        <v>1522</v>
      </c>
      <c r="K755" s="115"/>
      <c r="L755" s="115"/>
    </row>
    <row r="756" spans="1:12" ht="16.5">
      <c r="A756" s="115"/>
      <c r="B756" s="115"/>
      <c r="C756" s="115"/>
      <c r="D756" s="115"/>
      <c r="E756" s="115"/>
      <c r="G756" s="115"/>
      <c r="H756" s="115"/>
      <c r="I756" s="115"/>
      <c r="J756" s="119" t="s">
        <v>1523</v>
      </c>
      <c r="K756" s="115"/>
      <c r="L756" s="115"/>
    </row>
    <row r="757" spans="1:12" ht="16.5">
      <c r="A757" s="115"/>
      <c r="B757" s="115"/>
      <c r="C757" s="115"/>
      <c r="D757" s="115"/>
      <c r="E757" s="115"/>
      <c r="G757" s="115"/>
      <c r="H757" s="115"/>
      <c r="I757" s="115"/>
      <c r="J757" s="119" t="s">
        <v>1524</v>
      </c>
      <c r="K757" s="115"/>
      <c r="L757" s="115"/>
    </row>
    <row r="758" spans="1:12" ht="16.5">
      <c r="A758" s="115"/>
      <c r="B758" s="115"/>
      <c r="C758" s="115"/>
      <c r="D758" s="115"/>
      <c r="E758" s="115"/>
      <c r="G758" s="115"/>
      <c r="H758" s="115"/>
      <c r="I758" s="115"/>
      <c r="J758" s="119" t="s">
        <v>1525</v>
      </c>
      <c r="K758" s="115"/>
      <c r="L758" s="115"/>
    </row>
    <row r="759" spans="1:12" ht="16.5">
      <c r="A759" s="115"/>
      <c r="B759" s="115"/>
      <c r="C759" s="115"/>
      <c r="D759" s="115"/>
      <c r="E759" s="115"/>
      <c r="G759" s="115"/>
      <c r="H759" s="115"/>
      <c r="I759" s="115"/>
      <c r="J759" s="119" t="s">
        <v>1526</v>
      </c>
      <c r="K759" s="115"/>
      <c r="L759" s="115"/>
    </row>
    <row r="760" spans="1:12" ht="16.5">
      <c r="A760" s="115"/>
      <c r="B760" s="115"/>
      <c r="C760" s="115"/>
      <c r="D760" s="115"/>
      <c r="E760" s="115"/>
      <c r="G760" s="115"/>
      <c r="H760" s="115"/>
      <c r="I760" s="115"/>
      <c r="J760" s="119" t="s">
        <v>1527</v>
      </c>
      <c r="K760" s="115"/>
      <c r="L760" s="115"/>
    </row>
    <row r="761" spans="1:12" ht="16.5">
      <c r="A761" s="115"/>
      <c r="B761" s="115"/>
      <c r="C761" s="115"/>
      <c r="D761" s="115"/>
      <c r="E761" s="115"/>
      <c r="G761" s="115"/>
      <c r="H761" s="115"/>
      <c r="I761" s="115"/>
      <c r="J761" s="119" t="s">
        <v>1528</v>
      </c>
      <c r="K761" s="115"/>
      <c r="L761" s="115"/>
    </row>
    <row r="762" spans="1:12" ht="16.5">
      <c r="A762" s="115"/>
      <c r="B762" s="115"/>
      <c r="C762" s="115"/>
      <c r="D762" s="115"/>
      <c r="E762" s="115"/>
      <c r="G762" s="115"/>
      <c r="H762" s="115"/>
      <c r="I762" s="115"/>
      <c r="J762" s="119" t="s">
        <v>1529</v>
      </c>
      <c r="K762" s="115"/>
      <c r="L762" s="115"/>
    </row>
    <row r="763" spans="1:12" ht="16.5">
      <c r="A763" s="115"/>
      <c r="B763" s="115"/>
      <c r="C763" s="115"/>
      <c r="D763" s="115"/>
      <c r="E763" s="115"/>
      <c r="G763" s="115"/>
      <c r="H763" s="115"/>
      <c r="I763" s="115"/>
      <c r="J763" s="119" t="s">
        <v>1530</v>
      </c>
      <c r="K763" s="115"/>
      <c r="L763" s="115"/>
    </row>
    <row r="764" spans="1:12" ht="16.5">
      <c r="A764" s="115"/>
      <c r="B764" s="115"/>
      <c r="C764" s="115"/>
      <c r="D764" s="115"/>
      <c r="E764" s="115"/>
      <c r="G764" s="115"/>
      <c r="H764" s="115"/>
      <c r="I764" s="115"/>
      <c r="J764" s="119" t="s">
        <v>1531</v>
      </c>
      <c r="K764" s="115"/>
      <c r="L764" s="115"/>
    </row>
    <row r="765" spans="1:12" ht="16.5">
      <c r="A765" s="115"/>
      <c r="B765" s="115"/>
      <c r="C765" s="115"/>
      <c r="D765" s="115"/>
      <c r="E765" s="115"/>
      <c r="G765" s="115"/>
      <c r="H765" s="115"/>
      <c r="I765" s="115"/>
      <c r="J765" s="119" t="s">
        <v>1532</v>
      </c>
      <c r="K765" s="115"/>
      <c r="L765" s="115"/>
    </row>
    <row r="766" spans="1:12" ht="16.5">
      <c r="A766" s="115"/>
      <c r="B766" s="115"/>
      <c r="C766" s="115"/>
      <c r="D766" s="115"/>
      <c r="E766" s="115"/>
      <c r="G766" s="115"/>
      <c r="H766" s="115"/>
      <c r="I766" s="115"/>
      <c r="J766" s="119" t="s">
        <v>1533</v>
      </c>
      <c r="K766" s="115"/>
      <c r="L766" s="115"/>
    </row>
    <row r="767" spans="1:12" ht="16.5">
      <c r="A767" s="115"/>
      <c r="B767" s="115"/>
      <c r="C767" s="115"/>
      <c r="D767" s="115"/>
      <c r="E767" s="115"/>
      <c r="G767" s="115"/>
      <c r="H767" s="115"/>
      <c r="I767" s="115"/>
      <c r="J767" s="119" t="s">
        <v>1534</v>
      </c>
      <c r="K767" s="115"/>
      <c r="L767" s="115"/>
    </row>
    <row r="768" spans="1:12" ht="16.5">
      <c r="A768" s="115"/>
      <c r="B768" s="115"/>
      <c r="C768" s="115"/>
      <c r="D768" s="115"/>
      <c r="E768" s="115"/>
      <c r="G768" s="115"/>
      <c r="H768" s="115"/>
      <c r="I768" s="115"/>
      <c r="J768" s="119" t="s">
        <v>1535</v>
      </c>
      <c r="K768" s="115"/>
      <c r="L768" s="115"/>
    </row>
    <row r="769" spans="1:12" ht="16.5">
      <c r="A769" s="115"/>
      <c r="B769" s="115"/>
      <c r="C769" s="115"/>
      <c r="D769" s="115"/>
      <c r="E769" s="115"/>
      <c r="G769" s="115"/>
      <c r="H769" s="115"/>
      <c r="I769" s="115"/>
      <c r="J769" s="119" t="s">
        <v>1536</v>
      </c>
      <c r="K769" s="115"/>
      <c r="L769" s="115"/>
    </row>
    <row r="770" spans="1:12" ht="16.5">
      <c r="A770" s="115"/>
      <c r="B770" s="115"/>
      <c r="C770" s="115"/>
      <c r="D770" s="115"/>
      <c r="E770" s="115"/>
      <c r="G770" s="115"/>
      <c r="H770" s="115"/>
      <c r="I770" s="115"/>
      <c r="J770" s="119" t="s">
        <v>1537</v>
      </c>
      <c r="K770" s="115"/>
      <c r="L770" s="115"/>
    </row>
    <row r="771" spans="1:12" ht="16.5">
      <c r="A771" s="115"/>
      <c r="B771" s="115"/>
      <c r="C771" s="115"/>
      <c r="D771" s="115"/>
      <c r="E771" s="115"/>
      <c r="G771" s="115"/>
      <c r="H771" s="115"/>
      <c r="I771" s="115"/>
      <c r="J771" s="119" t="s">
        <v>1538</v>
      </c>
      <c r="K771" s="115"/>
      <c r="L771" s="115"/>
    </row>
    <row r="772" spans="1:12" ht="16.5">
      <c r="A772" s="115"/>
      <c r="B772" s="115"/>
      <c r="C772" s="115"/>
      <c r="D772" s="115"/>
      <c r="E772" s="115"/>
      <c r="G772" s="115"/>
      <c r="H772" s="115"/>
      <c r="I772" s="115"/>
      <c r="J772" s="119" t="s">
        <v>1539</v>
      </c>
      <c r="K772" s="115"/>
      <c r="L772" s="115"/>
    </row>
    <row r="773" spans="1:12" ht="16.5">
      <c r="A773" s="115"/>
      <c r="B773" s="115"/>
      <c r="C773" s="115"/>
      <c r="D773" s="115"/>
      <c r="E773" s="115"/>
      <c r="G773" s="115"/>
      <c r="H773" s="115"/>
      <c r="I773" s="115"/>
      <c r="J773" s="119" t="s">
        <v>1540</v>
      </c>
      <c r="K773" s="115"/>
      <c r="L773" s="115"/>
    </row>
    <row r="774" spans="1:12" ht="16.5">
      <c r="A774" s="115"/>
      <c r="B774" s="115"/>
      <c r="C774" s="115"/>
      <c r="D774" s="115"/>
      <c r="E774" s="115"/>
      <c r="G774" s="115"/>
      <c r="H774" s="115"/>
      <c r="I774" s="115"/>
      <c r="J774" s="119" t="s">
        <v>1541</v>
      </c>
      <c r="K774" s="115"/>
      <c r="L774" s="115"/>
    </row>
    <row r="775" spans="1:12" ht="16.5">
      <c r="A775" s="115"/>
      <c r="B775" s="115"/>
      <c r="C775" s="115"/>
      <c r="D775" s="115"/>
      <c r="E775" s="115"/>
      <c r="G775" s="115"/>
      <c r="H775" s="115"/>
      <c r="I775" s="115"/>
      <c r="J775" s="119" t="s">
        <v>1542</v>
      </c>
      <c r="K775" s="115"/>
      <c r="L775" s="115"/>
    </row>
    <row r="776" spans="1:12" ht="16.5">
      <c r="A776" s="115"/>
      <c r="B776" s="115"/>
      <c r="C776" s="115"/>
      <c r="D776" s="115"/>
      <c r="E776" s="115"/>
      <c r="G776" s="115"/>
      <c r="H776" s="115"/>
      <c r="I776" s="115"/>
      <c r="J776" s="119" t="s">
        <v>1543</v>
      </c>
      <c r="K776" s="115"/>
      <c r="L776" s="115"/>
    </row>
    <row r="777" spans="1:12" ht="16.5">
      <c r="A777" s="115"/>
      <c r="B777" s="115"/>
      <c r="C777" s="115"/>
      <c r="D777" s="115"/>
      <c r="E777" s="115"/>
      <c r="G777" s="115"/>
      <c r="H777" s="115"/>
      <c r="I777" s="115"/>
      <c r="J777" s="119" t="s">
        <v>1544</v>
      </c>
      <c r="K777" s="115"/>
      <c r="L777" s="115"/>
    </row>
    <row r="778" spans="1:12" ht="16.5">
      <c r="A778" s="115"/>
      <c r="B778" s="115"/>
      <c r="C778" s="115"/>
      <c r="D778" s="115"/>
      <c r="E778" s="115"/>
      <c r="G778" s="115"/>
      <c r="H778" s="115"/>
      <c r="I778" s="115"/>
      <c r="J778" s="119" t="s">
        <v>1545</v>
      </c>
      <c r="K778" s="115"/>
      <c r="L778" s="115"/>
    </row>
    <row r="779" spans="1:12" ht="16.5">
      <c r="A779" s="115"/>
      <c r="B779" s="115"/>
      <c r="C779" s="115"/>
      <c r="D779" s="115"/>
      <c r="E779" s="115"/>
      <c r="G779" s="115"/>
      <c r="H779" s="115"/>
      <c r="I779" s="115"/>
      <c r="J779" s="119" t="s">
        <v>1546</v>
      </c>
      <c r="K779" s="115"/>
      <c r="L779" s="115"/>
    </row>
    <row r="780" spans="1:12" ht="16.5">
      <c r="A780" s="115"/>
      <c r="B780" s="115"/>
      <c r="C780" s="115"/>
      <c r="D780" s="115"/>
      <c r="E780" s="115"/>
      <c r="G780" s="115"/>
      <c r="H780" s="115"/>
      <c r="I780" s="115"/>
      <c r="J780" s="119" t="s">
        <v>1547</v>
      </c>
      <c r="K780" s="115"/>
      <c r="L780" s="115"/>
    </row>
    <row r="781" spans="1:12" ht="16.5">
      <c r="A781" s="115"/>
      <c r="B781" s="115"/>
      <c r="C781" s="115"/>
      <c r="D781" s="115"/>
      <c r="E781" s="115"/>
      <c r="G781" s="115"/>
      <c r="H781" s="115"/>
      <c r="I781" s="115"/>
      <c r="J781" s="119" t="s">
        <v>1548</v>
      </c>
      <c r="K781" s="115"/>
      <c r="L781" s="115"/>
    </row>
    <row r="782" spans="1:12" ht="16.5">
      <c r="A782" s="115"/>
      <c r="B782" s="115"/>
      <c r="C782" s="115"/>
      <c r="D782" s="115"/>
      <c r="E782" s="115"/>
      <c r="G782" s="115"/>
      <c r="H782" s="115"/>
      <c r="I782" s="115"/>
      <c r="J782" s="119" t="s">
        <v>1549</v>
      </c>
      <c r="K782" s="115"/>
      <c r="L782" s="115"/>
    </row>
    <row r="783" spans="1:12" ht="16.5">
      <c r="A783" s="115"/>
      <c r="B783" s="115"/>
      <c r="C783" s="115"/>
      <c r="D783" s="115"/>
      <c r="E783" s="115"/>
      <c r="G783" s="115"/>
      <c r="H783" s="115"/>
      <c r="I783" s="115"/>
      <c r="J783" s="119" t="s">
        <v>1550</v>
      </c>
      <c r="K783" s="115"/>
      <c r="L783" s="115"/>
    </row>
    <row r="784" spans="1:12" ht="16.5">
      <c r="A784" s="115"/>
      <c r="B784" s="115"/>
      <c r="C784" s="115"/>
      <c r="D784" s="115"/>
      <c r="E784" s="115"/>
      <c r="G784" s="115"/>
      <c r="H784" s="115"/>
      <c r="I784" s="115"/>
      <c r="J784" s="119" t="s">
        <v>1551</v>
      </c>
      <c r="K784" s="115"/>
      <c r="L784" s="115"/>
    </row>
    <row r="785" spans="1:12" ht="16.5">
      <c r="A785" s="115"/>
      <c r="B785" s="115"/>
      <c r="C785" s="115"/>
      <c r="D785" s="115"/>
      <c r="E785" s="115"/>
      <c r="G785" s="115"/>
      <c r="H785" s="115"/>
      <c r="I785" s="115"/>
      <c r="J785" s="119" t="s">
        <v>1552</v>
      </c>
      <c r="K785" s="115"/>
      <c r="L785" s="115"/>
    </row>
    <row r="786" spans="1:12" ht="16.5">
      <c r="A786" s="115"/>
      <c r="B786" s="115"/>
      <c r="C786" s="115"/>
      <c r="D786" s="115"/>
      <c r="E786" s="115"/>
      <c r="G786" s="115"/>
      <c r="H786" s="115"/>
      <c r="I786" s="115"/>
      <c r="J786" s="119" t="s">
        <v>1553</v>
      </c>
      <c r="K786" s="115"/>
      <c r="L786" s="115"/>
    </row>
    <row r="787" spans="1:12" ht="16.5">
      <c r="A787" s="115"/>
      <c r="B787" s="115"/>
      <c r="C787" s="115"/>
      <c r="D787" s="115"/>
      <c r="E787" s="115"/>
      <c r="G787" s="115"/>
      <c r="H787" s="115"/>
      <c r="I787" s="115"/>
      <c r="J787" s="119" t="s">
        <v>1554</v>
      </c>
      <c r="K787" s="115"/>
      <c r="L787" s="115"/>
    </row>
    <row r="788" spans="1:12" ht="16.5">
      <c r="A788" s="115"/>
      <c r="B788" s="115"/>
      <c r="C788" s="115"/>
      <c r="D788" s="115"/>
      <c r="E788" s="115"/>
      <c r="G788" s="115"/>
      <c r="H788" s="115"/>
      <c r="I788" s="115"/>
      <c r="J788" s="119" t="s">
        <v>1555</v>
      </c>
      <c r="K788" s="115"/>
      <c r="L788" s="115"/>
    </row>
    <row r="789" spans="1:12" ht="16.5">
      <c r="A789" s="115"/>
      <c r="B789" s="115"/>
      <c r="C789" s="115"/>
      <c r="D789" s="115"/>
      <c r="E789" s="115"/>
      <c r="G789" s="115"/>
      <c r="H789" s="115"/>
      <c r="I789" s="115"/>
      <c r="J789" s="119" t="s">
        <v>1556</v>
      </c>
      <c r="K789" s="115"/>
      <c r="L789" s="115"/>
    </row>
    <row r="790" spans="1:12" ht="16.5">
      <c r="A790" s="115"/>
      <c r="B790" s="115"/>
      <c r="C790" s="115"/>
      <c r="D790" s="115"/>
      <c r="E790" s="115"/>
      <c r="G790" s="115"/>
      <c r="H790" s="115"/>
      <c r="I790" s="115"/>
      <c r="J790" s="119" t="s">
        <v>1557</v>
      </c>
      <c r="K790" s="115"/>
      <c r="L790" s="115"/>
    </row>
    <row r="791" spans="1:12" ht="16.5">
      <c r="A791" s="115"/>
      <c r="B791" s="115"/>
      <c r="C791" s="115"/>
      <c r="D791" s="115"/>
      <c r="E791" s="115"/>
      <c r="G791" s="115"/>
      <c r="H791" s="115"/>
      <c r="I791" s="115"/>
      <c r="J791" s="119" t="s">
        <v>1558</v>
      </c>
      <c r="K791" s="115"/>
      <c r="L791" s="115"/>
    </row>
    <row r="792" spans="1:12" ht="16.5">
      <c r="A792" s="115"/>
      <c r="B792" s="115"/>
      <c r="C792" s="115"/>
      <c r="D792" s="115"/>
      <c r="E792" s="115"/>
      <c r="G792" s="115"/>
      <c r="H792" s="115"/>
      <c r="I792" s="115"/>
      <c r="J792" s="119" t="s">
        <v>1559</v>
      </c>
      <c r="K792" s="115"/>
      <c r="L792" s="115"/>
    </row>
    <row r="793" spans="1:12" ht="16.5">
      <c r="A793" s="115"/>
      <c r="B793" s="115"/>
      <c r="C793" s="115"/>
      <c r="D793" s="115"/>
      <c r="E793" s="115"/>
      <c r="G793" s="115"/>
      <c r="H793" s="115"/>
      <c r="I793" s="115"/>
      <c r="J793" s="119" t="s">
        <v>1560</v>
      </c>
      <c r="K793" s="115"/>
      <c r="L793" s="115"/>
    </row>
    <row r="794" spans="1:12" ht="16.5">
      <c r="A794" s="115"/>
      <c r="B794" s="115"/>
      <c r="C794" s="115"/>
      <c r="D794" s="115"/>
      <c r="E794" s="115"/>
      <c r="G794" s="115"/>
      <c r="H794" s="115"/>
      <c r="I794" s="115"/>
      <c r="J794" s="119" t="s">
        <v>1561</v>
      </c>
      <c r="K794" s="115"/>
      <c r="L794" s="115"/>
    </row>
    <row r="795" spans="1:12" ht="16.5">
      <c r="A795" s="115"/>
      <c r="B795" s="115"/>
      <c r="C795" s="115"/>
      <c r="D795" s="115"/>
      <c r="E795" s="115"/>
      <c r="G795" s="115"/>
      <c r="H795" s="115"/>
      <c r="I795" s="115"/>
      <c r="J795" s="119" t="s">
        <v>1562</v>
      </c>
      <c r="K795" s="115"/>
      <c r="L795" s="115"/>
    </row>
    <row r="796" spans="1:12" ht="16.5">
      <c r="A796" s="115"/>
      <c r="B796" s="115"/>
      <c r="C796" s="115"/>
      <c r="D796" s="115"/>
      <c r="E796" s="115"/>
      <c r="G796" s="115"/>
      <c r="H796" s="115"/>
      <c r="I796" s="115"/>
      <c r="J796" s="119" t="s">
        <v>1563</v>
      </c>
      <c r="K796" s="115"/>
      <c r="L796" s="115"/>
    </row>
    <row r="797" spans="1:12" ht="16.5">
      <c r="A797" s="115"/>
      <c r="B797" s="115"/>
      <c r="C797" s="115"/>
      <c r="D797" s="115"/>
      <c r="E797" s="115"/>
      <c r="G797" s="115"/>
      <c r="H797" s="115"/>
      <c r="I797" s="115"/>
      <c r="J797" s="119" t="s">
        <v>1564</v>
      </c>
      <c r="K797" s="115"/>
      <c r="L797" s="115"/>
    </row>
    <row r="798" spans="1:12" ht="16.5">
      <c r="A798" s="115"/>
      <c r="B798" s="115"/>
      <c r="C798" s="115"/>
      <c r="D798" s="115"/>
      <c r="E798" s="115"/>
      <c r="G798" s="115"/>
      <c r="H798" s="115"/>
      <c r="I798" s="115"/>
      <c r="J798" s="119" t="s">
        <v>1565</v>
      </c>
      <c r="K798" s="115"/>
      <c r="L798" s="115"/>
    </row>
    <row r="799" spans="1:12" ht="16.5">
      <c r="A799" s="115"/>
      <c r="B799" s="115"/>
      <c r="C799" s="115"/>
      <c r="D799" s="115"/>
      <c r="E799" s="115"/>
      <c r="G799" s="115"/>
      <c r="H799" s="115"/>
      <c r="I799" s="115"/>
      <c r="J799" s="119" t="s">
        <v>1566</v>
      </c>
      <c r="K799" s="115"/>
      <c r="L799" s="115"/>
    </row>
    <row r="800" spans="1:12" ht="16.5">
      <c r="A800" s="115"/>
      <c r="B800" s="115"/>
      <c r="C800" s="115"/>
      <c r="D800" s="115"/>
      <c r="E800" s="115"/>
      <c r="G800" s="115"/>
      <c r="H800" s="115"/>
      <c r="I800" s="115"/>
      <c r="J800" s="119" t="s">
        <v>1567</v>
      </c>
      <c r="K800" s="115"/>
      <c r="L800" s="115"/>
    </row>
    <row r="801" spans="1:12" ht="16.5">
      <c r="A801" s="115"/>
      <c r="B801" s="115"/>
      <c r="C801" s="115"/>
      <c r="D801" s="115"/>
      <c r="E801" s="115"/>
      <c r="G801" s="115"/>
      <c r="H801" s="115"/>
      <c r="I801" s="115"/>
      <c r="J801" s="119" t="s">
        <v>1568</v>
      </c>
      <c r="K801" s="115"/>
      <c r="L801" s="115"/>
    </row>
    <row r="802" spans="1:12" ht="16.5">
      <c r="A802" s="115"/>
      <c r="B802" s="115"/>
      <c r="C802" s="115"/>
      <c r="D802" s="115"/>
      <c r="E802" s="115"/>
      <c r="G802" s="115"/>
      <c r="H802" s="115"/>
      <c r="I802" s="115"/>
      <c r="J802" s="119" t="s">
        <v>1569</v>
      </c>
      <c r="K802" s="115"/>
      <c r="L802" s="115"/>
    </row>
    <row r="803" spans="1:12" ht="16.5">
      <c r="A803" s="115"/>
      <c r="B803" s="115"/>
      <c r="C803" s="115"/>
      <c r="D803" s="115"/>
      <c r="E803" s="115"/>
      <c r="G803" s="115"/>
      <c r="H803" s="115"/>
      <c r="I803" s="115"/>
      <c r="J803" s="119" t="s">
        <v>1570</v>
      </c>
      <c r="K803" s="115"/>
      <c r="L803" s="115"/>
    </row>
    <row r="804" spans="1:12" ht="16.5">
      <c r="A804" s="115"/>
      <c r="B804" s="115"/>
      <c r="C804" s="115"/>
      <c r="D804" s="115"/>
      <c r="E804" s="115"/>
      <c r="G804" s="115"/>
      <c r="H804" s="115"/>
      <c r="I804" s="115"/>
      <c r="J804" s="119" t="s">
        <v>1571</v>
      </c>
      <c r="K804" s="115"/>
      <c r="L804" s="115"/>
    </row>
    <row r="805" spans="1:12" ht="16.5">
      <c r="A805" s="115"/>
      <c r="B805" s="115"/>
      <c r="C805" s="115"/>
      <c r="D805" s="115"/>
      <c r="E805" s="115"/>
      <c r="G805" s="115"/>
      <c r="H805" s="115"/>
      <c r="I805" s="115"/>
      <c r="J805" s="119" t="s">
        <v>1572</v>
      </c>
      <c r="K805" s="115"/>
      <c r="L805" s="115"/>
    </row>
    <row r="806" spans="1:12" ht="16.5">
      <c r="A806" s="115"/>
      <c r="B806" s="115"/>
      <c r="C806" s="115"/>
      <c r="D806" s="115"/>
      <c r="E806" s="115"/>
      <c r="G806" s="115"/>
      <c r="H806" s="115"/>
      <c r="I806" s="115"/>
      <c r="J806" s="119" t="s">
        <v>1573</v>
      </c>
      <c r="K806" s="115"/>
      <c r="L806" s="115"/>
    </row>
    <row r="807" spans="1:12" ht="16.5">
      <c r="A807" s="115"/>
      <c r="B807" s="115"/>
      <c r="C807" s="115"/>
      <c r="D807" s="115"/>
      <c r="E807" s="115"/>
      <c r="G807" s="115"/>
      <c r="H807" s="115"/>
      <c r="I807" s="115"/>
      <c r="J807" s="119" t="s">
        <v>1574</v>
      </c>
      <c r="K807" s="115"/>
      <c r="L807" s="115"/>
    </row>
    <row r="808" spans="1:12" ht="16.5">
      <c r="A808" s="115"/>
      <c r="B808" s="115"/>
      <c r="C808" s="115"/>
      <c r="D808" s="115"/>
      <c r="E808" s="115"/>
      <c r="G808" s="115"/>
      <c r="H808" s="115"/>
      <c r="I808" s="115"/>
      <c r="J808" s="119" t="s">
        <v>1575</v>
      </c>
      <c r="K808" s="115"/>
      <c r="L808" s="115"/>
    </row>
    <row r="809" spans="1:12" ht="16.5">
      <c r="A809" s="115"/>
      <c r="B809" s="115"/>
      <c r="C809" s="115"/>
      <c r="D809" s="115"/>
      <c r="E809" s="115"/>
      <c r="G809" s="115"/>
      <c r="H809" s="115"/>
      <c r="I809" s="115"/>
      <c r="J809" s="119" t="s">
        <v>1576</v>
      </c>
      <c r="K809" s="115"/>
      <c r="L809" s="115"/>
    </row>
    <row r="810" spans="1:12" ht="16.5">
      <c r="A810" s="115"/>
      <c r="B810" s="115"/>
      <c r="C810" s="115"/>
      <c r="D810" s="115"/>
      <c r="E810" s="115"/>
      <c r="G810" s="115"/>
      <c r="H810" s="115"/>
      <c r="I810" s="115"/>
      <c r="J810" s="119" t="s">
        <v>1577</v>
      </c>
      <c r="K810" s="115"/>
      <c r="L810" s="115"/>
    </row>
    <row r="811" spans="1:12" ht="16.5">
      <c r="A811" s="115"/>
      <c r="B811" s="115"/>
      <c r="C811" s="115"/>
      <c r="D811" s="115"/>
      <c r="E811" s="115"/>
      <c r="G811" s="115"/>
      <c r="H811" s="115"/>
      <c r="I811" s="115"/>
      <c r="J811" s="119" t="s">
        <v>1578</v>
      </c>
      <c r="K811" s="115"/>
      <c r="L811" s="115"/>
    </row>
    <row r="812" spans="1:12" ht="16.5">
      <c r="A812" s="115"/>
      <c r="B812" s="115"/>
      <c r="C812" s="115"/>
      <c r="D812" s="115"/>
      <c r="E812" s="115"/>
      <c r="G812" s="115"/>
      <c r="H812" s="115"/>
      <c r="I812" s="115"/>
      <c r="J812" s="119" t="s">
        <v>1579</v>
      </c>
      <c r="K812" s="115"/>
      <c r="L812" s="115"/>
    </row>
    <row r="813" spans="1:12" ht="16.5">
      <c r="A813" s="115"/>
      <c r="B813" s="115"/>
      <c r="C813" s="115"/>
      <c r="D813" s="115"/>
      <c r="E813" s="115"/>
      <c r="G813" s="115"/>
      <c r="H813" s="115"/>
      <c r="I813" s="115"/>
      <c r="J813" s="119" t="s">
        <v>1580</v>
      </c>
      <c r="K813" s="115"/>
      <c r="L813" s="115"/>
    </row>
    <row r="814" spans="1:12" ht="16.5">
      <c r="A814" s="115"/>
      <c r="B814" s="115"/>
      <c r="C814" s="115"/>
      <c r="D814" s="115"/>
      <c r="E814" s="115"/>
      <c r="G814" s="115"/>
      <c r="H814" s="115"/>
      <c r="I814" s="115"/>
      <c r="J814" s="119" t="s">
        <v>1581</v>
      </c>
      <c r="K814" s="115"/>
      <c r="L814" s="115"/>
    </row>
    <row r="815" spans="1:12" ht="16.5">
      <c r="A815" s="115"/>
      <c r="B815" s="115"/>
      <c r="C815" s="115"/>
      <c r="D815" s="115"/>
      <c r="E815" s="115"/>
      <c r="G815" s="115"/>
      <c r="H815" s="115"/>
      <c r="I815" s="115"/>
      <c r="J815" s="119" t="s">
        <v>1582</v>
      </c>
      <c r="K815" s="115"/>
      <c r="L815" s="115"/>
    </row>
    <row r="816" spans="1:12" ht="16.5">
      <c r="A816" s="115"/>
      <c r="B816" s="115"/>
      <c r="C816" s="115"/>
      <c r="D816" s="115"/>
      <c r="E816" s="115"/>
      <c r="G816" s="115"/>
      <c r="H816" s="115"/>
      <c r="I816" s="115"/>
      <c r="J816" s="119" t="s">
        <v>1583</v>
      </c>
      <c r="K816" s="115"/>
      <c r="L816" s="115"/>
    </row>
    <row r="817" spans="1:12" ht="16.5">
      <c r="A817" s="115"/>
      <c r="B817" s="115"/>
      <c r="C817" s="115"/>
      <c r="D817" s="115"/>
      <c r="E817" s="115"/>
      <c r="G817" s="115"/>
      <c r="H817" s="115"/>
      <c r="I817" s="115"/>
      <c r="J817" s="119" t="s">
        <v>1584</v>
      </c>
      <c r="K817" s="115"/>
      <c r="L817" s="115"/>
    </row>
    <row r="818" spans="1:12" ht="16.5">
      <c r="A818" s="115"/>
      <c r="B818" s="115"/>
      <c r="C818" s="115"/>
      <c r="D818" s="115"/>
      <c r="E818" s="115"/>
      <c r="G818" s="115"/>
      <c r="H818" s="115"/>
      <c r="I818" s="115"/>
      <c r="J818" s="119" t="s">
        <v>1585</v>
      </c>
      <c r="K818" s="115"/>
      <c r="L818" s="115"/>
    </row>
    <row r="819" spans="1:12" ht="16.5">
      <c r="A819" s="115"/>
      <c r="B819" s="115"/>
      <c r="C819" s="115"/>
      <c r="D819" s="115"/>
      <c r="E819" s="115"/>
      <c r="G819" s="115"/>
      <c r="H819" s="115"/>
      <c r="I819" s="115"/>
      <c r="J819" s="119" t="s">
        <v>1586</v>
      </c>
      <c r="K819" s="115"/>
      <c r="L819" s="115"/>
    </row>
    <row r="820" spans="1:12" ht="16.5">
      <c r="A820" s="115"/>
      <c r="B820" s="115"/>
      <c r="C820" s="115"/>
      <c r="D820" s="115"/>
      <c r="E820" s="115"/>
      <c r="G820" s="115"/>
      <c r="H820" s="115"/>
      <c r="I820" s="115"/>
      <c r="J820" s="119" t="s">
        <v>1587</v>
      </c>
      <c r="K820" s="115"/>
      <c r="L820" s="115"/>
    </row>
    <row r="821" spans="1:12" ht="16.5">
      <c r="A821" s="115"/>
      <c r="B821" s="115"/>
      <c r="C821" s="115"/>
      <c r="D821" s="115"/>
      <c r="E821" s="115"/>
      <c r="G821" s="115"/>
      <c r="H821" s="115"/>
      <c r="I821" s="115"/>
      <c r="J821" s="119" t="s">
        <v>1588</v>
      </c>
      <c r="K821" s="115"/>
      <c r="L821" s="115"/>
    </row>
    <row r="822" spans="1:12" ht="16.5">
      <c r="A822" s="115"/>
      <c r="B822" s="115"/>
      <c r="C822" s="115"/>
      <c r="D822" s="115"/>
      <c r="E822" s="115"/>
      <c r="G822" s="115"/>
      <c r="H822" s="115"/>
      <c r="I822" s="115"/>
      <c r="J822" s="119" t="s">
        <v>1589</v>
      </c>
      <c r="K822" s="115"/>
      <c r="L822" s="115"/>
    </row>
    <row r="823" spans="1:12" ht="16.5">
      <c r="A823" s="115"/>
      <c r="B823" s="115"/>
      <c r="C823" s="115"/>
      <c r="D823" s="115"/>
      <c r="E823" s="115"/>
      <c r="G823" s="115"/>
      <c r="H823" s="115"/>
      <c r="I823" s="115"/>
      <c r="J823" s="119" t="s">
        <v>1590</v>
      </c>
      <c r="K823" s="115"/>
      <c r="L823" s="115"/>
    </row>
    <row r="824" spans="1:12" ht="16.5">
      <c r="A824" s="115"/>
      <c r="B824" s="115"/>
      <c r="C824" s="115"/>
      <c r="D824" s="115"/>
      <c r="E824" s="115"/>
      <c r="G824" s="115"/>
      <c r="H824" s="115"/>
      <c r="I824" s="115"/>
      <c r="J824" s="119" t="s">
        <v>1591</v>
      </c>
      <c r="K824" s="115"/>
      <c r="L824" s="115"/>
    </row>
    <row r="825" spans="1:12" ht="16.5">
      <c r="A825" s="115"/>
      <c r="B825" s="115"/>
      <c r="C825" s="115"/>
      <c r="D825" s="115"/>
      <c r="E825" s="115"/>
      <c r="G825" s="115"/>
      <c r="H825" s="115"/>
      <c r="I825" s="115"/>
      <c r="J825" s="119" t="s">
        <v>1592</v>
      </c>
      <c r="K825" s="115"/>
      <c r="L825" s="115"/>
    </row>
    <row r="826" spans="1:12" ht="16.5">
      <c r="A826" s="115"/>
      <c r="B826" s="115"/>
      <c r="C826" s="115"/>
      <c r="D826" s="115"/>
      <c r="E826" s="115"/>
      <c r="G826" s="115"/>
      <c r="H826" s="115"/>
      <c r="I826" s="115"/>
      <c r="J826" s="119" t="s">
        <v>1593</v>
      </c>
      <c r="K826" s="115"/>
      <c r="L826" s="115"/>
    </row>
    <row r="827" spans="1:12" ht="16.5">
      <c r="A827" s="115"/>
      <c r="B827" s="115"/>
      <c r="C827" s="115"/>
      <c r="D827" s="115"/>
      <c r="E827" s="115"/>
      <c r="G827" s="115"/>
      <c r="H827" s="115"/>
      <c r="I827" s="115"/>
      <c r="J827" s="119" t="s">
        <v>1594</v>
      </c>
      <c r="K827" s="115"/>
      <c r="L827" s="115"/>
    </row>
    <row r="828" spans="1:12" ht="16.5">
      <c r="A828" s="115"/>
      <c r="B828" s="115"/>
      <c r="C828" s="115"/>
      <c r="D828" s="115"/>
      <c r="E828" s="115"/>
      <c r="G828" s="115"/>
      <c r="H828" s="115"/>
      <c r="I828" s="115"/>
      <c r="J828" s="119" t="s">
        <v>1595</v>
      </c>
      <c r="K828" s="115"/>
      <c r="L828" s="115"/>
    </row>
    <row r="829" spans="1:12" ht="16.5">
      <c r="A829" s="115"/>
      <c r="B829" s="115"/>
      <c r="C829" s="115"/>
      <c r="D829" s="115"/>
      <c r="E829" s="115"/>
      <c r="G829" s="115"/>
      <c r="H829" s="115"/>
      <c r="I829" s="115"/>
      <c r="J829" s="119" t="s">
        <v>1596</v>
      </c>
      <c r="K829" s="115"/>
      <c r="L829" s="115"/>
    </row>
    <row r="830" spans="1:12" ht="16.5">
      <c r="A830" s="115"/>
      <c r="B830" s="115"/>
      <c r="C830" s="115"/>
      <c r="D830" s="115"/>
      <c r="E830" s="115"/>
      <c r="G830" s="115"/>
      <c r="H830" s="115"/>
      <c r="I830" s="115"/>
      <c r="J830" s="119" t="s">
        <v>1597</v>
      </c>
      <c r="K830" s="115"/>
      <c r="L830" s="115"/>
    </row>
    <row r="831" spans="1:12" ht="16.5">
      <c r="A831" s="115"/>
      <c r="B831" s="115"/>
      <c r="C831" s="115"/>
      <c r="D831" s="115"/>
      <c r="E831" s="115"/>
      <c r="G831" s="115"/>
      <c r="H831" s="115"/>
      <c r="I831" s="115"/>
      <c r="J831" s="119" t="s">
        <v>1598</v>
      </c>
      <c r="K831" s="115"/>
      <c r="L831" s="115"/>
    </row>
    <row r="832" spans="1:12" ht="16.5">
      <c r="A832" s="115"/>
      <c r="B832" s="115"/>
      <c r="C832" s="115"/>
      <c r="D832" s="115"/>
      <c r="E832" s="115"/>
      <c r="G832" s="115"/>
      <c r="H832" s="115"/>
      <c r="I832" s="115"/>
      <c r="J832" s="119" t="s">
        <v>1599</v>
      </c>
      <c r="K832" s="115"/>
      <c r="L832" s="115"/>
    </row>
    <row r="833" spans="1:12" ht="16.5">
      <c r="A833" s="115"/>
      <c r="B833" s="115"/>
      <c r="C833" s="115"/>
      <c r="D833" s="115"/>
      <c r="E833" s="115"/>
      <c r="G833" s="115"/>
      <c r="H833" s="115"/>
      <c r="I833" s="115"/>
      <c r="J833" s="119" t="s">
        <v>1600</v>
      </c>
      <c r="K833" s="115"/>
      <c r="L833" s="115"/>
    </row>
    <row r="834" spans="1:12" ht="16.5">
      <c r="A834" s="115"/>
      <c r="B834" s="115"/>
      <c r="C834" s="115"/>
      <c r="D834" s="115"/>
      <c r="E834" s="115"/>
      <c r="G834" s="115"/>
      <c r="H834" s="115"/>
      <c r="I834" s="115"/>
      <c r="J834" s="119" t="s">
        <v>1601</v>
      </c>
      <c r="K834" s="115"/>
      <c r="L834" s="115"/>
    </row>
    <row r="835" spans="1:12" ht="16.5">
      <c r="A835" s="115"/>
      <c r="B835" s="115"/>
      <c r="C835" s="115"/>
      <c r="D835" s="115"/>
      <c r="E835" s="115"/>
      <c r="G835" s="115"/>
      <c r="H835" s="115"/>
      <c r="I835" s="115"/>
      <c r="J835" s="119" t="s">
        <v>1602</v>
      </c>
      <c r="K835" s="115"/>
      <c r="L835" s="115"/>
    </row>
    <row r="836" spans="1:12" ht="16.5">
      <c r="A836" s="115"/>
      <c r="B836" s="115"/>
      <c r="C836" s="115"/>
      <c r="D836" s="115"/>
      <c r="E836" s="115"/>
      <c r="G836" s="115"/>
      <c r="H836" s="115"/>
      <c r="I836" s="115"/>
      <c r="J836" s="119" t="s">
        <v>1603</v>
      </c>
      <c r="K836" s="115"/>
      <c r="L836" s="115"/>
    </row>
    <row r="837" spans="1:12" ht="16.5">
      <c r="A837" s="115"/>
      <c r="B837" s="115"/>
      <c r="C837" s="115"/>
      <c r="D837" s="115"/>
      <c r="E837" s="115"/>
      <c r="G837" s="115"/>
      <c r="H837" s="115"/>
      <c r="I837" s="115"/>
      <c r="J837" s="119" t="s">
        <v>1604</v>
      </c>
      <c r="K837" s="115"/>
      <c r="L837" s="115"/>
    </row>
    <row r="838" spans="1:12" ht="16.5">
      <c r="A838" s="115"/>
      <c r="B838" s="115"/>
      <c r="C838" s="115"/>
      <c r="D838" s="115"/>
      <c r="E838" s="115"/>
      <c r="G838" s="115"/>
      <c r="H838" s="115"/>
      <c r="I838" s="115"/>
      <c r="J838" s="119" t="s">
        <v>1605</v>
      </c>
      <c r="K838" s="115"/>
      <c r="L838" s="115"/>
    </row>
    <row r="839" spans="1:12" ht="16.5">
      <c r="A839" s="115"/>
      <c r="B839" s="115"/>
      <c r="C839" s="115"/>
      <c r="D839" s="115"/>
      <c r="E839" s="115"/>
      <c r="G839" s="115"/>
      <c r="H839" s="115"/>
      <c r="I839" s="115"/>
      <c r="J839" s="119" t="s">
        <v>1606</v>
      </c>
      <c r="K839" s="115"/>
      <c r="L839" s="115"/>
    </row>
    <row r="840" spans="1:12" ht="16.5">
      <c r="A840" s="115"/>
      <c r="B840" s="115"/>
      <c r="C840" s="115"/>
      <c r="D840" s="115"/>
      <c r="E840" s="115"/>
      <c r="G840" s="115"/>
      <c r="H840" s="115"/>
      <c r="I840" s="115"/>
      <c r="J840" s="119" t="s">
        <v>1607</v>
      </c>
      <c r="K840" s="115"/>
      <c r="L840" s="115"/>
    </row>
    <row r="841" spans="1:12" ht="16.5">
      <c r="A841" s="115"/>
      <c r="B841" s="115"/>
      <c r="C841" s="115"/>
      <c r="D841" s="115"/>
      <c r="E841" s="115"/>
      <c r="G841" s="115"/>
      <c r="H841" s="115"/>
      <c r="I841" s="115"/>
      <c r="J841" s="119" t="s">
        <v>1608</v>
      </c>
      <c r="K841" s="115"/>
      <c r="L841" s="115"/>
    </row>
    <row r="842" spans="1:12" ht="16.5">
      <c r="A842" s="115"/>
      <c r="B842" s="115"/>
      <c r="C842" s="115"/>
      <c r="D842" s="115"/>
      <c r="E842" s="115"/>
      <c r="G842" s="115"/>
      <c r="H842" s="115"/>
      <c r="I842" s="115"/>
      <c r="J842" s="119" t="s">
        <v>1609</v>
      </c>
      <c r="K842" s="115"/>
      <c r="L842" s="115"/>
    </row>
    <row r="843" spans="1:12" ht="16.5">
      <c r="A843" s="115"/>
      <c r="B843" s="115"/>
      <c r="C843" s="115"/>
      <c r="D843" s="115"/>
      <c r="E843" s="115"/>
      <c r="G843" s="115"/>
      <c r="H843" s="115"/>
      <c r="I843" s="115"/>
      <c r="J843" s="119" t="s">
        <v>1610</v>
      </c>
      <c r="K843" s="115"/>
      <c r="L843" s="115"/>
    </row>
    <row r="844" spans="1:12" ht="16.5">
      <c r="A844" s="115"/>
      <c r="B844" s="115"/>
      <c r="C844" s="115"/>
      <c r="D844" s="115"/>
      <c r="E844" s="115"/>
      <c r="G844" s="115"/>
      <c r="H844" s="115"/>
      <c r="I844" s="115"/>
      <c r="J844" s="119" t="s">
        <v>1611</v>
      </c>
      <c r="K844" s="115"/>
      <c r="L844" s="115"/>
    </row>
    <row r="845" spans="1:12" ht="16.5">
      <c r="A845" s="115"/>
      <c r="B845" s="115"/>
      <c r="C845" s="115"/>
      <c r="D845" s="115"/>
      <c r="E845" s="115"/>
      <c r="G845" s="115"/>
      <c r="H845" s="115"/>
      <c r="I845" s="115"/>
      <c r="J845" s="119" t="s">
        <v>1612</v>
      </c>
      <c r="K845" s="115"/>
      <c r="L845" s="115"/>
    </row>
    <row r="846" spans="1:12" ht="16.5">
      <c r="A846" s="115"/>
      <c r="B846" s="115"/>
      <c r="C846" s="115"/>
      <c r="D846" s="115"/>
      <c r="E846" s="115"/>
      <c r="G846" s="115"/>
      <c r="H846" s="115"/>
      <c r="I846" s="115"/>
      <c r="J846" s="119" t="s">
        <v>1613</v>
      </c>
      <c r="K846" s="115"/>
      <c r="L846" s="115"/>
    </row>
    <row r="847" spans="1:12" ht="16.5">
      <c r="A847" s="115"/>
      <c r="B847" s="115"/>
      <c r="C847" s="115"/>
      <c r="D847" s="115"/>
      <c r="E847" s="115"/>
      <c r="G847" s="115"/>
      <c r="H847" s="115"/>
      <c r="I847" s="115"/>
      <c r="J847" s="119" t="s">
        <v>1614</v>
      </c>
      <c r="K847" s="115"/>
      <c r="L847" s="115"/>
    </row>
    <row r="848" spans="1:12">
      <c r="A848" s="115"/>
      <c r="B848" s="115"/>
      <c r="C848" s="115"/>
      <c r="D848" s="115"/>
      <c r="E848" s="115"/>
      <c r="G848" s="115"/>
      <c r="H848" s="115"/>
      <c r="I848" s="115"/>
      <c r="J848" s="115"/>
      <c r="K848" s="115"/>
      <c r="L848" s="115"/>
    </row>
    <row r="849" spans="1:12">
      <c r="A849" s="115"/>
      <c r="B849" s="115"/>
      <c r="C849" s="115"/>
      <c r="D849" s="115"/>
      <c r="E849" s="115"/>
      <c r="G849" s="115"/>
      <c r="H849" s="115"/>
      <c r="I849" s="115"/>
      <c r="J849" s="115"/>
      <c r="K849" s="115"/>
      <c r="L849" s="115"/>
    </row>
    <row r="850" spans="1:12">
      <c r="A850" s="115"/>
      <c r="B850" s="115"/>
      <c r="C850" s="115"/>
      <c r="D850" s="115"/>
      <c r="E850" s="115"/>
      <c r="G850" s="115"/>
      <c r="H850" s="115"/>
      <c r="I850" s="115"/>
      <c r="J850" s="115"/>
      <c r="K850" s="115"/>
      <c r="L850" s="115"/>
    </row>
    <row r="851" spans="1:12">
      <c r="A851" s="115"/>
      <c r="B851" s="115"/>
      <c r="C851" s="115"/>
      <c r="D851" s="115"/>
      <c r="E851" s="115"/>
      <c r="G851" s="115"/>
      <c r="H851" s="115"/>
      <c r="I851" s="115"/>
      <c r="J851" s="115"/>
      <c r="K851" s="115"/>
      <c r="L851" s="115"/>
    </row>
    <row r="852" spans="1:12">
      <c r="A852" s="115"/>
      <c r="B852" s="115"/>
      <c r="C852" s="115"/>
      <c r="D852" s="115"/>
      <c r="E852" s="115"/>
      <c r="G852" s="115"/>
      <c r="H852" s="115"/>
      <c r="I852" s="115"/>
      <c r="J852" s="115"/>
      <c r="K852" s="115"/>
      <c r="L852" s="115"/>
    </row>
    <row r="853" spans="1:12">
      <c r="A853" s="115"/>
      <c r="B853" s="115"/>
      <c r="C853" s="115"/>
      <c r="D853" s="115"/>
      <c r="E853" s="115"/>
      <c r="G853" s="115"/>
      <c r="H853" s="115"/>
      <c r="I853" s="115"/>
      <c r="J853" s="115"/>
      <c r="K853" s="115"/>
      <c r="L853" s="115"/>
    </row>
    <row r="854" spans="1:12">
      <c r="A854" s="115"/>
      <c r="B854" s="115"/>
      <c r="C854" s="115"/>
      <c r="D854" s="115"/>
      <c r="E854" s="115"/>
      <c r="G854" s="115"/>
      <c r="H854" s="115"/>
      <c r="I854" s="115"/>
      <c r="J854" s="115"/>
      <c r="K854" s="115"/>
      <c r="L854" s="115"/>
    </row>
    <row r="855" spans="1:12">
      <c r="A855" s="115"/>
      <c r="B855" s="115"/>
      <c r="C855" s="115"/>
      <c r="D855" s="115"/>
      <c r="E855" s="115"/>
      <c r="G855" s="115"/>
      <c r="H855" s="115"/>
      <c r="I855" s="115"/>
      <c r="J855" s="115"/>
      <c r="K855" s="115"/>
      <c r="L855" s="115"/>
    </row>
    <row r="856" spans="1:12">
      <c r="A856" s="115"/>
      <c r="B856" s="115"/>
      <c r="C856" s="115"/>
      <c r="D856" s="115"/>
      <c r="E856" s="115"/>
      <c r="G856" s="115"/>
      <c r="H856" s="115"/>
      <c r="I856" s="115"/>
      <c r="J856" s="115"/>
      <c r="K856" s="115"/>
      <c r="L856" s="115"/>
    </row>
    <row r="857" spans="1:12">
      <c r="A857" s="115"/>
      <c r="B857" s="115"/>
      <c r="C857" s="115"/>
      <c r="D857" s="115"/>
      <c r="E857" s="115"/>
      <c r="G857" s="115"/>
      <c r="H857" s="115"/>
      <c r="I857" s="115"/>
      <c r="J857" s="115"/>
      <c r="K857" s="115"/>
      <c r="L857" s="115"/>
    </row>
    <row r="858" spans="1:12">
      <c r="A858" s="115"/>
      <c r="B858" s="115"/>
      <c r="C858" s="115"/>
      <c r="D858" s="115"/>
      <c r="E858" s="115"/>
      <c r="G858" s="115"/>
      <c r="H858" s="115"/>
      <c r="I858" s="115"/>
      <c r="J858" s="115"/>
      <c r="K858" s="115"/>
      <c r="L858" s="115"/>
    </row>
    <row r="859" spans="1:12">
      <c r="A859" s="115"/>
      <c r="B859" s="115"/>
      <c r="C859" s="115"/>
      <c r="D859" s="115"/>
      <c r="E859" s="115"/>
      <c r="G859" s="115"/>
      <c r="H859" s="115"/>
      <c r="I859" s="115"/>
      <c r="J859" s="115"/>
      <c r="K859" s="115"/>
      <c r="L859" s="115"/>
    </row>
    <row r="860" spans="1:12">
      <c r="A860" s="115"/>
      <c r="B860" s="115"/>
      <c r="C860" s="115"/>
      <c r="D860" s="115"/>
      <c r="E860" s="115"/>
      <c r="G860" s="115"/>
      <c r="H860" s="115"/>
      <c r="I860" s="115"/>
      <c r="J860" s="115"/>
      <c r="K860" s="115"/>
      <c r="L860" s="115"/>
    </row>
    <row r="861" spans="1:12">
      <c r="A861" s="115"/>
      <c r="B861" s="115"/>
      <c r="C861" s="115"/>
      <c r="D861" s="115"/>
      <c r="E861" s="115"/>
      <c r="G861" s="115"/>
      <c r="H861" s="115"/>
      <c r="I861" s="115"/>
      <c r="J861" s="115"/>
      <c r="K861" s="115"/>
      <c r="L861" s="115"/>
    </row>
    <row r="862" spans="1:12">
      <c r="A862" s="115"/>
      <c r="B862" s="115"/>
      <c r="C862" s="115"/>
      <c r="D862" s="115"/>
      <c r="E862" s="115"/>
      <c r="G862" s="115"/>
      <c r="H862" s="115"/>
      <c r="I862" s="115"/>
      <c r="J862" s="115"/>
      <c r="K862" s="115"/>
      <c r="L862" s="115"/>
    </row>
    <row r="863" spans="1:12">
      <c r="A863" s="115"/>
      <c r="B863" s="115"/>
      <c r="C863" s="115"/>
      <c r="D863" s="115"/>
      <c r="E863" s="115"/>
      <c r="G863" s="115"/>
      <c r="H863" s="115"/>
      <c r="I863" s="115"/>
      <c r="J863" s="115"/>
      <c r="K863" s="115"/>
      <c r="L863" s="115"/>
    </row>
    <row r="864" spans="1:12">
      <c r="A864" s="115"/>
      <c r="B864" s="115"/>
      <c r="C864" s="115"/>
      <c r="D864" s="115"/>
      <c r="E864" s="115"/>
      <c r="G864" s="115"/>
      <c r="H864" s="115"/>
      <c r="I864" s="115"/>
      <c r="J864" s="115"/>
      <c r="K864" s="115"/>
      <c r="L864" s="115"/>
    </row>
    <row r="865" spans="1:12">
      <c r="A865" s="115"/>
      <c r="B865" s="115"/>
      <c r="C865" s="115"/>
      <c r="D865" s="115"/>
      <c r="E865" s="115"/>
      <c r="G865" s="115"/>
      <c r="H865" s="115"/>
      <c r="I865" s="115"/>
      <c r="J865" s="115"/>
      <c r="K865" s="115"/>
      <c r="L865" s="115"/>
    </row>
    <row r="866" spans="1:12">
      <c r="A866" s="115"/>
      <c r="B866" s="115"/>
      <c r="C866" s="115"/>
      <c r="D866" s="115"/>
      <c r="E866" s="115"/>
      <c r="G866" s="115"/>
      <c r="H866" s="115"/>
      <c r="I866" s="115"/>
      <c r="J866" s="115"/>
      <c r="K866" s="115"/>
      <c r="L866" s="115"/>
    </row>
    <row r="867" spans="1:12">
      <c r="A867" s="115"/>
      <c r="B867" s="115"/>
      <c r="C867" s="115"/>
      <c r="D867" s="115"/>
      <c r="E867" s="115"/>
      <c r="G867" s="115"/>
      <c r="H867" s="115"/>
      <c r="I867" s="115"/>
      <c r="J867" s="115"/>
      <c r="K867" s="115"/>
      <c r="L867" s="115"/>
    </row>
    <row r="868" spans="1:12">
      <c r="A868" s="115"/>
      <c r="B868" s="115"/>
      <c r="C868" s="115"/>
      <c r="D868" s="115"/>
      <c r="E868" s="115"/>
      <c r="G868" s="115"/>
      <c r="H868" s="115"/>
      <c r="I868" s="115"/>
      <c r="J868" s="115"/>
      <c r="K868" s="115"/>
      <c r="L868" s="115"/>
    </row>
    <row r="869" spans="1:12">
      <c r="A869" s="115"/>
      <c r="B869" s="115"/>
      <c r="C869" s="115"/>
      <c r="D869" s="115"/>
      <c r="E869" s="115"/>
      <c r="G869" s="115"/>
      <c r="H869" s="115"/>
      <c r="I869" s="115"/>
      <c r="J869" s="115"/>
      <c r="K869" s="115"/>
      <c r="L869" s="115"/>
    </row>
    <row r="870" spans="1:12">
      <c r="A870" s="115"/>
      <c r="B870" s="115"/>
      <c r="C870" s="115"/>
      <c r="D870" s="115"/>
      <c r="E870" s="115"/>
      <c r="G870" s="115"/>
      <c r="H870" s="115"/>
      <c r="I870" s="115"/>
      <c r="J870" s="115"/>
      <c r="K870" s="115"/>
      <c r="L870" s="115"/>
    </row>
    <row r="871" spans="1:12">
      <c r="A871" s="115"/>
      <c r="B871" s="115"/>
      <c r="C871" s="115"/>
      <c r="D871" s="115"/>
      <c r="E871" s="115"/>
      <c r="G871" s="115"/>
      <c r="H871" s="115"/>
      <c r="I871" s="115"/>
      <c r="J871" s="115"/>
      <c r="K871" s="115"/>
      <c r="L871" s="115"/>
    </row>
    <row r="872" spans="1:12">
      <c r="A872" s="115"/>
      <c r="B872" s="115"/>
      <c r="C872" s="115"/>
      <c r="D872" s="115"/>
      <c r="E872" s="115"/>
      <c r="G872" s="115"/>
      <c r="H872" s="115"/>
      <c r="I872" s="115"/>
      <c r="J872" s="115"/>
      <c r="K872" s="115"/>
      <c r="L872" s="115"/>
    </row>
    <row r="873" spans="1:12">
      <c r="A873" s="115"/>
      <c r="B873" s="115"/>
      <c r="C873" s="115"/>
      <c r="D873" s="115"/>
      <c r="E873" s="115"/>
      <c r="G873" s="115"/>
      <c r="H873" s="115"/>
      <c r="I873" s="115"/>
      <c r="J873" s="115"/>
      <c r="K873" s="115"/>
      <c r="L873" s="115"/>
    </row>
    <row r="874" spans="1:12">
      <c r="A874" s="115"/>
      <c r="B874" s="115"/>
      <c r="C874" s="115"/>
      <c r="D874" s="115"/>
      <c r="E874" s="115"/>
      <c r="G874" s="115"/>
      <c r="H874" s="115"/>
      <c r="I874" s="115"/>
      <c r="J874" s="115"/>
      <c r="K874" s="115"/>
      <c r="L874" s="115"/>
    </row>
    <row r="875" spans="1:12">
      <c r="A875" s="115"/>
      <c r="B875" s="115"/>
      <c r="C875" s="115"/>
      <c r="D875" s="115"/>
      <c r="E875" s="115"/>
      <c r="G875" s="115"/>
      <c r="H875" s="115"/>
      <c r="I875" s="115"/>
      <c r="J875" s="115"/>
      <c r="K875" s="115"/>
      <c r="L875" s="115"/>
    </row>
    <row r="876" spans="1:12">
      <c r="A876" s="115"/>
      <c r="B876" s="115"/>
      <c r="C876" s="115"/>
      <c r="D876" s="115"/>
      <c r="E876" s="115"/>
      <c r="G876" s="115"/>
      <c r="H876" s="115"/>
      <c r="I876" s="115"/>
      <c r="J876" s="115"/>
      <c r="K876" s="115"/>
      <c r="L876" s="115"/>
    </row>
    <row r="877" spans="1:12">
      <c r="A877" s="115"/>
      <c r="B877" s="115"/>
      <c r="C877" s="115"/>
      <c r="D877" s="115"/>
      <c r="E877" s="115"/>
      <c r="G877" s="115"/>
      <c r="H877" s="115"/>
      <c r="I877" s="115"/>
      <c r="J877" s="115"/>
      <c r="K877" s="115"/>
      <c r="L877" s="115"/>
    </row>
    <row r="878" spans="1:12">
      <c r="A878" s="115"/>
      <c r="B878" s="115"/>
      <c r="C878" s="115"/>
      <c r="D878" s="115"/>
      <c r="E878" s="115"/>
      <c r="G878" s="115"/>
      <c r="H878" s="115"/>
      <c r="I878" s="115"/>
      <c r="J878" s="115"/>
      <c r="K878" s="115"/>
      <c r="L878" s="115"/>
    </row>
    <row r="879" spans="1:12">
      <c r="A879" s="115"/>
      <c r="B879" s="115"/>
      <c r="C879" s="115"/>
      <c r="D879" s="115"/>
      <c r="E879" s="115"/>
      <c r="G879" s="115"/>
      <c r="H879" s="115"/>
      <c r="I879" s="115"/>
      <c r="J879" s="115"/>
      <c r="K879" s="115"/>
      <c r="L879" s="115"/>
    </row>
    <row r="880" spans="1:12">
      <c r="A880" s="115"/>
      <c r="B880" s="115"/>
      <c r="C880" s="115"/>
      <c r="D880" s="115"/>
      <c r="E880" s="115"/>
      <c r="G880" s="115"/>
      <c r="H880" s="115"/>
      <c r="I880" s="115"/>
      <c r="J880" s="115"/>
      <c r="K880" s="115"/>
      <c r="L880" s="115"/>
    </row>
    <row r="881" spans="1:12">
      <c r="A881" s="115"/>
      <c r="B881" s="115"/>
      <c r="C881" s="115"/>
      <c r="D881" s="115"/>
      <c r="E881" s="115"/>
      <c r="G881" s="115"/>
      <c r="H881" s="115"/>
      <c r="I881" s="115"/>
      <c r="J881" s="115"/>
      <c r="K881" s="115"/>
      <c r="L881" s="115"/>
    </row>
    <row r="882" spans="1:12">
      <c r="A882" s="115"/>
      <c r="B882" s="115"/>
      <c r="C882" s="115"/>
      <c r="D882" s="115"/>
      <c r="E882" s="115"/>
      <c r="G882" s="115"/>
      <c r="H882" s="115"/>
      <c r="I882" s="115"/>
      <c r="J882" s="115"/>
      <c r="K882" s="115"/>
      <c r="L882" s="115"/>
    </row>
    <row r="883" spans="1:12">
      <c r="A883" s="115"/>
      <c r="B883" s="115"/>
      <c r="C883" s="115"/>
      <c r="D883" s="115"/>
      <c r="E883" s="115"/>
      <c r="G883" s="115"/>
      <c r="H883" s="115"/>
      <c r="I883" s="115"/>
      <c r="J883" s="115"/>
      <c r="K883" s="115"/>
      <c r="L883" s="115"/>
    </row>
    <row r="884" spans="1:12">
      <c r="A884" s="115"/>
      <c r="B884" s="115"/>
      <c r="C884" s="115"/>
      <c r="D884" s="115"/>
      <c r="E884" s="115"/>
      <c r="G884" s="115"/>
      <c r="H884" s="115"/>
      <c r="I884" s="115"/>
      <c r="J884" s="115"/>
      <c r="K884" s="115"/>
      <c r="L884" s="115"/>
    </row>
    <row r="885" spans="1:12">
      <c r="A885" s="115"/>
      <c r="B885" s="115"/>
      <c r="C885" s="115"/>
      <c r="D885" s="115"/>
      <c r="E885" s="115"/>
      <c r="G885" s="115"/>
      <c r="H885" s="115"/>
      <c r="I885" s="115"/>
      <c r="J885" s="115"/>
      <c r="K885" s="115"/>
      <c r="L885" s="115"/>
    </row>
    <row r="886" spans="1:12">
      <c r="A886" s="115"/>
      <c r="B886" s="115"/>
      <c r="C886" s="115"/>
      <c r="D886" s="115"/>
      <c r="E886" s="115"/>
      <c r="G886" s="115"/>
      <c r="H886" s="115"/>
      <c r="I886" s="115"/>
      <c r="J886" s="115"/>
      <c r="K886" s="115"/>
      <c r="L886" s="115"/>
    </row>
    <row r="887" spans="1:12">
      <c r="A887" s="115"/>
      <c r="B887" s="115"/>
      <c r="C887" s="115"/>
      <c r="D887" s="115"/>
      <c r="E887" s="115"/>
      <c r="G887" s="115"/>
      <c r="H887" s="115"/>
      <c r="I887" s="115"/>
      <c r="J887" s="115"/>
      <c r="K887" s="115"/>
      <c r="L887" s="115"/>
    </row>
    <row r="888" spans="1:12">
      <c r="A888" s="115"/>
      <c r="B888" s="115"/>
      <c r="C888" s="115"/>
      <c r="D888" s="115"/>
      <c r="E888" s="115"/>
      <c r="G888" s="115"/>
      <c r="H888" s="115"/>
      <c r="I888" s="115"/>
      <c r="J888" s="115"/>
      <c r="K888" s="115"/>
      <c r="L888" s="115"/>
    </row>
    <row r="889" spans="1:12">
      <c r="A889" s="115"/>
      <c r="B889" s="115"/>
      <c r="C889" s="115"/>
      <c r="D889" s="115"/>
      <c r="E889" s="115"/>
      <c r="G889" s="115"/>
      <c r="H889" s="115"/>
      <c r="I889" s="115"/>
      <c r="J889" s="115"/>
      <c r="K889" s="115"/>
      <c r="L889" s="115"/>
    </row>
    <row r="890" spans="1:12">
      <c r="A890" s="115"/>
      <c r="B890" s="115"/>
      <c r="C890" s="115"/>
      <c r="D890" s="115"/>
      <c r="E890" s="115"/>
      <c r="G890" s="115"/>
      <c r="H890" s="115"/>
      <c r="I890" s="115"/>
      <c r="J890" s="115"/>
      <c r="K890" s="115"/>
      <c r="L890" s="115"/>
    </row>
    <row r="891" spans="1:12">
      <c r="A891" s="115"/>
      <c r="B891" s="115"/>
      <c r="C891" s="115"/>
      <c r="D891" s="115"/>
      <c r="E891" s="115"/>
      <c r="G891" s="115"/>
      <c r="H891" s="115"/>
      <c r="I891" s="115"/>
      <c r="J891" s="115"/>
      <c r="K891" s="115"/>
      <c r="L891" s="115"/>
    </row>
    <row r="892" spans="1:12">
      <c r="A892" s="115"/>
      <c r="B892" s="115"/>
      <c r="C892" s="115"/>
      <c r="D892" s="115"/>
      <c r="E892" s="115"/>
      <c r="G892" s="115"/>
      <c r="H892" s="115"/>
      <c r="I892" s="115"/>
      <c r="J892" s="115"/>
      <c r="K892" s="115"/>
      <c r="L892" s="115"/>
    </row>
    <row r="893" spans="1:12">
      <c r="A893" s="115"/>
      <c r="B893" s="115"/>
      <c r="C893" s="115"/>
      <c r="D893" s="115"/>
      <c r="E893" s="115"/>
      <c r="G893" s="115"/>
      <c r="H893" s="115"/>
      <c r="I893" s="115"/>
      <c r="J893" s="115"/>
      <c r="K893" s="115"/>
      <c r="L893" s="115"/>
    </row>
    <row r="894" spans="1:12">
      <c r="A894" s="115"/>
      <c r="B894" s="115"/>
      <c r="C894" s="115"/>
      <c r="D894" s="115"/>
      <c r="E894" s="115"/>
      <c r="G894" s="115"/>
      <c r="H894" s="115"/>
      <c r="I894" s="115"/>
      <c r="J894" s="115"/>
      <c r="K894" s="115"/>
      <c r="L894" s="115"/>
    </row>
    <row r="895" spans="1:12">
      <c r="A895" s="115"/>
      <c r="B895" s="115"/>
      <c r="C895" s="115"/>
      <c r="D895" s="115"/>
      <c r="E895" s="115"/>
      <c r="G895" s="115"/>
      <c r="H895" s="115"/>
      <c r="I895" s="115"/>
      <c r="J895" s="115"/>
      <c r="K895" s="115"/>
      <c r="L895" s="115"/>
    </row>
    <row r="896" spans="1:12">
      <c r="A896" s="115"/>
      <c r="B896" s="115"/>
      <c r="C896" s="115"/>
      <c r="D896" s="115"/>
      <c r="E896" s="115"/>
      <c r="G896" s="115"/>
      <c r="H896" s="115"/>
      <c r="I896" s="115"/>
      <c r="J896" s="115"/>
      <c r="K896" s="115"/>
      <c r="L896" s="115"/>
    </row>
    <row r="897" spans="1:12">
      <c r="A897" s="115"/>
      <c r="B897" s="115"/>
      <c r="C897" s="115"/>
      <c r="D897" s="115"/>
      <c r="E897" s="115"/>
      <c r="G897" s="115"/>
      <c r="H897" s="115"/>
      <c r="I897" s="115"/>
      <c r="J897" s="115"/>
      <c r="K897" s="115"/>
      <c r="L897" s="115"/>
    </row>
    <row r="898" spans="1:12">
      <c r="A898" s="115"/>
      <c r="B898" s="115"/>
      <c r="C898" s="115"/>
      <c r="D898" s="115"/>
      <c r="E898" s="115"/>
      <c r="G898" s="115"/>
      <c r="H898" s="115"/>
      <c r="I898" s="115"/>
      <c r="J898" s="115"/>
      <c r="K898" s="115"/>
      <c r="L898" s="115"/>
    </row>
    <row r="899" spans="1:12">
      <c r="A899" s="115"/>
      <c r="B899" s="115"/>
      <c r="C899" s="115"/>
      <c r="D899" s="115"/>
      <c r="E899" s="115"/>
      <c r="G899" s="115"/>
      <c r="H899" s="115"/>
      <c r="I899" s="115"/>
      <c r="J899" s="115"/>
      <c r="K899" s="115"/>
      <c r="L899" s="115"/>
    </row>
    <row r="900" spans="1:12">
      <c r="A900" s="115"/>
      <c r="B900" s="115"/>
      <c r="C900" s="115"/>
      <c r="D900" s="115"/>
      <c r="E900" s="115"/>
      <c r="G900" s="115"/>
      <c r="H900" s="115"/>
      <c r="I900" s="115"/>
      <c r="J900" s="115"/>
      <c r="K900" s="115"/>
      <c r="L900" s="115"/>
    </row>
    <row r="901" spans="1:12">
      <c r="A901" s="115"/>
      <c r="B901" s="115"/>
      <c r="C901" s="115"/>
      <c r="D901" s="115"/>
      <c r="E901" s="115"/>
      <c r="G901" s="115"/>
      <c r="H901" s="115"/>
      <c r="I901" s="115"/>
      <c r="J901" s="115"/>
      <c r="K901" s="115"/>
      <c r="L901" s="115"/>
    </row>
    <row r="902" spans="1:12">
      <c r="A902" s="115"/>
      <c r="B902" s="115"/>
      <c r="C902" s="115"/>
      <c r="D902" s="115"/>
      <c r="E902" s="115"/>
      <c r="G902" s="115"/>
      <c r="H902" s="115"/>
      <c r="I902" s="115"/>
      <c r="J902" s="115"/>
      <c r="K902" s="115"/>
      <c r="L902" s="115"/>
    </row>
    <row r="903" spans="1:12">
      <c r="A903" s="115"/>
      <c r="B903" s="115"/>
      <c r="C903" s="115"/>
      <c r="D903" s="115"/>
      <c r="E903" s="115"/>
      <c r="G903" s="115"/>
      <c r="H903" s="115"/>
      <c r="I903" s="115"/>
      <c r="J903" s="115"/>
      <c r="K903" s="115"/>
      <c r="L903" s="115"/>
    </row>
    <row r="904" spans="1:12">
      <c r="A904" s="115"/>
      <c r="B904" s="115"/>
      <c r="C904" s="115"/>
      <c r="D904" s="115"/>
      <c r="E904" s="115"/>
      <c r="G904" s="115"/>
      <c r="H904" s="115"/>
      <c r="I904" s="115"/>
      <c r="J904" s="115"/>
      <c r="K904" s="115"/>
      <c r="L904" s="115"/>
    </row>
    <row r="905" spans="1:12">
      <c r="A905" s="115"/>
      <c r="B905" s="115"/>
      <c r="C905" s="115"/>
      <c r="D905" s="115"/>
      <c r="E905" s="115"/>
      <c r="G905" s="115"/>
      <c r="H905" s="115"/>
      <c r="I905" s="115"/>
      <c r="J905" s="115"/>
      <c r="K905" s="115"/>
      <c r="L905" s="115"/>
    </row>
    <row r="906" spans="1:12">
      <c r="A906" s="115"/>
      <c r="B906" s="115"/>
      <c r="C906" s="115"/>
      <c r="D906" s="115"/>
      <c r="E906" s="115"/>
      <c r="G906" s="115"/>
      <c r="H906" s="115"/>
      <c r="I906" s="115"/>
      <c r="J906" s="115"/>
      <c r="K906" s="115"/>
      <c r="L906" s="115"/>
    </row>
    <row r="907" spans="1:12">
      <c r="A907" s="115"/>
      <c r="B907" s="115"/>
      <c r="C907" s="115"/>
      <c r="D907" s="115"/>
      <c r="E907" s="115"/>
      <c r="G907" s="115"/>
      <c r="H907" s="115"/>
      <c r="I907" s="115"/>
      <c r="J907" s="115"/>
      <c r="K907" s="115"/>
      <c r="L907" s="115"/>
    </row>
    <row r="908" spans="1:12">
      <c r="A908" s="115"/>
      <c r="B908" s="115"/>
      <c r="C908" s="115"/>
      <c r="D908" s="115"/>
      <c r="E908" s="115"/>
      <c r="G908" s="115"/>
      <c r="H908" s="115"/>
      <c r="I908" s="115"/>
      <c r="J908" s="115"/>
      <c r="K908" s="115"/>
      <c r="L908" s="115"/>
    </row>
    <row r="909" spans="1:12">
      <c r="A909" s="115"/>
      <c r="B909" s="115"/>
      <c r="C909" s="115"/>
      <c r="D909" s="115"/>
      <c r="E909" s="115"/>
      <c r="G909" s="115"/>
      <c r="H909" s="115"/>
      <c r="I909" s="115"/>
      <c r="J909" s="115"/>
      <c r="K909" s="115"/>
      <c r="L909" s="115"/>
    </row>
    <row r="910" spans="1:12">
      <c r="A910" s="115"/>
      <c r="B910" s="115"/>
      <c r="C910" s="115"/>
      <c r="D910" s="115"/>
      <c r="E910" s="115"/>
      <c r="G910" s="115"/>
      <c r="H910" s="115"/>
      <c r="I910" s="115"/>
      <c r="J910" s="115"/>
      <c r="K910" s="115"/>
      <c r="L910" s="115"/>
    </row>
    <row r="911" spans="1:12">
      <c r="A911" s="115"/>
      <c r="B911" s="115"/>
      <c r="C911" s="115"/>
      <c r="D911" s="115"/>
      <c r="E911" s="115"/>
      <c r="G911" s="115"/>
      <c r="H911" s="115"/>
      <c r="I911" s="115"/>
      <c r="J911" s="115"/>
      <c r="K911" s="115"/>
      <c r="L911" s="115"/>
    </row>
    <row r="912" spans="1:12">
      <c r="A912" s="115"/>
      <c r="B912" s="115"/>
      <c r="C912" s="115"/>
      <c r="D912" s="115"/>
      <c r="E912" s="115"/>
      <c r="G912" s="115"/>
      <c r="H912" s="115"/>
      <c r="I912" s="115"/>
      <c r="J912" s="115"/>
      <c r="K912" s="115"/>
      <c r="L912" s="115"/>
    </row>
    <row r="913" spans="1:12">
      <c r="A913" s="115"/>
      <c r="B913" s="115"/>
      <c r="C913" s="115"/>
      <c r="D913" s="115"/>
      <c r="E913" s="115"/>
      <c r="G913" s="115"/>
      <c r="H913" s="115"/>
      <c r="I913" s="115"/>
      <c r="J913" s="115"/>
      <c r="K913" s="115"/>
      <c r="L913" s="115"/>
    </row>
    <row r="914" spans="1:12">
      <c r="A914" s="115"/>
      <c r="B914" s="115"/>
      <c r="C914" s="115"/>
      <c r="D914" s="115"/>
      <c r="E914" s="115"/>
      <c r="G914" s="115"/>
      <c r="H914" s="115"/>
      <c r="I914" s="115"/>
      <c r="J914" s="115"/>
      <c r="K914" s="115"/>
      <c r="L914" s="115"/>
    </row>
    <row r="915" spans="1:12">
      <c r="A915" s="115"/>
      <c r="B915" s="115"/>
      <c r="C915" s="115"/>
      <c r="D915" s="115"/>
      <c r="E915" s="115"/>
      <c r="G915" s="115"/>
      <c r="H915" s="115"/>
      <c r="I915" s="115"/>
      <c r="J915" s="115"/>
      <c r="K915" s="115"/>
      <c r="L915" s="115"/>
    </row>
    <row r="916" spans="1:12">
      <c r="A916" s="115"/>
      <c r="B916" s="115"/>
      <c r="C916" s="115"/>
      <c r="D916" s="115"/>
      <c r="E916" s="115"/>
      <c r="G916" s="115"/>
      <c r="H916" s="115"/>
      <c r="I916" s="115"/>
      <c r="J916" s="115"/>
      <c r="K916" s="115"/>
      <c r="L916" s="115"/>
    </row>
    <row r="917" spans="1:12">
      <c r="A917" s="115"/>
      <c r="B917" s="115"/>
      <c r="C917" s="115"/>
      <c r="D917" s="115"/>
      <c r="E917" s="115"/>
      <c r="G917" s="115"/>
      <c r="H917" s="115"/>
      <c r="I917" s="115"/>
      <c r="J917" s="115"/>
      <c r="K917" s="115"/>
      <c r="L917" s="115"/>
    </row>
    <row r="918" spans="1:12">
      <c r="A918" s="115"/>
      <c r="B918" s="115"/>
      <c r="C918" s="115"/>
      <c r="D918" s="115"/>
      <c r="E918" s="115"/>
      <c r="G918" s="115"/>
      <c r="H918" s="115"/>
      <c r="I918" s="115"/>
      <c r="J918" s="115"/>
      <c r="K918" s="115"/>
      <c r="L918" s="115"/>
    </row>
    <row r="919" spans="1:12">
      <c r="A919" s="115"/>
      <c r="B919" s="115"/>
      <c r="C919" s="115"/>
      <c r="D919" s="115"/>
      <c r="E919" s="115"/>
      <c r="G919" s="115"/>
      <c r="H919" s="115"/>
      <c r="I919" s="115"/>
      <c r="J919" s="115"/>
      <c r="K919" s="115"/>
      <c r="L919" s="115"/>
    </row>
    <row r="920" spans="1:12">
      <c r="A920" s="115"/>
      <c r="B920" s="115"/>
      <c r="C920" s="115"/>
      <c r="D920" s="115"/>
      <c r="E920" s="115"/>
      <c r="G920" s="115"/>
      <c r="H920" s="115"/>
      <c r="I920" s="115"/>
      <c r="J920" s="115"/>
      <c r="K920" s="115"/>
      <c r="L920" s="115"/>
    </row>
    <row r="921" spans="1:12">
      <c r="A921" s="115"/>
      <c r="B921" s="115"/>
      <c r="C921" s="115"/>
      <c r="D921" s="115"/>
      <c r="E921" s="115"/>
      <c r="G921" s="115"/>
      <c r="H921" s="115"/>
      <c r="I921" s="115"/>
      <c r="J921" s="115"/>
      <c r="K921" s="115"/>
      <c r="L921" s="115"/>
    </row>
    <row r="922" spans="1:12">
      <c r="A922" s="115"/>
      <c r="B922" s="115"/>
      <c r="C922" s="115"/>
      <c r="D922" s="115"/>
      <c r="E922" s="115"/>
      <c r="G922" s="115"/>
      <c r="H922" s="115"/>
      <c r="I922" s="115"/>
      <c r="J922" s="115"/>
      <c r="K922" s="115"/>
      <c r="L922" s="115"/>
    </row>
    <row r="923" spans="1:12">
      <c r="A923" s="115"/>
      <c r="B923" s="115"/>
      <c r="C923" s="115"/>
      <c r="D923" s="115"/>
      <c r="E923" s="115"/>
      <c r="G923" s="115"/>
      <c r="H923" s="115"/>
      <c r="I923" s="115"/>
      <c r="J923" s="115"/>
      <c r="K923" s="115"/>
      <c r="L923" s="115"/>
    </row>
    <row r="924" spans="1:12">
      <c r="A924" s="115"/>
      <c r="B924" s="115"/>
      <c r="C924" s="115"/>
      <c r="D924" s="115"/>
      <c r="E924" s="115"/>
      <c r="G924" s="115"/>
      <c r="H924" s="115"/>
      <c r="I924" s="115"/>
      <c r="J924" s="115"/>
      <c r="K924" s="115"/>
      <c r="L924" s="115"/>
    </row>
    <row r="925" spans="1:12">
      <c r="A925" s="115"/>
      <c r="B925" s="115"/>
      <c r="C925" s="115"/>
      <c r="D925" s="115"/>
      <c r="E925" s="115"/>
      <c r="G925" s="115"/>
      <c r="H925" s="115"/>
      <c r="I925" s="115"/>
      <c r="J925" s="115"/>
      <c r="K925" s="115"/>
      <c r="L925" s="115"/>
    </row>
    <row r="926" spans="1:12">
      <c r="A926" s="115"/>
      <c r="B926" s="115"/>
      <c r="C926" s="115"/>
      <c r="D926" s="115"/>
      <c r="E926" s="115"/>
      <c r="G926" s="115"/>
      <c r="H926" s="115"/>
      <c r="I926" s="115"/>
      <c r="J926" s="115"/>
      <c r="K926" s="115"/>
      <c r="L926" s="115"/>
    </row>
    <row r="927" spans="1:12">
      <c r="A927" s="115"/>
      <c r="B927" s="115"/>
      <c r="C927" s="115"/>
      <c r="D927" s="115"/>
      <c r="E927" s="115"/>
      <c r="G927" s="115"/>
      <c r="H927" s="115"/>
      <c r="I927" s="115"/>
      <c r="J927" s="115"/>
      <c r="K927" s="115"/>
      <c r="L927" s="115"/>
    </row>
    <row r="928" spans="1:12">
      <c r="A928" s="115"/>
      <c r="B928" s="115"/>
      <c r="C928" s="115"/>
      <c r="D928" s="115"/>
      <c r="E928" s="115"/>
      <c r="G928" s="115"/>
      <c r="H928" s="115"/>
      <c r="I928" s="115"/>
      <c r="J928" s="115"/>
      <c r="K928" s="115"/>
      <c r="L928" s="115"/>
    </row>
    <row r="929" spans="1:12">
      <c r="A929" s="115"/>
      <c r="B929" s="115"/>
      <c r="C929" s="115"/>
      <c r="D929" s="115"/>
      <c r="E929" s="115"/>
      <c r="G929" s="115"/>
      <c r="H929" s="115"/>
      <c r="I929" s="115"/>
      <c r="J929" s="115"/>
      <c r="K929" s="115"/>
      <c r="L929" s="115"/>
    </row>
    <row r="930" spans="1:12">
      <c r="A930" s="115"/>
      <c r="B930" s="115"/>
      <c r="C930" s="115"/>
      <c r="D930" s="115"/>
      <c r="E930" s="115"/>
      <c r="G930" s="115"/>
      <c r="H930" s="115"/>
      <c r="I930" s="115"/>
      <c r="J930" s="115"/>
      <c r="K930" s="115"/>
      <c r="L930" s="115"/>
    </row>
    <row r="931" spans="1:12">
      <c r="A931" s="115"/>
      <c r="B931" s="115"/>
      <c r="C931" s="115"/>
      <c r="D931" s="115"/>
      <c r="E931" s="115"/>
      <c r="G931" s="115"/>
      <c r="H931" s="115"/>
      <c r="I931" s="115"/>
      <c r="J931" s="115"/>
      <c r="K931" s="115"/>
      <c r="L931" s="115"/>
    </row>
    <row r="932" spans="1:12">
      <c r="A932" s="115"/>
      <c r="B932" s="115"/>
      <c r="C932" s="115"/>
      <c r="D932" s="115"/>
      <c r="E932" s="115"/>
      <c r="G932" s="115"/>
      <c r="H932" s="115"/>
      <c r="I932" s="115"/>
      <c r="J932" s="115"/>
      <c r="K932" s="115"/>
      <c r="L932" s="115"/>
    </row>
    <row r="933" spans="1:12">
      <c r="A933" s="115"/>
      <c r="B933" s="115"/>
      <c r="C933" s="115"/>
      <c r="D933" s="115"/>
      <c r="E933" s="115"/>
      <c r="G933" s="115"/>
      <c r="H933" s="115"/>
      <c r="I933" s="115"/>
      <c r="J933" s="115"/>
      <c r="K933" s="115"/>
      <c r="L933" s="115"/>
    </row>
    <row r="934" spans="1:12">
      <c r="A934" s="115"/>
      <c r="B934" s="115"/>
      <c r="C934" s="115"/>
      <c r="D934" s="115"/>
      <c r="E934" s="115"/>
      <c r="G934" s="115"/>
      <c r="H934" s="115"/>
      <c r="I934" s="115"/>
      <c r="J934" s="115"/>
      <c r="K934" s="115"/>
      <c r="L934" s="115"/>
    </row>
    <row r="935" spans="1:12">
      <c r="A935" s="115"/>
      <c r="B935" s="115"/>
      <c r="C935" s="115"/>
      <c r="D935" s="115"/>
      <c r="E935" s="115"/>
      <c r="G935" s="115"/>
      <c r="H935" s="115"/>
      <c r="I935" s="115"/>
      <c r="J935" s="115"/>
      <c r="K935" s="115"/>
      <c r="L935" s="115"/>
    </row>
    <row r="936" spans="1:12">
      <c r="A936" s="115"/>
      <c r="B936" s="115"/>
      <c r="C936" s="115"/>
      <c r="D936" s="115"/>
      <c r="E936" s="115"/>
      <c r="G936" s="115"/>
      <c r="H936" s="115"/>
      <c r="I936" s="115"/>
      <c r="J936" s="115"/>
      <c r="K936" s="115"/>
      <c r="L936" s="115"/>
    </row>
    <row r="937" spans="1:12">
      <c r="A937" s="115"/>
      <c r="B937" s="115"/>
      <c r="C937" s="115"/>
      <c r="D937" s="115"/>
      <c r="E937" s="115"/>
      <c r="G937" s="115"/>
      <c r="H937" s="115"/>
      <c r="I937" s="115"/>
      <c r="J937" s="115"/>
      <c r="K937" s="115"/>
      <c r="L937" s="115"/>
    </row>
    <row r="938" spans="1:12">
      <c r="A938" s="115"/>
      <c r="B938" s="115"/>
      <c r="C938" s="115"/>
      <c r="D938" s="115"/>
      <c r="E938" s="115"/>
      <c r="G938" s="115"/>
      <c r="H938" s="115"/>
      <c r="I938" s="115"/>
      <c r="J938" s="115"/>
      <c r="K938" s="115"/>
      <c r="L938" s="115"/>
    </row>
    <row r="939" spans="1:12">
      <c r="A939" s="115"/>
      <c r="B939" s="115"/>
      <c r="C939" s="115"/>
      <c r="D939" s="115"/>
      <c r="E939" s="115"/>
      <c r="G939" s="115"/>
      <c r="H939" s="115"/>
      <c r="I939" s="115"/>
      <c r="J939" s="115"/>
      <c r="K939" s="115"/>
      <c r="L939" s="115"/>
    </row>
    <row r="940" spans="1:12">
      <c r="A940" s="115"/>
      <c r="B940" s="115"/>
      <c r="C940" s="115"/>
      <c r="D940" s="115"/>
      <c r="E940" s="115"/>
      <c r="G940" s="115"/>
      <c r="H940" s="115"/>
      <c r="I940" s="115"/>
      <c r="J940" s="115"/>
      <c r="K940" s="115"/>
      <c r="L940" s="115"/>
    </row>
    <row r="941" spans="1:12">
      <c r="A941" s="115"/>
      <c r="B941" s="115"/>
      <c r="C941" s="115"/>
      <c r="D941" s="115"/>
      <c r="E941" s="115"/>
      <c r="G941" s="115"/>
      <c r="H941" s="115"/>
      <c r="I941" s="115"/>
      <c r="J941" s="115"/>
      <c r="K941" s="115"/>
      <c r="L941" s="115"/>
    </row>
    <row r="942" spans="1:12">
      <c r="A942" s="115"/>
      <c r="B942" s="115"/>
      <c r="C942" s="115"/>
      <c r="D942" s="115"/>
      <c r="E942" s="115"/>
      <c r="G942" s="115"/>
      <c r="H942" s="115"/>
      <c r="I942" s="115"/>
      <c r="J942" s="115"/>
      <c r="K942" s="115"/>
      <c r="L942" s="115"/>
    </row>
    <row r="943" spans="1:12">
      <c r="A943" s="115"/>
      <c r="B943" s="115"/>
      <c r="C943" s="115"/>
      <c r="D943" s="115"/>
      <c r="E943" s="115"/>
      <c r="G943" s="115"/>
      <c r="H943" s="115"/>
      <c r="I943" s="115"/>
      <c r="J943" s="115"/>
      <c r="K943" s="115"/>
      <c r="L943" s="115"/>
    </row>
    <row r="944" spans="1:12">
      <c r="A944" s="115"/>
      <c r="B944" s="115"/>
      <c r="C944" s="115"/>
      <c r="D944" s="115"/>
      <c r="E944" s="115"/>
      <c r="G944" s="115"/>
      <c r="H944" s="115"/>
      <c r="I944" s="115"/>
      <c r="J944" s="115"/>
      <c r="K944" s="115"/>
      <c r="L944" s="115"/>
    </row>
    <row r="945" spans="1:12">
      <c r="A945" s="115"/>
      <c r="B945" s="115"/>
      <c r="C945" s="115"/>
      <c r="D945" s="115"/>
      <c r="E945" s="115"/>
      <c r="G945" s="115"/>
      <c r="H945" s="115"/>
      <c r="I945" s="115"/>
      <c r="J945" s="115"/>
      <c r="K945" s="115"/>
      <c r="L945" s="115"/>
    </row>
    <row r="946" spans="1:12">
      <c r="A946" s="115"/>
      <c r="B946" s="115"/>
      <c r="C946" s="115"/>
      <c r="D946" s="115"/>
      <c r="E946" s="115"/>
      <c r="G946" s="115"/>
      <c r="H946" s="115"/>
      <c r="I946" s="115"/>
      <c r="J946" s="115"/>
      <c r="K946" s="115"/>
      <c r="L946" s="115"/>
    </row>
    <row r="947" spans="1:12">
      <c r="A947" s="115"/>
      <c r="B947" s="115"/>
      <c r="C947" s="115"/>
      <c r="D947" s="115"/>
      <c r="E947" s="115"/>
      <c r="G947" s="115"/>
      <c r="H947" s="115"/>
      <c r="I947" s="115"/>
      <c r="J947" s="115"/>
      <c r="K947" s="115"/>
      <c r="L947" s="115"/>
    </row>
    <row r="948" spans="1:12">
      <c r="A948" s="115"/>
      <c r="B948" s="115"/>
      <c r="C948" s="115"/>
      <c r="D948" s="115"/>
      <c r="E948" s="115"/>
      <c r="G948" s="115"/>
      <c r="H948" s="115"/>
      <c r="I948" s="115"/>
      <c r="J948" s="115"/>
      <c r="K948" s="115"/>
      <c r="L948" s="115"/>
    </row>
    <row r="949" spans="1:12">
      <c r="A949" s="115"/>
      <c r="B949" s="115"/>
      <c r="C949" s="115"/>
      <c r="D949" s="115"/>
      <c r="E949" s="115"/>
      <c r="G949" s="115"/>
      <c r="H949" s="115"/>
      <c r="I949" s="115"/>
      <c r="J949" s="115"/>
      <c r="K949" s="115"/>
      <c r="L949" s="115"/>
    </row>
    <row r="950" spans="1:12">
      <c r="A950" s="115"/>
      <c r="B950" s="115"/>
      <c r="C950" s="115"/>
      <c r="D950" s="115"/>
      <c r="E950" s="115"/>
      <c r="G950" s="115"/>
      <c r="H950" s="115"/>
      <c r="I950" s="115"/>
      <c r="J950" s="115"/>
      <c r="K950" s="115"/>
      <c r="L950" s="115"/>
    </row>
    <row r="951" spans="1:12">
      <c r="A951" s="115"/>
      <c r="B951" s="115"/>
      <c r="C951" s="115"/>
      <c r="D951" s="115"/>
      <c r="E951" s="115"/>
      <c r="G951" s="115"/>
      <c r="H951" s="115"/>
      <c r="I951" s="115"/>
      <c r="J951" s="115"/>
      <c r="K951" s="115"/>
      <c r="L951" s="115"/>
    </row>
    <row r="952" spans="1:12">
      <c r="A952" s="115"/>
      <c r="B952" s="115"/>
      <c r="C952" s="115"/>
      <c r="D952" s="115"/>
      <c r="E952" s="115"/>
      <c r="G952" s="115"/>
      <c r="H952" s="115"/>
      <c r="I952" s="115"/>
      <c r="J952" s="115"/>
      <c r="K952" s="115"/>
      <c r="L952" s="115"/>
    </row>
    <row r="953" spans="1:12">
      <c r="A953" s="115"/>
      <c r="B953" s="115"/>
      <c r="C953" s="115"/>
      <c r="D953" s="115"/>
      <c r="E953" s="115"/>
      <c r="G953" s="115"/>
      <c r="H953" s="115"/>
      <c r="I953" s="115"/>
      <c r="J953" s="115"/>
      <c r="K953" s="115"/>
      <c r="L953" s="115"/>
    </row>
    <row r="954" spans="1:12">
      <c r="A954" s="115"/>
      <c r="B954" s="115"/>
      <c r="C954" s="115"/>
      <c r="D954" s="115"/>
      <c r="E954" s="115"/>
      <c r="G954" s="115"/>
      <c r="H954" s="115"/>
      <c r="I954" s="115"/>
      <c r="J954" s="115"/>
      <c r="K954" s="115"/>
      <c r="L954" s="115"/>
    </row>
    <row r="955" spans="1:12">
      <c r="A955" s="115"/>
      <c r="B955" s="115"/>
      <c r="C955" s="115"/>
      <c r="D955" s="115"/>
      <c r="E955" s="115"/>
      <c r="G955" s="115"/>
      <c r="H955" s="115"/>
      <c r="I955" s="115"/>
      <c r="J955" s="115"/>
      <c r="K955" s="115"/>
      <c r="L955" s="115"/>
    </row>
    <row r="956" spans="1:12">
      <c r="A956" s="115"/>
      <c r="B956" s="115"/>
      <c r="C956" s="115"/>
      <c r="D956" s="115"/>
      <c r="E956" s="115"/>
      <c r="G956" s="115"/>
      <c r="H956" s="115"/>
      <c r="I956" s="115"/>
      <c r="J956" s="115"/>
      <c r="K956" s="115"/>
      <c r="L956" s="115"/>
    </row>
    <row r="957" spans="1:12">
      <c r="A957" s="115"/>
      <c r="B957" s="115"/>
      <c r="C957" s="115"/>
      <c r="D957" s="115"/>
      <c r="E957" s="115"/>
      <c r="G957" s="115"/>
      <c r="H957" s="115"/>
      <c r="I957" s="115"/>
      <c r="J957" s="115"/>
      <c r="K957" s="115"/>
      <c r="L957" s="115"/>
    </row>
    <row r="958" spans="1:12">
      <c r="A958" s="115"/>
      <c r="B958" s="115"/>
      <c r="C958" s="115"/>
      <c r="D958" s="115"/>
      <c r="E958" s="115"/>
      <c r="G958" s="115"/>
      <c r="H958" s="115"/>
      <c r="I958" s="115"/>
      <c r="J958" s="115"/>
      <c r="K958" s="115"/>
      <c r="L958" s="115"/>
    </row>
    <row r="959" spans="1:12">
      <c r="A959" s="115"/>
      <c r="B959" s="115"/>
      <c r="C959" s="115"/>
      <c r="D959" s="115"/>
      <c r="E959" s="115"/>
      <c r="G959" s="115"/>
      <c r="H959" s="115"/>
      <c r="I959" s="115"/>
      <c r="J959" s="115"/>
      <c r="K959" s="115"/>
      <c r="L959" s="115"/>
    </row>
    <row r="960" spans="1:12">
      <c r="A960" s="115"/>
      <c r="B960" s="115"/>
      <c r="C960" s="115"/>
      <c r="D960" s="115"/>
      <c r="E960" s="115"/>
      <c r="G960" s="115"/>
      <c r="H960" s="115"/>
      <c r="I960" s="115"/>
      <c r="J960" s="115"/>
      <c r="K960" s="115"/>
      <c r="L960" s="115"/>
    </row>
    <row r="961" spans="1:12">
      <c r="A961" s="115"/>
      <c r="B961" s="115"/>
      <c r="C961" s="115"/>
      <c r="D961" s="115"/>
      <c r="E961" s="115"/>
      <c r="G961" s="115"/>
      <c r="H961" s="115"/>
      <c r="I961" s="115"/>
      <c r="J961" s="115"/>
      <c r="K961" s="115"/>
      <c r="L961" s="115"/>
    </row>
    <row r="962" spans="1:12">
      <c r="A962" s="115"/>
      <c r="B962" s="115"/>
      <c r="C962" s="115"/>
      <c r="D962" s="115"/>
      <c r="E962" s="115"/>
      <c r="G962" s="115"/>
      <c r="H962" s="115"/>
      <c r="I962" s="115"/>
      <c r="J962" s="115"/>
      <c r="K962" s="115"/>
      <c r="L962" s="115"/>
    </row>
    <row r="963" spans="1:12">
      <c r="A963" s="115"/>
      <c r="B963" s="115"/>
      <c r="C963" s="115"/>
      <c r="D963" s="115"/>
      <c r="E963" s="115"/>
      <c r="G963" s="115"/>
      <c r="H963" s="115"/>
      <c r="I963" s="115"/>
      <c r="J963" s="115"/>
      <c r="K963" s="115"/>
      <c r="L963" s="115"/>
    </row>
    <row r="964" spans="1:12">
      <c r="A964" s="115"/>
      <c r="B964" s="115"/>
      <c r="C964" s="115"/>
      <c r="D964" s="115"/>
      <c r="E964" s="115"/>
      <c r="G964" s="115"/>
      <c r="H964" s="115"/>
      <c r="I964" s="115"/>
      <c r="J964" s="115"/>
      <c r="K964" s="115"/>
      <c r="L964" s="115"/>
    </row>
    <row r="965" spans="1:12">
      <c r="A965" s="115"/>
      <c r="B965" s="115"/>
      <c r="C965" s="115"/>
      <c r="D965" s="115"/>
      <c r="E965" s="115"/>
      <c r="G965" s="115"/>
      <c r="H965" s="115"/>
      <c r="I965" s="115"/>
      <c r="J965" s="115"/>
      <c r="K965" s="115"/>
      <c r="L965" s="115"/>
    </row>
    <row r="966" spans="1:12">
      <c r="A966" s="115"/>
      <c r="B966" s="115"/>
      <c r="C966" s="115"/>
      <c r="D966" s="115"/>
      <c r="E966" s="115"/>
      <c r="G966" s="115"/>
      <c r="H966" s="115"/>
      <c r="I966" s="115"/>
      <c r="J966" s="115"/>
      <c r="K966" s="115"/>
      <c r="L966" s="115"/>
    </row>
    <row r="967" spans="1:12">
      <c r="A967" s="115"/>
      <c r="B967" s="115"/>
      <c r="C967" s="115"/>
      <c r="D967" s="115"/>
      <c r="E967" s="115"/>
      <c r="G967" s="115"/>
      <c r="H967" s="115"/>
      <c r="I967" s="115"/>
      <c r="J967" s="115"/>
      <c r="K967" s="115"/>
      <c r="L967" s="115"/>
    </row>
    <row r="968" spans="1:12">
      <c r="A968" s="115"/>
      <c r="B968" s="115"/>
      <c r="C968" s="115"/>
      <c r="D968" s="115"/>
      <c r="E968" s="115"/>
      <c r="G968" s="115"/>
      <c r="H968" s="115"/>
      <c r="I968" s="115"/>
      <c r="J968" s="115"/>
      <c r="K968" s="115"/>
      <c r="L968" s="115"/>
    </row>
    <row r="969" spans="1:12">
      <c r="A969" s="115"/>
      <c r="B969" s="115"/>
      <c r="C969" s="115"/>
      <c r="D969" s="115"/>
      <c r="E969" s="115"/>
      <c r="G969" s="115"/>
      <c r="H969" s="115"/>
      <c r="I969" s="115"/>
      <c r="J969" s="115"/>
      <c r="K969" s="115"/>
      <c r="L969" s="115"/>
    </row>
    <row r="970" spans="1:12">
      <c r="A970" s="115"/>
      <c r="B970" s="115"/>
      <c r="C970" s="115"/>
      <c r="D970" s="115"/>
      <c r="E970" s="115"/>
      <c r="G970" s="115"/>
      <c r="H970" s="115"/>
      <c r="I970" s="115"/>
      <c r="J970" s="115"/>
      <c r="K970" s="115"/>
      <c r="L970" s="115"/>
    </row>
    <row r="971" spans="1:12">
      <c r="A971" s="115"/>
      <c r="B971" s="115"/>
      <c r="C971" s="115"/>
      <c r="D971" s="115"/>
      <c r="E971" s="115"/>
      <c r="G971" s="115"/>
      <c r="H971" s="115"/>
      <c r="I971" s="115"/>
      <c r="J971" s="115"/>
      <c r="K971" s="115"/>
      <c r="L971" s="115"/>
    </row>
    <row r="972" spans="1:12">
      <c r="A972" s="115"/>
      <c r="B972" s="115"/>
      <c r="C972" s="115"/>
      <c r="D972" s="115"/>
      <c r="E972" s="115"/>
      <c r="G972" s="115"/>
      <c r="H972" s="115"/>
      <c r="I972" s="115"/>
      <c r="J972" s="115"/>
      <c r="K972" s="115"/>
      <c r="L972" s="115"/>
    </row>
    <row r="973" spans="1:12">
      <c r="A973" s="115"/>
      <c r="B973" s="115"/>
      <c r="C973" s="115"/>
      <c r="D973" s="115"/>
      <c r="E973" s="115"/>
      <c r="G973" s="115"/>
      <c r="H973" s="115"/>
      <c r="I973" s="115"/>
      <c r="J973" s="115"/>
      <c r="K973" s="115"/>
      <c r="L973" s="115"/>
    </row>
    <row r="974" spans="1:12">
      <c r="A974" s="115"/>
      <c r="B974" s="115"/>
      <c r="C974" s="115"/>
      <c r="D974" s="115"/>
      <c r="E974" s="115"/>
      <c r="G974" s="115"/>
      <c r="H974" s="115"/>
      <c r="I974" s="115"/>
      <c r="J974" s="115"/>
      <c r="K974" s="115"/>
      <c r="L974" s="115"/>
    </row>
    <row r="975" spans="1:12">
      <c r="A975" s="115"/>
      <c r="B975" s="115"/>
      <c r="C975" s="115"/>
      <c r="D975" s="115"/>
      <c r="E975" s="115"/>
      <c r="G975" s="115"/>
      <c r="H975" s="115"/>
      <c r="I975" s="115"/>
      <c r="J975" s="115"/>
      <c r="K975" s="115"/>
      <c r="L975" s="115"/>
    </row>
    <row r="976" spans="1:12">
      <c r="A976" s="115"/>
      <c r="B976" s="115"/>
      <c r="C976" s="115"/>
      <c r="D976" s="115"/>
      <c r="E976" s="115"/>
      <c r="G976" s="115"/>
      <c r="H976" s="115"/>
      <c r="I976" s="115"/>
      <c r="J976" s="115"/>
      <c r="K976" s="115"/>
      <c r="L976" s="115"/>
    </row>
    <row r="977" spans="1:12">
      <c r="A977" s="115"/>
      <c r="B977" s="115"/>
      <c r="C977" s="115"/>
      <c r="D977" s="115"/>
      <c r="E977" s="115"/>
      <c r="G977" s="115"/>
      <c r="H977" s="115"/>
      <c r="I977" s="115"/>
      <c r="J977" s="115"/>
      <c r="K977" s="115"/>
      <c r="L977" s="115"/>
    </row>
    <row r="978" spans="1:12">
      <c r="A978" s="115"/>
      <c r="B978" s="115"/>
      <c r="C978" s="115"/>
      <c r="D978" s="115"/>
      <c r="E978" s="115"/>
      <c r="G978" s="115"/>
      <c r="H978" s="115"/>
      <c r="I978" s="115"/>
      <c r="J978" s="115"/>
      <c r="K978" s="115"/>
      <c r="L978" s="115"/>
    </row>
    <row r="979" spans="1:12">
      <c r="A979" s="115"/>
      <c r="B979" s="115"/>
      <c r="C979" s="115"/>
      <c r="D979" s="115"/>
      <c r="E979" s="115"/>
      <c r="G979" s="115"/>
      <c r="H979" s="115"/>
      <c r="I979" s="115"/>
      <c r="J979" s="115"/>
      <c r="K979" s="115"/>
      <c r="L979" s="115"/>
    </row>
    <row r="980" spans="1:12">
      <c r="A980" s="115"/>
      <c r="B980" s="115"/>
      <c r="C980" s="115"/>
      <c r="D980" s="115"/>
      <c r="E980" s="115"/>
      <c r="G980" s="115"/>
      <c r="H980" s="115"/>
      <c r="I980" s="115"/>
      <c r="J980" s="115"/>
      <c r="K980" s="115"/>
      <c r="L980" s="115"/>
    </row>
    <row r="981" spans="1:12">
      <c r="A981" s="115"/>
      <c r="B981" s="115"/>
      <c r="C981" s="115"/>
      <c r="D981" s="115"/>
      <c r="E981" s="115"/>
      <c r="G981" s="115"/>
      <c r="H981" s="115"/>
      <c r="I981" s="115"/>
      <c r="J981" s="115"/>
      <c r="K981" s="115"/>
      <c r="L981" s="115"/>
    </row>
    <row r="982" spans="1:12">
      <c r="A982" s="115"/>
      <c r="B982" s="115"/>
      <c r="C982" s="115"/>
      <c r="D982" s="115"/>
      <c r="E982" s="115"/>
      <c r="G982" s="115"/>
      <c r="H982" s="115"/>
      <c r="I982" s="115"/>
      <c r="J982" s="115"/>
      <c r="K982" s="115"/>
      <c r="L982" s="115"/>
    </row>
    <row r="983" spans="1:12">
      <c r="A983" s="115"/>
      <c r="B983" s="115"/>
      <c r="C983" s="115"/>
      <c r="D983" s="115"/>
      <c r="E983" s="115"/>
      <c r="G983" s="115"/>
      <c r="H983" s="115"/>
      <c r="I983" s="115"/>
      <c r="J983" s="115"/>
      <c r="K983" s="115"/>
      <c r="L983" s="115"/>
    </row>
    <row r="984" spans="1:12">
      <c r="A984" s="115"/>
      <c r="B984" s="115"/>
      <c r="C984" s="115"/>
      <c r="D984" s="115"/>
      <c r="E984" s="115"/>
      <c r="G984" s="115"/>
      <c r="H984" s="115"/>
      <c r="I984" s="115"/>
      <c r="J984" s="115"/>
      <c r="K984" s="115"/>
      <c r="L984" s="115"/>
    </row>
    <row r="985" spans="1:12">
      <c r="A985" s="115"/>
      <c r="B985" s="115"/>
      <c r="C985" s="115"/>
      <c r="D985" s="115"/>
      <c r="E985" s="115"/>
      <c r="G985" s="115"/>
      <c r="H985" s="115"/>
      <c r="I985" s="115"/>
      <c r="J985" s="115"/>
      <c r="K985" s="115"/>
      <c r="L985" s="115"/>
    </row>
    <row r="986" spans="1:12">
      <c r="A986" s="115"/>
      <c r="B986" s="115"/>
      <c r="C986" s="115"/>
      <c r="D986" s="115"/>
      <c r="E986" s="115"/>
      <c r="G986" s="115"/>
      <c r="H986" s="115"/>
      <c r="I986" s="115"/>
      <c r="J986" s="115"/>
      <c r="K986" s="115"/>
      <c r="L986" s="115"/>
    </row>
    <row r="987" spans="1:12">
      <c r="A987" s="115"/>
      <c r="B987" s="115"/>
      <c r="C987" s="115"/>
      <c r="D987" s="115"/>
      <c r="E987" s="115"/>
      <c r="G987" s="115"/>
      <c r="H987" s="115"/>
      <c r="I987" s="115"/>
      <c r="J987" s="115"/>
      <c r="K987" s="115"/>
      <c r="L987" s="115"/>
    </row>
    <row r="988" spans="1:12">
      <c r="A988" s="115"/>
      <c r="B988" s="115"/>
      <c r="C988" s="115"/>
      <c r="D988" s="115"/>
      <c r="E988" s="115"/>
      <c r="G988" s="115"/>
      <c r="H988" s="115"/>
      <c r="I988" s="115"/>
      <c r="J988" s="115"/>
      <c r="K988" s="115"/>
      <c r="L988" s="115"/>
    </row>
    <row r="989" spans="1:12">
      <c r="A989" s="115"/>
      <c r="B989" s="115"/>
      <c r="C989" s="115"/>
      <c r="D989" s="115"/>
      <c r="E989" s="115"/>
      <c r="G989" s="115"/>
      <c r="H989" s="115"/>
      <c r="I989" s="115"/>
      <c r="J989" s="115"/>
      <c r="K989" s="115"/>
      <c r="L989" s="115"/>
    </row>
    <row r="990" spans="1:12">
      <c r="A990" s="115"/>
      <c r="B990" s="115"/>
      <c r="C990" s="115"/>
      <c r="D990" s="115"/>
      <c r="E990" s="115"/>
      <c r="G990" s="115"/>
      <c r="H990" s="115"/>
      <c r="I990" s="115"/>
      <c r="J990" s="115"/>
      <c r="K990" s="115"/>
      <c r="L990" s="115"/>
    </row>
    <row r="991" spans="1:12">
      <c r="A991" s="115"/>
      <c r="B991" s="115"/>
      <c r="C991" s="115"/>
      <c r="D991" s="115"/>
      <c r="E991" s="115"/>
      <c r="G991" s="115"/>
      <c r="H991" s="115"/>
      <c r="I991" s="115"/>
      <c r="J991" s="115"/>
      <c r="K991" s="115"/>
      <c r="L991" s="115"/>
    </row>
    <row r="992" spans="1:12">
      <c r="A992" s="115"/>
      <c r="B992" s="115"/>
      <c r="C992" s="115"/>
      <c r="D992" s="115"/>
      <c r="E992" s="115"/>
      <c r="G992" s="115"/>
      <c r="H992" s="115"/>
      <c r="I992" s="115"/>
      <c r="J992" s="115"/>
      <c r="K992" s="115"/>
      <c r="L992" s="115"/>
    </row>
    <row r="993" spans="1:12">
      <c r="A993" s="115"/>
      <c r="B993" s="115"/>
      <c r="C993" s="115"/>
      <c r="D993" s="115"/>
      <c r="E993" s="115"/>
      <c r="G993" s="115"/>
      <c r="H993" s="115"/>
      <c r="I993" s="115"/>
      <c r="J993" s="115"/>
      <c r="K993" s="115"/>
      <c r="L993" s="115"/>
    </row>
    <row r="994" spans="1:12">
      <c r="A994" s="115"/>
      <c r="B994" s="115"/>
      <c r="C994" s="115"/>
      <c r="D994" s="115"/>
      <c r="E994" s="115"/>
      <c r="G994" s="115"/>
      <c r="H994" s="115"/>
      <c r="I994" s="115"/>
      <c r="J994" s="115"/>
      <c r="K994" s="115"/>
      <c r="L994" s="115"/>
    </row>
    <row r="995" spans="1:12">
      <c r="A995" s="115"/>
      <c r="B995" s="115"/>
      <c r="C995" s="115"/>
      <c r="D995" s="115"/>
      <c r="E995" s="115"/>
      <c r="G995" s="115"/>
      <c r="H995" s="115"/>
      <c r="I995" s="115"/>
      <c r="J995" s="115"/>
      <c r="K995" s="115"/>
      <c r="L995" s="115"/>
    </row>
    <row r="996" spans="1:12">
      <c r="A996" s="115"/>
      <c r="B996" s="115"/>
      <c r="C996" s="115"/>
      <c r="D996" s="115"/>
      <c r="E996" s="115"/>
      <c r="G996" s="115"/>
      <c r="H996" s="115"/>
      <c r="I996" s="115"/>
      <c r="J996" s="115"/>
      <c r="K996" s="115"/>
      <c r="L996" s="115"/>
    </row>
    <row r="997" spans="1:12">
      <c r="A997" s="115"/>
      <c r="B997" s="115"/>
      <c r="C997" s="115"/>
      <c r="D997" s="115"/>
      <c r="E997" s="115"/>
      <c r="G997" s="115"/>
      <c r="H997" s="115"/>
      <c r="I997" s="115"/>
      <c r="J997" s="115"/>
      <c r="K997" s="115"/>
      <c r="L997" s="115"/>
    </row>
    <row r="998" spans="1:12">
      <c r="A998" s="115"/>
      <c r="B998" s="115"/>
      <c r="C998" s="115"/>
      <c r="D998" s="115"/>
      <c r="E998" s="115"/>
      <c r="G998" s="115"/>
      <c r="H998" s="115"/>
      <c r="I998" s="115"/>
      <c r="J998" s="115"/>
      <c r="K998" s="115"/>
      <c r="L998" s="115"/>
    </row>
    <row r="999" spans="1:12">
      <c r="A999" s="115"/>
      <c r="B999" s="115"/>
      <c r="C999" s="115"/>
      <c r="D999" s="115"/>
      <c r="E999" s="115"/>
      <c r="G999" s="115"/>
      <c r="H999" s="115"/>
      <c r="I999" s="115"/>
      <c r="J999" s="115"/>
      <c r="K999" s="115"/>
      <c r="L999" s="115"/>
    </row>
    <row r="1000" spans="1:12">
      <c r="A1000" s="115"/>
      <c r="B1000" s="115"/>
      <c r="C1000" s="115"/>
      <c r="D1000" s="115"/>
      <c r="E1000" s="115"/>
      <c r="G1000" s="115"/>
      <c r="H1000" s="115"/>
      <c r="I1000" s="115"/>
      <c r="J1000" s="115"/>
      <c r="K1000" s="115"/>
      <c r="L1000" s="115"/>
    </row>
  </sheetData>
  <sheetProtection selectLockedCells="1" selectUnlockedCells="1"/>
  <autoFilter ref="A1:Q1"/>
  <sortState ref="L3:L12">
    <sortCondition ref="L2"/>
  </sortState>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137"/>
  <sheetViews>
    <sheetView showGridLines="0" zoomScale="115" zoomScaleNormal="115" workbookViewId="0">
      <pane ySplit="1" topLeftCell="A2" activePane="bottomLeft" state="frozen"/>
      <selection activeCell="AM2" sqref="AM2"/>
      <selection pane="bottomLeft" activeCell="AM2" sqref="AM2"/>
    </sheetView>
  </sheetViews>
  <sheetFormatPr defaultColWidth="8.7109375" defaultRowHeight="16.5"/>
  <cols>
    <col min="1" max="1" width="18.85546875" style="146" bestFit="1" customWidth="1"/>
    <col min="2" max="2" width="45.5703125" style="146" customWidth="1"/>
    <col min="3" max="3" width="34.7109375" style="146" bestFit="1" customWidth="1"/>
    <col min="4" max="4" width="44.7109375" style="146" bestFit="1" customWidth="1"/>
    <col min="5" max="5" width="38.7109375" style="142" bestFit="1" customWidth="1"/>
    <col min="6" max="6" width="15" style="117" customWidth="1"/>
    <col min="7" max="9" width="36.28515625" style="117" customWidth="1"/>
    <col min="10" max="10" width="36.28515625" style="145" customWidth="1"/>
    <col min="11" max="11" width="37.42578125" style="117" customWidth="1"/>
    <col min="12" max="16384" width="8.7109375" style="117"/>
  </cols>
  <sheetData>
    <row r="1" spans="1:11" s="136" customFormat="1" ht="46.15" customHeight="1">
      <c r="A1" s="130" t="s">
        <v>1624</v>
      </c>
      <c r="B1" s="130" t="s">
        <v>1665</v>
      </c>
      <c r="C1" s="130" t="s">
        <v>1667</v>
      </c>
      <c r="D1" s="130" t="s">
        <v>1666</v>
      </c>
      <c r="E1" s="131" t="s">
        <v>1668</v>
      </c>
      <c r="F1" s="132" t="s">
        <v>1883</v>
      </c>
      <c r="G1" s="133" t="s">
        <v>1665</v>
      </c>
      <c r="H1" s="133" t="s">
        <v>1667</v>
      </c>
      <c r="I1" s="133" t="s">
        <v>1666</v>
      </c>
      <c r="J1" s="134" t="s">
        <v>1668</v>
      </c>
      <c r="K1" s="135" t="s">
        <v>1625</v>
      </c>
    </row>
    <row r="2" spans="1:11" ht="33">
      <c r="A2" s="137" t="s">
        <v>1665</v>
      </c>
      <c r="B2" s="138" t="s">
        <v>1626</v>
      </c>
      <c r="C2" s="138" t="s">
        <v>1655</v>
      </c>
      <c r="D2" s="138" t="s">
        <v>1857</v>
      </c>
      <c r="E2" s="139" t="s">
        <v>1649</v>
      </c>
      <c r="F2" s="122"/>
      <c r="G2" s="140" t="s">
        <v>1694</v>
      </c>
      <c r="H2" s="140" t="s">
        <v>1694</v>
      </c>
      <c r="I2" s="140" t="s">
        <v>1694</v>
      </c>
      <c r="J2" s="141" t="s">
        <v>1694</v>
      </c>
      <c r="K2" s="138" t="s">
        <v>1754</v>
      </c>
    </row>
    <row r="3" spans="1:11" ht="33">
      <c r="A3" s="137" t="s">
        <v>1667</v>
      </c>
      <c r="B3" s="138" t="s">
        <v>1627</v>
      </c>
      <c r="C3" s="138" t="s">
        <v>1656</v>
      </c>
      <c r="D3" s="138" t="s">
        <v>1858</v>
      </c>
      <c r="E3" s="139" t="s">
        <v>1650</v>
      </c>
      <c r="F3" s="122"/>
      <c r="G3" s="140" t="s">
        <v>1691</v>
      </c>
      <c r="H3" s="140" t="s">
        <v>1674</v>
      </c>
      <c r="I3" s="140" t="s">
        <v>1674</v>
      </c>
      <c r="J3" s="141" t="s">
        <v>1674</v>
      </c>
      <c r="K3" s="138" t="s">
        <v>1733</v>
      </c>
    </row>
    <row r="4" spans="1:11">
      <c r="A4" s="137" t="s">
        <v>1666</v>
      </c>
      <c r="B4" s="138" t="s">
        <v>1628</v>
      </c>
      <c r="C4" s="138" t="s">
        <v>1657</v>
      </c>
      <c r="D4" s="138" t="s">
        <v>1859</v>
      </c>
      <c r="E4" s="139" t="s">
        <v>1651</v>
      </c>
      <c r="F4" s="122"/>
      <c r="G4" s="140" t="s">
        <v>1705</v>
      </c>
      <c r="H4" s="140" t="s">
        <v>1673</v>
      </c>
      <c r="I4" s="140" t="s">
        <v>1673</v>
      </c>
      <c r="J4" s="141" t="s">
        <v>1714</v>
      </c>
      <c r="K4" s="138" t="s">
        <v>1793</v>
      </c>
    </row>
    <row r="5" spans="1:11" ht="33">
      <c r="A5" s="137" t="s">
        <v>1668</v>
      </c>
      <c r="B5" s="138" t="s">
        <v>1629</v>
      </c>
      <c r="C5" s="138" t="s">
        <v>1658</v>
      </c>
      <c r="D5" s="138" t="s">
        <v>1860</v>
      </c>
      <c r="E5" s="139" t="s">
        <v>1652</v>
      </c>
      <c r="F5" s="122"/>
      <c r="G5" s="140" t="s">
        <v>1711</v>
      </c>
      <c r="H5" s="140" t="s">
        <v>1693</v>
      </c>
      <c r="I5" s="140" t="s">
        <v>1693</v>
      </c>
      <c r="J5" s="141" t="s">
        <v>1723</v>
      </c>
      <c r="K5" s="138" t="s">
        <v>1729</v>
      </c>
    </row>
    <row r="6" spans="1:11">
      <c r="A6" s="137"/>
      <c r="B6" s="138" t="s">
        <v>1630</v>
      </c>
      <c r="C6" s="138" t="s">
        <v>1659</v>
      </c>
      <c r="D6" s="138" t="s">
        <v>1861</v>
      </c>
      <c r="E6" s="139" t="s">
        <v>1653</v>
      </c>
      <c r="F6" s="122"/>
      <c r="G6" s="140" t="s">
        <v>1681</v>
      </c>
      <c r="H6" s="140" t="s">
        <v>1672</v>
      </c>
      <c r="I6" s="140" t="s">
        <v>1672</v>
      </c>
      <c r="J6" s="141" t="s">
        <v>1725</v>
      </c>
      <c r="K6" s="138" t="s">
        <v>1771</v>
      </c>
    </row>
    <row r="7" spans="1:11">
      <c r="A7" s="137"/>
      <c r="B7" s="138" t="s">
        <v>1631</v>
      </c>
      <c r="C7" s="138" t="s">
        <v>1660</v>
      </c>
      <c r="D7" s="138" t="s">
        <v>1862</v>
      </c>
      <c r="E7" s="139" t="s">
        <v>1654</v>
      </c>
      <c r="F7" s="122"/>
      <c r="G7" s="140" t="s">
        <v>1674</v>
      </c>
      <c r="H7" s="140" t="s">
        <v>1676</v>
      </c>
      <c r="I7" s="140" t="s">
        <v>1676</v>
      </c>
      <c r="J7" s="141" t="s">
        <v>1673</v>
      </c>
      <c r="K7" s="138" t="s">
        <v>1764</v>
      </c>
    </row>
    <row r="8" spans="1:11">
      <c r="A8" s="137"/>
      <c r="B8" s="138" t="s">
        <v>1632</v>
      </c>
      <c r="C8" s="138" t="s">
        <v>1661</v>
      </c>
      <c r="D8" s="138" t="s">
        <v>1863</v>
      </c>
      <c r="F8" s="122"/>
      <c r="G8" s="140" t="s">
        <v>1682</v>
      </c>
      <c r="H8" s="140" t="s">
        <v>2365</v>
      </c>
      <c r="I8" s="140" t="s">
        <v>1701</v>
      </c>
      <c r="J8" s="141" t="s">
        <v>1720</v>
      </c>
      <c r="K8" s="138" t="s">
        <v>1759</v>
      </c>
    </row>
    <row r="9" spans="1:11">
      <c r="A9" s="137"/>
      <c r="B9" s="138" t="s">
        <v>1633</v>
      </c>
      <c r="C9" s="138" t="s">
        <v>1662</v>
      </c>
      <c r="D9" s="138" t="s">
        <v>1864</v>
      </c>
      <c r="F9" s="122"/>
      <c r="G9" s="140" t="s">
        <v>1686</v>
      </c>
      <c r="H9" s="140" t="s">
        <v>2366</v>
      </c>
      <c r="I9" s="140" t="s">
        <v>1677</v>
      </c>
      <c r="J9" s="141" t="s">
        <v>1693</v>
      </c>
      <c r="K9" s="138" t="s">
        <v>1794</v>
      </c>
    </row>
    <row r="10" spans="1:11">
      <c r="A10" s="137"/>
      <c r="B10" s="138" t="s">
        <v>1634</v>
      </c>
      <c r="C10" s="138" t="s">
        <v>1663</v>
      </c>
      <c r="D10" s="138" t="s">
        <v>1865</v>
      </c>
      <c r="F10" s="122"/>
      <c r="G10" s="140" t="s">
        <v>1669</v>
      </c>
      <c r="H10" s="140" t="s">
        <v>2367</v>
      </c>
      <c r="I10" s="140" t="s">
        <v>1678</v>
      </c>
      <c r="J10" s="141" t="s">
        <v>1672</v>
      </c>
      <c r="K10" s="138" t="s">
        <v>1773</v>
      </c>
    </row>
    <row r="11" spans="1:11">
      <c r="A11" s="137"/>
      <c r="B11" s="138" t="s">
        <v>1635</v>
      </c>
      <c r="C11" s="138" t="s">
        <v>1664</v>
      </c>
      <c r="D11" s="138" t="s">
        <v>1866</v>
      </c>
      <c r="F11" s="122"/>
      <c r="G11" s="140" t="s">
        <v>1673</v>
      </c>
      <c r="H11" s="140" t="s">
        <v>1677</v>
      </c>
      <c r="I11" s="140" t="s">
        <v>1698</v>
      </c>
      <c r="J11" s="141" t="s">
        <v>1676</v>
      </c>
      <c r="K11" s="143" t="s">
        <v>1802</v>
      </c>
    </row>
    <row r="12" spans="1:11" ht="33">
      <c r="A12" s="137"/>
      <c r="B12" s="138" t="s">
        <v>1636</v>
      </c>
      <c r="C12" s="137"/>
      <c r="D12" s="138" t="s">
        <v>1867</v>
      </c>
      <c r="F12" s="122"/>
      <c r="G12" s="140" t="s">
        <v>1690</v>
      </c>
      <c r="H12" s="140" t="s">
        <v>1678</v>
      </c>
      <c r="I12" s="140" t="s">
        <v>1699</v>
      </c>
      <c r="J12" s="141" t="s">
        <v>1718</v>
      </c>
      <c r="K12" s="143" t="s">
        <v>1804</v>
      </c>
    </row>
    <row r="13" spans="1:11">
      <c r="A13" s="137"/>
      <c r="B13" s="138" t="s">
        <v>1637</v>
      </c>
      <c r="C13" s="137"/>
      <c r="D13" s="138" t="s">
        <v>1868</v>
      </c>
      <c r="F13" s="122"/>
      <c r="G13" s="140" t="s">
        <v>1696</v>
      </c>
      <c r="H13" s="140" t="s">
        <v>1702</v>
      </c>
      <c r="I13" s="140" t="s">
        <v>1702</v>
      </c>
      <c r="J13" s="141" t="s">
        <v>1703</v>
      </c>
      <c r="K13" s="138" t="s">
        <v>1767</v>
      </c>
    </row>
    <row r="14" spans="1:11">
      <c r="A14" s="137"/>
      <c r="B14" s="138" t="s">
        <v>1638</v>
      </c>
      <c r="C14" s="137"/>
      <c r="D14" s="138" t="s">
        <v>1869</v>
      </c>
      <c r="F14" s="122"/>
      <c r="G14" s="140" t="s">
        <v>1679</v>
      </c>
      <c r="H14" s="140" t="s">
        <v>1675</v>
      </c>
      <c r="I14" s="140" t="s">
        <v>1675</v>
      </c>
      <c r="J14" s="141" t="s">
        <v>1719</v>
      </c>
      <c r="K14" s="138" t="s">
        <v>1797</v>
      </c>
    </row>
    <row r="15" spans="1:11">
      <c r="A15" s="137"/>
      <c r="B15" s="138" t="s">
        <v>1639</v>
      </c>
      <c r="C15" s="137"/>
      <c r="D15" s="138" t="s">
        <v>1870</v>
      </c>
      <c r="F15" s="122"/>
      <c r="G15" s="140" t="s">
        <v>1693</v>
      </c>
      <c r="H15" s="122"/>
      <c r="I15" s="122"/>
      <c r="J15" s="141" t="s">
        <v>1715</v>
      </c>
      <c r="K15" s="138" t="s">
        <v>1942</v>
      </c>
    </row>
    <row r="16" spans="1:11">
      <c r="A16" s="137"/>
      <c r="B16" s="138" t="s">
        <v>1640</v>
      </c>
      <c r="C16" s="137"/>
      <c r="D16" s="138" t="s">
        <v>1871</v>
      </c>
      <c r="F16" s="122"/>
      <c r="G16" s="140" t="s">
        <v>1680</v>
      </c>
      <c r="H16" s="122"/>
      <c r="I16" s="122"/>
      <c r="J16" s="141" t="s">
        <v>1704</v>
      </c>
      <c r="K16" s="138" t="s">
        <v>1768</v>
      </c>
    </row>
    <row r="17" spans="1:11">
      <c r="A17" s="137"/>
      <c r="B17" s="138" t="s">
        <v>1641</v>
      </c>
      <c r="C17" s="137"/>
      <c r="D17" s="138" t="s">
        <v>1872</v>
      </c>
      <c r="F17" s="122"/>
      <c r="G17" s="140" t="s">
        <v>1672</v>
      </c>
      <c r="H17" s="122"/>
      <c r="I17" s="122"/>
      <c r="J17" s="141" t="s">
        <v>1700</v>
      </c>
      <c r="K17" s="138" t="s">
        <v>1745</v>
      </c>
    </row>
    <row r="18" spans="1:11">
      <c r="A18" s="137"/>
      <c r="B18" s="138" t="s">
        <v>1642</v>
      </c>
      <c r="C18" s="137"/>
      <c r="D18" s="138" t="s">
        <v>1873</v>
      </c>
      <c r="F18" s="122"/>
      <c r="G18" s="140" t="s">
        <v>1676</v>
      </c>
      <c r="H18" s="122"/>
      <c r="I18" s="122"/>
      <c r="J18" s="141" t="s">
        <v>1677</v>
      </c>
      <c r="K18" s="138" t="s">
        <v>1943</v>
      </c>
    </row>
    <row r="19" spans="1:11">
      <c r="A19" s="137"/>
      <c r="B19" s="138" t="s">
        <v>1643</v>
      </c>
      <c r="C19" s="137"/>
      <c r="D19" s="138" t="s">
        <v>1874</v>
      </c>
      <c r="F19" s="122"/>
      <c r="G19" s="140" t="s">
        <v>1685</v>
      </c>
      <c r="H19" s="122"/>
      <c r="I19" s="122"/>
      <c r="J19" s="141" t="s">
        <v>1716</v>
      </c>
      <c r="K19" s="138" t="s">
        <v>1752</v>
      </c>
    </row>
    <row r="20" spans="1:11">
      <c r="A20" s="137"/>
      <c r="B20" s="138" t="s">
        <v>1644</v>
      </c>
      <c r="C20" s="137"/>
      <c r="D20" s="138" t="s">
        <v>1875</v>
      </c>
      <c r="F20" s="122"/>
      <c r="G20" s="140" t="s">
        <v>1683</v>
      </c>
      <c r="H20" s="122"/>
      <c r="I20" s="122"/>
      <c r="J20" s="141" t="s">
        <v>1678</v>
      </c>
      <c r="K20" s="138" t="s">
        <v>1944</v>
      </c>
    </row>
    <row r="21" spans="1:11">
      <c r="A21" s="137"/>
      <c r="B21" s="138" t="s">
        <v>1645</v>
      </c>
      <c r="C21" s="137"/>
      <c r="D21" s="138" t="s">
        <v>1876</v>
      </c>
      <c r="F21" s="122"/>
      <c r="G21" s="140" t="s">
        <v>1687</v>
      </c>
      <c r="H21" s="122"/>
      <c r="I21" s="122"/>
      <c r="J21" s="141" t="s">
        <v>1717</v>
      </c>
      <c r="K21" s="138" t="s">
        <v>1758</v>
      </c>
    </row>
    <row r="22" spans="1:11">
      <c r="A22" s="137"/>
      <c r="B22" s="138" t="s">
        <v>1882</v>
      </c>
      <c r="C22" s="137"/>
      <c r="D22" s="138" t="s">
        <v>1877</v>
      </c>
      <c r="F22" s="122"/>
      <c r="G22" s="140" t="s">
        <v>1689</v>
      </c>
      <c r="H22" s="122"/>
      <c r="I22" s="122"/>
      <c r="J22" s="141" t="s">
        <v>1722</v>
      </c>
      <c r="K22" s="138" t="s">
        <v>4307</v>
      </c>
    </row>
    <row r="23" spans="1:11">
      <c r="A23" s="137"/>
      <c r="B23" s="138" t="s">
        <v>1646</v>
      </c>
      <c r="C23" s="137"/>
      <c r="D23" s="138" t="s">
        <v>1878</v>
      </c>
      <c r="F23" s="122"/>
      <c r="G23" s="140" t="s">
        <v>1671</v>
      </c>
      <c r="H23" s="122"/>
      <c r="I23" s="122"/>
      <c r="J23" s="141" t="s">
        <v>1702</v>
      </c>
      <c r="K23" s="138" t="s">
        <v>4308</v>
      </c>
    </row>
    <row r="24" spans="1:11">
      <c r="A24" s="137"/>
      <c r="B24" s="138" t="s">
        <v>1647</v>
      </c>
      <c r="C24" s="137"/>
      <c r="D24" s="138" t="s">
        <v>1879</v>
      </c>
      <c r="F24" s="122"/>
      <c r="G24" s="140" t="s">
        <v>1695</v>
      </c>
      <c r="H24" s="122"/>
      <c r="I24" s="140"/>
      <c r="J24" s="141" t="s">
        <v>1709</v>
      </c>
      <c r="K24" s="138" t="s">
        <v>1783</v>
      </c>
    </row>
    <row r="25" spans="1:11">
      <c r="A25" s="137"/>
      <c r="B25" s="138" t="s">
        <v>1648</v>
      </c>
      <c r="C25" s="137"/>
      <c r="D25" s="138" t="s">
        <v>1880</v>
      </c>
      <c r="F25" s="122"/>
      <c r="G25" s="140" t="s">
        <v>1677</v>
      </c>
      <c r="H25" s="122"/>
      <c r="I25" s="140"/>
      <c r="J25" s="141" t="s">
        <v>1708</v>
      </c>
      <c r="K25" s="138" t="s">
        <v>1782</v>
      </c>
    </row>
    <row r="26" spans="1:11">
      <c r="A26" s="137"/>
      <c r="B26" s="138" t="s">
        <v>1853</v>
      </c>
      <c r="C26" s="137"/>
      <c r="D26" s="138" t="s">
        <v>1881</v>
      </c>
      <c r="F26" s="122"/>
      <c r="G26" s="140" t="s">
        <v>1678</v>
      </c>
      <c r="H26" s="122"/>
      <c r="I26" s="140"/>
      <c r="J26" s="141" t="s">
        <v>1710</v>
      </c>
      <c r="K26" s="138" t="s">
        <v>1741</v>
      </c>
    </row>
    <row r="27" spans="1:11">
      <c r="A27" s="137"/>
      <c r="B27" s="138" t="s">
        <v>1854</v>
      </c>
      <c r="C27" s="137"/>
      <c r="D27" s="137"/>
      <c r="F27" s="122"/>
      <c r="G27" s="140" t="s">
        <v>1670</v>
      </c>
      <c r="H27" s="122"/>
      <c r="I27" s="140"/>
      <c r="J27" s="141" t="s">
        <v>1707</v>
      </c>
      <c r="K27" s="138" t="s">
        <v>1791</v>
      </c>
    </row>
    <row r="28" spans="1:11">
      <c r="A28" s="137"/>
      <c r="B28" s="138" t="s">
        <v>1855</v>
      </c>
      <c r="C28" s="137"/>
      <c r="D28" s="137"/>
      <c r="F28" s="122"/>
      <c r="G28" s="140" t="s">
        <v>1702</v>
      </c>
      <c r="H28" s="122"/>
      <c r="I28" s="140"/>
      <c r="J28" s="141" t="s">
        <v>1706</v>
      </c>
      <c r="K28" s="138" t="s">
        <v>1945</v>
      </c>
    </row>
    <row r="29" spans="1:11">
      <c r="A29" s="137"/>
      <c r="B29" s="138" t="s">
        <v>1856</v>
      </c>
      <c r="C29" s="137"/>
      <c r="D29" s="137"/>
      <c r="F29" s="122"/>
      <c r="G29" s="140" t="s">
        <v>1697</v>
      </c>
      <c r="H29" s="122"/>
      <c r="I29" s="140"/>
      <c r="J29" s="141" t="s">
        <v>1692</v>
      </c>
      <c r="K29" s="138" t="s">
        <v>1728</v>
      </c>
    </row>
    <row r="30" spans="1:11" ht="33">
      <c r="A30" s="137"/>
      <c r="B30" s="137"/>
      <c r="C30" s="137"/>
      <c r="D30" s="137"/>
      <c r="F30" s="122"/>
      <c r="G30" s="140" t="s">
        <v>1684</v>
      </c>
      <c r="H30" s="122"/>
      <c r="I30" s="140"/>
      <c r="J30" s="141" t="s">
        <v>1713</v>
      </c>
      <c r="K30" s="138" t="s">
        <v>1784</v>
      </c>
    </row>
    <row r="31" spans="1:11" ht="33">
      <c r="A31" s="137"/>
      <c r="B31" s="137"/>
      <c r="C31" s="137"/>
      <c r="D31" s="137"/>
      <c r="F31" s="122"/>
      <c r="G31" s="140" t="s">
        <v>1688</v>
      </c>
      <c r="H31" s="122"/>
      <c r="I31" s="140"/>
      <c r="J31" s="141" t="s">
        <v>1712</v>
      </c>
      <c r="K31" s="138" t="s">
        <v>1756</v>
      </c>
    </row>
    <row r="32" spans="1:11">
      <c r="A32" s="137"/>
      <c r="B32" s="137"/>
      <c r="C32" s="137"/>
      <c r="D32" s="137"/>
      <c r="F32" s="122"/>
      <c r="G32" s="140" t="s">
        <v>1675</v>
      </c>
      <c r="H32" s="122"/>
      <c r="I32" s="140"/>
      <c r="J32" s="141" t="s">
        <v>1721</v>
      </c>
      <c r="K32" s="138" t="s">
        <v>1770</v>
      </c>
    </row>
    <row r="33" spans="1:11">
      <c r="A33" s="137"/>
      <c r="B33" s="137"/>
      <c r="C33" s="137"/>
      <c r="D33" s="137"/>
      <c r="F33" s="122"/>
      <c r="G33" s="122"/>
      <c r="H33" s="122"/>
      <c r="I33" s="140"/>
      <c r="J33" s="141" t="s">
        <v>1675</v>
      </c>
      <c r="K33" s="138" t="s">
        <v>1732</v>
      </c>
    </row>
    <row r="34" spans="1:11">
      <c r="A34" s="137"/>
      <c r="B34" s="137"/>
      <c r="C34" s="137"/>
      <c r="D34" s="137"/>
      <c r="F34" s="122"/>
      <c r="G34" s="122"/>
      <c r="H34" s="122"/>
      <c r="I34" s="140"/>
      <c r="J34" s="144" t="s">
        <v>1724</v>
      </c>
      <c r="K34" s="138" t="s">
        <v>1765</v>
      </c>
    </row>
    <row r="35" spans="1:11">
      <c r="A35" s="137"/>
      <c r="B35" s="137"/>
      <c r="C35" s="137"/>
      <c r="D35" s="137"/>
      <c r="F35" s="122"/>
      <c r="G35" s="122"/>
      <c r="H35" s="122"/>
      <c r="I35" s="140"/>
      <c r="K35" s="138" t="s">
        <v>1787</v>
      </c>
    </row>
    <row r="36" spans="1:11">
      <c r="A36" s="137"/>
      <c r="B36" s="137"/>
      <c r="C36" s="137"/>
      <c r="D36" s="137"/>
      <c r="F36" s="122"/>
      <c r="G36" s="122"/>
      <c r="H36" s="122"/>
      <c r="I36" s="140"/>
      <c r="K36" s="138" t="s">
        <v>1788</v>
      </c>
    </row>
    <row r="37" spans="1:11">
      <c r="A37" s="137"/>
      <c r="B37" s="137"/>
      <c r="C37" s="137"/>
      <c r="D37" s="137"/>
      <c r="F37" s="122"/>
      <c r="G37" s="122"/>
      <c r="H37" s="122"/>
      <c r="I37" s="140"/>
      <c r="K37" s="138" t="s">
        <v>1789</v>
      </c>
    </row>
    <row r="38" spans="1:11">
      <c r="A38" s="137"/>
      <c r="B38" s="137"/>
      <c r="C38" s="137"/>
      <c r="D38" s="137"/>
      <c r="F38" s="122"/>
      <c r="G38" s="122"/>
      <c r="H38" s="122"/>
      <c r="I38" s="140"/>
      <c r="K38" s="138" t="s">
        <v>1761</v>
      </c>
    </row>
    <row r="39" spans="1:11">
      <c r="A39" s="137"/>
      <c r="B39" s="137"/>
      <c r="C39" s="137"/>
      <c r="D39" s="137"/>
      <c r="F39" s="122"/>
      <c r="G39" s="122"/>
      <c r="H39" s="122"/>
      <c r="I39" s="140"/>
      <c r="K39" s="138" t="s">
        <v>1740</v>
      </c>
    </row>
    <row r="40" spans="1:11">
      <c r="A40" s="137"/>
      <c r="B40" s="137"/>
      <c r="C40" s="137"/>
      <c r="D40" s="137"/>
      <c r="F40" s="122"/>
      <c r="G40" s="122"/>
      <c r="H40" s="122"/>
      <c r="I40" s="122"/>
      <c r="K40" s="138" t="s">
        <v>1775</v>
      </c>
    </row>
    <row r="41" spans="1:11">
      <c r="F41" s="122"/>
      <c r="G41" s="122"/>
      <c r="H41" s="122"/>
      <c r="I41" s="122"/>
      <c r="K41" s="138" t="s">
        <v>1946</v>
      </c>
    </row>
    <row r="42" spans="1:11">
      <c r="F42" s="122"/>
      <c r="G42" s="122"/>
      <c r="H42" s="122"/>
      <c r="I42" s="122"/>
      <c r="K42" s="138" t="s">
        <v>1748</v>
      </c>
    </row>
    <row r="43" spans="1:11">
      <c r="F43" s="122"/>
      <c r="G43" s="122"/>
      <c r="H43" s="122"/>
      <c r="I43" s="122"/>
      <c r="K43" s="138" t="s">
        <v>1778</v>
      </c>
    </row>
    <row r="44" spans="1:11">
      <c r="F44" s="122"/>
      <c r="G44" s="122"/>
      <c r="H44" s="122"/>
      <c r="I44" s="122"/>
      <c r="K44" s="138" t="s">
        <v>1769</v>
      </c>
    </row>
    <row r="45" spans="1:11">
      <c r="F45" s="122"/>
      <c r="G45" s="122"/>
      <c r="H45" s="122"/>
      <c r="I45" s="122"/>
      <c r="K45" s="138" t="s">
        <v>1947</v>
      </c>
    </row>
    <row r="46" spans="1:11">
      <c r="F46" s="122"/>
      <c r="G46" s="122"/>
      <c r="H46" s="122"/>
      <c r="I46" s="122"/>
      <c r="K46" s="138" t="s">
        <v>1948</v>
      </c>
    </row>
    <row r="47" spans="1:11">
      <c r="F47" s="122"/>
      <c r="G47" s="122"/>
      <c r="H47" s="122"/>
      <c r="I47" s="122"/>
      <c r="K47" s="138" t="s">
        <v>1731</v>
      </c>
    </row>
    <row r="48" spans="1:11">
      <c r="F48" s="122"/>
      <c r="G48" s="122"/>
      <c r="H48" s="122"/>
      <c r="I48" s="122"/>
      <c r="K48" s="138" t="s">
        <v>1735</v>
      </c>
    </row>
    <row r="49" spans="6:11">
      <c r="F49" s="122"/>
      <c r="G49" s="122"/>
      <c r="H49" s="122"/>
      <c r="I49" s="122"/>
      <c r="K49" s="138" t="s">
        <v>1766</v>
      </c>
    </row>
    <row r="50" spans="6:11">
      <c r="F50" s="122"/>
      <c r="G50" s="122"/>
      <c r="H50" s="122"/>
      <c r="I50" s="122"/>
      <c r="K50" s="138" t="s">
        <v>1779</v>
      </c>
    </row>
    <row r="51" spans="6:11">
      <c r="F51" s="122"/>
      <c r="G51" s="122"/>
      <c r="H51" s="122"/>
      <c r="I51" s="122"/>
      <c r="K51" s="138" t="s">
        <v>1730</v>
      </c>
    </row>
    <row r="52" spans="6:11">
      <c r="F52" s="122"/>
      <c r="G52" s="122"/>
      <c r="H52" s="122"/>
      <c r="I52" s="122"/>
      <c r="K52" s="138" t="s">
        <v>1751</v>
      </c>
    </row>
    <row r="53" spans="6:11">
      <c r="F53" s="122"/>
      <c r="G53" s="122"/>
      <c r="H53" s="122"/>
      <c r="I53" s="122"/>
      <c r="K53" s="138" t="s">
        <v>1949</v>
      </c>
    </row>
    <row r="54" spans="6:11">
      <c r="F54" s="122"/>
      <c r="G54" s="122"/>
      <c r="H54" s="122"/>
      <c r="I54" s="122"/>
      <c r="K54" s="138" t="s">
        <v>1777</v>
      </c>
    </row>
    <row r="55" spans="6:11">
      <c r="F55" s="122"/>
      <c r="G55" s="122"/>
      <c r="H55" s="122"/>
      <c r="I55" s="122"/>
      <c r="K55" s="138" t="s">
        <v>1737</v>
      </c>
    </row>
    <row r="56" spans="6:11">
      <c r="F56" s="122"/>
      <c r="G56" s="122"/>
      <c r="H56" s="122"/>
      <c r="I56" s="122"/>
      <c r="K56" s="117" t="s">
        <v>2715</v>
      </c>
    </row>
    <row r="57" spans="6:11">
      <c r="F57" s="122"/>
      <c r="G57" s="122"/>
      <c r="H57" s="122"/>
      <c r="I57" s="122"/>
      <c r="K57" s="138" t="s">
        <v>1747</v>
      </c>
    </row>
    <row r="58" spans="6:11">
      <c r="F58" s="122"/>
      <c r="G58" s="122"/>
      <c r="H58" s="122"/>
      <c r="I58" s="122"/>
      <c r="K58" s="138" t="s">
        <v>4309</v>
      </c>
    </row>
    <row r="59" spans="6:11">
      <c r="F59" s="122"/>
      <c r="G59" s="122"/>
      <c r="H59" s="122"/>
      <c r="I59" s="122"/>
      <c r="K59" s="138" t="s">
        <v>1780</v>
      </c>
    </row>
    <row r="60" spans="6:11">
      <c r="F60" s="122"/>
      <c r="G60" s="122"/>
      <c r="H60" s="122"/>
      <c r="I60" s="122"/>
      <c r="K60" s="138" t="s">
        <v>1736</v>
      </c>
    </row>
    <row r="61" spans="6:11">
      <c r="F61" s="122"/>
      <c r="G61" s="122"/>
      <c r="H61" s="122"/>
      <c r="I61" s="122"/>
      <c r="K61" s="138" t="s">
        <v>1950</v>
      </c>
    </row>
    <row r="62" spans="6:11">
      <c r="F62" s="122"/>
      <c r="G62" s="147"/>
      <c r="H62" s="147"/>
      <c r="I62" s="147"/>
      <c r="K62" s="143" t="s">
        <v>1803</v>
      </c>
    </row>
    <row r="63" spans="6:11">
      <c r="F63" s="122"/>
      <c r="G63" s="147"/>
      <c r="H63" s="147"/>
      <c r="I63" s="147"/>
      <c r="J63" s="144"/>
      <c r="K63" s="138" t="s">
        <v>1757</v>
      </c>
    </row>
    <row r="64" spans="6:11">
      <c r="F64" s="122"/>
      <c r="G64" s="147"/>
      <c r="H64" s="147"/>
      <c r="I64" s="147"/>
      <c r="J64" s="144"/>
      <c r="K64" s="138" t="s">
        <v>1762</v>
      </c>
    </row>
    <row r="65" spans="6:11">
      <c r="F65" s="122"/>
      <c r="G65" s="140"/>
      <c r="H65" s="147"/>
      <c r="I65" s="147"/>
      <c r="J65" s="144"/>
      <c r="K65" s="138" t="s">
        <v>1772</v>
      </c>
    </row>
    <row r="66" spans="6:11">
      <c r="F66" s="122"/>
      <c r="G66" s="140"/>
      <c r="H66" s="140"/>
      <c r="I66" s="140"/>
      <c r="J66" s="141"/>
      <c r="K66" s="138" t="s">
        <v>4306</v>
      </c>
    </row>
    <row r="67" spans="6:11">
      <c r="F67" s="122"/>
      <c r="G67" s="140"/>
      <c r="H67" s="140"/>
      <c r="I67" s="140"/>
      <c r="J67" s="141"/>
      <c r="K67" s="138" t="s">
        <v>1796</v>
      </c>
    </row>
    <row r="68" spans="6:11">
      <c r="F68" s="122"/>
      <c r="G68" s="140"/>
      <c r="H68" s="140"/>
      <c r="I68" s="140"/>
      <c r="J68" s="141"/>
      <c r="K68" s="138" t="s">
        <v>1951</v>
      </c>
    </row>
    <row r="69" spans="6:11">
      <c r="F69" s="122"/>
      <c r="G69" s="140"/>
      <c r="H69" s="140"/>
      <c r="I69" s="140"/>
      <c r="J69" s="141"/>
      <c r="K69" s="138" t="s">
        <v>1755</v>
      </c>
    </row>
    <row r="70" spans="6:11">
      <c r="F70" s="122"/>
      <c r="G70" s="140"/>
      <c r="H70" s="140"/>
      <c r="I70" s="140"/>
      <c r="J70" s="141"/>
      <c r="K70" s="138" t="s">
        <v>1952</v>
      </c>
    </row>
    <row r="71" spans="6:11">
      <c r="F71" s="122"/>
      <c r="G71" s="140"/>
      <c r="H71" s="140"/>
      <c r="I71" s="140"/>
      <c r="J71" s="141"/>
      <c r="K71" s="138" t="s">
        <v>1795</v>
      </c>
    </row>
    <row r="72" spans="6:11">
      <c r="F72" s="138"/>
      <c r="G72" s="148"/>
      <c r="H72" s="140"/>
      <c r="I72" s="140"/>
      <c r="J72" s="141"/>
      <c r="K72" s="138" t="s">
        <v>1790</v>
      </c>
    </row>
    <row r="73" spans="6:11">
      <c r="F73" s="138"/>
      <c r="G73" s="148"/>
      <c r="H73" s="148"/>
      <c r="I73" s="148"/>
      <c r="J73" s="149"/>
      <c r="K73" s="138" t="s">
        <v>1953</v>
      </c>
    </row>
    <row r="74" spans="6:11">
      <c r="F74" s="138"/>
      <c r="G74" s="140"/>
      <c r="H74" s="148"/>
      <c r="I74" s="148"/>
      <c r="J74" s="149"/>
      <c r="K74" s="138" t="s">
        <v>1746</v>
      </c>
    </row>
    <row r="75" spans="6:11">
      <c r="F75" s="138"/>
      <c r="G75" s="140"/>
      <c r="H75" s="140"/>
      <c r="I75" s="140"/>
      <c r="J75" s="141"/>
      <c r="K75" s="138" t="s">
        <v>1734</v>
      </c>
    </row>
    <row r="76" spans="6:11">
      <c r="F76" s="138"/>
      <c r="G76" s="140"/>
      <c r="H76" s="140"/>
      <c r="I76" s="140"/>
      <c r="J76" s="141"/>
      <c r="K76" s="138" t="s">
        <v>1750</v>
      </c>
    </row>
    <row r="77" spans="6:11">
      <c r="F77" s="138"/>
      <c r="G77" s="140"/>
      <c r="H77" s="140"/>
      <c r="I77" s="140"/>
      <c r="J77" s="141"/>
      <c r="K77" s="138" t="s">
        <v>1738</v>
      </c>
    </row>
    <row r="78" spans="6:11">
      <c r="F78" s="138"/>
      <c r="G78" s="140"/>
      <c r="H78" s="140"/>
      <c r="I78" s="140"/>
      <c r="J78" s="141"/>
      <c r="K78" s="138" t="s">
        <v>1743</v>
      </c>
    </row>
    <row r="79" spans="6:11">
      <c r="F79" s="138"/>
      <c r="G79" s="140"/>
      <c r="H79" s="140"/>
      <c r="I79" s="140"/>
      <c r="J79" s="141"/>
      <c r="K79" s="138" t="s">
        <v>1792</v>
      </c>
    </row>
    <row r="80" spans="6:11">
      <c r="F80" s="138"/>
      <c r="G80" s="140"/>
      <c r="H80" s="140"/>
      <c r="I80" s="140"/>
      <c r="J80" s="141"/>
      <c r="K80" s="138" t="s">
        <v>1727</v>
      </c>
    </row>
    <row r="81" spans="6:11">
      <c r="F81" s="138"/>
      <c r="G81" s="150"/>
      <c r="H81" s="140"/>
      <c r="I81" s="140"/>
      <c r="J81" s="141"/>
      <c r="K81" s="138" t="s">
        <v>1744</v>
      </c>
    </row>
    <row r="82" spans="6:11">
      <c r="F82" s="138"/>
      <c r="G82" s="150"/>
      <c r="H82" s="150"/>
      <c r="I82" s="150"/>
      <c r="J82" s="151"/>
      <c r="K82" s="138" t="s">
        <v>1763</v>
      </c>
    </row>
    <row r="83" spans="6:11">
      <c r="F83" s="138"/>
      <c r="G83" s="150"/>
      <c r="H83" s="150"/>
      <c r="I83" s="150"/>
      <c r="J83" s="151"/>
      <c r="K83" s="138" t="s">
        <v>1776</v>
      </c>
    </row>
    <row r="84" spans="6:11">
      <c r="F84" s="138"/>
      <c r="G84" s="150"/>
      <c r="H84" s="150"/>
      <c r="I84" s="150"/>
      <c r="J84" s="151"/>
      <c r="K84" s="138" t="s">
        <v>1739</v>
      </c>
    </row>
    <row r="85" spans="6:11">
      <c r="F85" s="138"/>
      <c r="G85" s="140"/>
      <c r="H85" s="150"/>
      <c r="I85" s="150"/>
      <c r="J85" s="151"/>
      <c r="K85" s="138" t="s">
        <v>1954</v>
      </c>
    </row>
    <row r="86" spans="6:11">
      <c r="F86" s="122"/>
      <c r="G86" s="140"/>
      <c r="H86" s="140"/>
      <c r="I86" s="140"/>
      <c r="J86" s="141"/>
      <c r="K86" s="138" t="s">
        <v>1749</v>
      </c>
    </row>
    <row r="87" spans="6:11">
      <c r="F87" s="122"/>
      <c r="G87" s="140"/>
      <c r="H87" s="140"/>
      <c r="I87" s="140"/>
      <c r="J87" s="141"/>
      <c r="K87" s="138" t="s">
        <v>1955</v>
      </c>
    </row>
    <row r="88" spans="6:11">
      <c r="F88" s="122"/>
      <c r="G88" s="140"/>
      <c r="H88" s="140"/>
      <c r="I88" s="140"/>
      <c r="J88" s="141"/>
      <c r="K88" s="138" t="s">
        <v>1760</v>
      </c>
    </row>
    <row r="89" spans="6:11">
      <c r="F89" s="122"/>
      <c r="G89" s="140"/>
      <c r="H89" s="140"/>
      <c r="I89" s="140"/>
      <c r="J89" s="141"/>
      <c r="K89" s="138" t="s">
        <v>1753</v>
      </c>
    </row>
    <row r="90" spans="6:11">
      <c r="F90" s="122"/>
      <c r="G90" s="140"/>
      <c r="H90" s="140"/>
      <c r="I90" s="140"/>
      <c r="J90" s="141"/>
      <c r="K90" s="138" t="s">
        <v>1774</v>
      </c>
    </row>
    <row r="91" spans="6:11">
      <c r="F91" s="122"/>
      <c r="G91" s="140"/>
      <c r="H91" s="140"/>
      <c r="I91" s="140"/>
      <c r="J91" s="141"/>
      <c r="K91" s="138" t="s">
        <v>1956</v>
      </c>
    </row>
    <row r="92" spans="6:11">
      <c r="F92" s="122"/>
      <c r="G92" s="140"/>
      <c r="H92" s="140"/>
      <c r="I92" s="140"/>
      <c r="J92" s="141"/>
      <c r="K92" s="138" t="s">
        <v>1957</v>
      </c>
    </row>
    <row r="93" spans="6:11" ht="33">
      <c r="F93" s="122"/>
      <c r="G93" s="140"/>
      <c r="H93" s="140"/>
      <c r="I93" s="140"/>
      <c r="J93" s="141"/>
      <c r="K93" s="138" t="s">
        <v>1958</v>
      </c>
    </row>
    <row r="94" spans="6:11">
      <c r="F94" s="122"/>
      <c r="G94" s="140"/>
      <c r="H94" s="140"/>
      <c r="I94" s="140"/>
      <c r="J94" s="141"/>
      <c r="K94" s="138" t="s">
        <v>1781</v>
      </c>
    </row>
    <row r="95" spans="6:11">
      <c r="F95" s="122"/>
      <c r="G95" s="140"/>
      <c r="H95" s="140"/>
      <c r="I95" s="140"/>
      <c r="J95" s="141"/>
      <c r="K95" s="138" t="s">
        <v>1742</v>
      </c>
    </row>
    <row r="96" spans="6:11">
      <c r="F96" s="122"/>
      <c r="G96" s="140"/>
      <c r="H96" s="140"/>
      <c r="I96" s="140"/>
      <c r="J96" s="141"/>
      <c r="K96" s="143" t="s">
        <v>1959</v>
      </c>
    </row>
    <row r="97" spans="6:11">
      <c r="F97" s="122"/>
      <c r="G97" s="140"/>
      <c r="H97" s="140"/>
      <c r="I97" s="140"/>
      <c r="J97" s="141"/>
      <c r="K97" s="143"/>
    </row>
    <row r="98" spans="6:11">
      <c r="F98" s="122"/>
      <c r="G98" s="140"/>
      <c r="H98" s="140"/>
      <c r="I98" s="140"/>
      <c r="J98" s="141"/>
      <c r="K98"/>
    </row>
    <row r="99" spans="6:11">
      <c r="F99" s="122"/>
      <c r="G99" s="140"/>
      <c r="H99" s="140"/>
      <c r="I99" s="140"/>
      <c r="J99" s="141"/>
      <c r="K99"/>
    </row>
    <row r="100" spans="6:11">
      <c r="F100" s="122"/>
      <c r="G100" s="140"/>
      <c r="H100" s="140"/>
      <c r="I100" s="140"/>
      <c r="J100" s="141"/>
      <c r="K100"/>
    </row>
    <row r="101" spans="6:11">
      <c r="F101" s="122"/>
      <c r="G101" s="140"/>
      <c r="H101" s="140"/>
      <c r="I101" s="140"/>
      <c r="J101" s="141"/>
      <c r="K101"/>
    </row>
    <row r="102" spans="6:11">
      <c r="F102" s="122"/>
      <c r="G102" s="140"/>
      <c r="H102" s="140"/>
      <c r="I102" s="140"/>
      <c r="J102" s="141"/>
      <c r="K102"/>
    </row>
    <row r="103" spans="6:11">
      <c r="F103" s="122"/>
      <c r="G103" s="140"/>
      <c r="H103" s="140"/>
      <c r="I103" s="140"/>
      <c r="J103" s="141"/>
      <c r="K103"/>
    </row>
    <row r="104" spans="6:11">
      <c r="F104" s="122"/>
      <c r="G104" s="140"/>
      <c r="H104" s="140"/>
      <c r="I104" s="140"/>
      <c r="J104" s="141"/>
      <c r="K104"/>
    </row>
    <row r="105" spans="6:11">
      <c r="F105" s="122"/>
      <c r="G105" s="140"/>
      <c r="H105" s="140"/>
      <c r="I105" s="140"/>
      <c r="J105" s="141"/>
      <c r="K105"/>
    </row>
    <row r="106" spans="6:11">
      <c r="F106" s="122"/>
      <c r="G106" s="140"/>
      <c r="H106" s="140"/>
      <c r="I106" s="140"/>
      <c r="J106" s="141"/>
      <c r="K106"/>
    </row>
    <row r="107" spans="6:11">
      <c r="F107" s="122"/>
      <c r="G107" s="140"/>
      <c r="H107" s="140"/>
      <c r="I107" s="140"/>
      <c r="J107" s="141"/>
      <c r="K107"/>
    </row>
    <row r="108" spans="6:11">
      <c r="F108" s="122"/>
      <c r="G108" s="140"/>
      <c r="H108" s="140"/>
      <c r="I108" s="140"/>
      <c r="J108" s="141"/>
      <c r="K108"/>
    </row>
    <row r="109" spans="6:11">
      <c r="F109" s="122"/>
      <c r="G109" s="140"/>
      <c r="H109" s="140"/>
      <c r="I109" s="140"/>
      <c r="J109" s="141"/>
      <c r="K109"/>
    </row>
    <row r="110" spans="6:11">
      <c r="F110" s="122"/>
      <c r="G110" s="140"/>
      <c r="H110" s="140"/>
      <c r="I110" s="140"/>
      <c r="J110" s="141"/>
      <c r="K110"/>
    </row>
    <row r="111" spans="6:11">
      <c r="F111" s="122"/>
      <c r="G111" s="140"/>
      <c r="H111" s="140"/>
      <c r="I111" s="140"/>
      <c r="J111" s="141"/>
      <c r="K111"/>
    </row>
    <row r="112" spans="6:11">
      <c r="F112" s="122"/>
      <c r="G112" s="140"/>
      <c r="H112" s="140"/>
      <c r="I112" s="140"/>
      <c r="J112" s="141"/>
      <c r="K112" s="138"/>
    </row>
    <row r="113" spans="6:11">
      <c r="F113" s="122"/>
      <c r="G113" s="140"/>
      <c r="H113" s="140"/>
      <c r="I113" s="140"/>
      <c r="J113" s="141"/>
      <c r="K113" s="138"/>
    </row>
    <row r="114" spans="6:11">
      <c r="F114" s="122"/>
      <c r="G114" s="140"/>
      <c r="H114" s="140"/>
      <c r="I114" s="140"/>
      <c r="J114" s="141"/>
      <c r="K114" s="122"/>
    </row>
    <row r="115" spans="6:11">
      <c r="F115" s="122"/>
      <c r="G115" s="140"/>
      <c r="H115" s="140"/>
      <c r="I115" s="140"/>
      <c r="J115" s="141"/>
      <c r="K115" s="122"/>
    </row>
    <row r="116" spans="6:11">
      <c r="F116" s="122"/>
      <c r="G116" s="140"/>
      <c r="H116" s="140"/>
      <c r="I116" s="140"/>
      <c r="J116" s="141"/>
      <c r="K116" s="122"/>
    </row>
    <row r="117" spans="6:11">
      <c r="F117" s="122"/>
      <c r="G117" s="140"/>
      <c r="H117" s="140"/>
      <c r="I117" s="140"/>
      <c r="J117" s="141"/>
      <c r="K117" s="122"/>
    </row>
    <row r="118" spans="6:11">
      <c r="F118" s="122"/>
      <c r="G118" s="140"/>
      <c r="H118" s="140"/>
      <c r="I118" s="140"/>
      <c r="J118" s="141"/>
      <c r="K118" s="122"/>
    </row>
    <row r="119" spans="6:11">
      <c r="F119" s="122"/>
      <c r="G119" s="140"/>
      <c r="H119" s="140"/>
      <c r="I119" s="140"/>
      <c r="J119" s="141"/>
      <c r="K119" s="122"/>
    </row>
    <row r="120" spans="6:11">
      <c r="F120" s="122"/>
      <c r="G120" s="140"/>
      <c r="H120" s="140"/>
      <c r="I120" s="140"/>
      <c r="J120" s="141"/>
      <c r="K120" s="122"/>
    </row>
    <row r="121" spans="6:11">
      <c r="F121" s="122"/>
      <c r="G121" s="140"/>
      <c r="H121" s="140"/>
      <c r="I121" s="140"/>
      <c r="J121" s="141"/>
      <c r="K121" s="122"/>
    </row>
    <row r="122" spans="6:11">
      <c r="F122" s="122"/>
      <c r="G122" s="140"/>
      <c r="H122" s="140"/>
      <c r="I122" s="140"/>
      <c r="J122" s="141"/>
      <c r="K122" s="122"/>
    </row>
    <row r="123" spans="6:11">
      <c r="F123" s="122"/>
      <c r="G123" s="140"/>
      <c r="H123" s="140"/>
      <c r="I123" s="140"/>
      <c r="J123" s="141"/>
      <c r="K123" s="122"/>
    </row>
    <row r="124" spans="6:11">
      <c r="F124" s="122"/>
      <c r="G124" s="140"/>
      <c r="H124" s="140"/>
      <c r="I124" s="140"/>
      <c r="J124" s="141"/>
    </row>
    <row r="125" spans="6:11">
      <c r="G125" s="152"/>
      <c r="H125" s="140"/>
      <c r="I125" s="140"/>
      <c r="J125" s="141"/>
    </row>
    <row r="126" spans="6:11">
      <c r="G126" s="153"/>
      <c r="H126" s="140"/>
      <c r="I126" s="140"/>
      <c r="J126" s="141"/>
    </row>
    <row r="127" spans="6:11">
      <c r="G127" s="153"/>
      <c r="H127" s="140"/>
      <c r="I127" s="140"/>
      <c r="J127" s="141"/>
    </row>
    <row r="128" spans="6:11">
      <c r="G128" s="153"/>
      <c r="H128" s="140"/>
      <c r="I128" s="140"/>
      <c r="J128" s="141"/>
    </row>
    <row r="129" spans="7:10">
      <c r="G129" s="153"/>
      <c r="H129" s="140"/>
      <c r="I129" s="140"/>
      <c r="J129" s="141"/>
    </row>
    <row r="130" spans="7:10">
      <c r="G130" s="153"/>
      <c r="H130" s="140"/>
      <c r="I130" s="140"/>
      <c r="J130" s="141"/>
    </row>
    <row r="131" spans="7:10">
      <c r="G131" s="153"/>
      <c r="H131" s="140"/>
      <c r="I131" s="140"/>
      <c r="J131" s="141"/>
    </row>
    <row r="132" spans="7:10">
      <c r="G132" s="153"/>
      <c r="H132" s="140"/>
      <c r="I132" s="140"/>
      <c r="J132" s="141"/>
    </row>
    <row r="133" spans="7:10">
      <c r="G133" s="153"/>
      <c r="H133" s="140"/>
      <c r="I133" s="140"/>
      <c r="J133" s="141"/>
    </row>
    <row r="134" spans="7:10">
      <c r="G134" s="153"/>
      <c r="H134" s="140"/>
      <c r="I134" s="140"/>
      <c r="J134" s="141"/>
    </row>
    <row r="135" spans="7:10">
      <c r="G135" s="153"/>
      <c r="H135" s="140"/>
      <c r="I135" s="140"/>
      <c r="J135" s="141"/>
    </row>
    <row r="136" spans="7:10">
      <c r="G136" s="153"/>
      <c r="H136" s="140"/>
      <c r="I136" s="140"/>
      <c r="J136" s="141"/>
    </row>
    <row r="137" spans="7:10">
      <c r="H137" s="140"/>
      <c r="I137" s="140"/>
      <c r="J137" s="141"/>
    </row>
  </sheetData>
  <autoFilter ref="A1:K95"/>
  <sortState ref="K2:K96">
    <sortCondition ref="K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CN506"/>
  <sheetViews>
    <sheetView showGridLines="0" zoomScaleNormal="100" workbookViewId="0">
      <pane xSplit="4" ySplit="3" topLeftCell="BP4" activePane="bottomRight" state="frozen"/>
      <selection activeCell="AM2" sqref="AM2"/>
      <selection pane="topRight" activeCell="AM2" sqref="AM2"/>
      <selection pane="bottomLeft" activeCell="AM2" sqref="AM2"/>
      <selection pane="bottomRight" activeCell="C16" sqref="C16"/>
    </sheetView>
  </sheetViews>
  <sheetFormatPr defaultColWidth="9.28515625" defaultRowHeight="15" outlineLevelCol="1"/>
  <cols>
    <col min="1" max="1" width="5" style="90" customWidth="1"/>
    <col min="2" max="2" width="13.7109375" style="90" customWidth="1"/>
    <col min="3" max="3" width="26.7109375" style="103" customWidth="1"/>
    <col min="4" max="4" width="46.42578125" style="92" hidden="1" customWidth="1"/>
    <col min="5" max="5" width="24.5703125" style="92" customWidth="1"/>
    <col min="6" max="6" width="21.42578125" style="111" customWidth="1" outlineLevel="1"/>
    <col min="7" max="7" width="9.42578125" style="111" customWidth="1" outlineLevel="1"/>
    <col min="8" max="8" width="14.7109375" style="111" customWidth="1" outlineLevel="1"/>
    <col min="9" max="10" width="19.28515625" style="90" customWidth="1" outlineLevel="1"/>
    <col min="11" max="11" width="21" style="111" customWidth="1" outlineLevel="1"/>
    <col min="12" max="12" width="19.7109375" style="90" hidden="1" customWidth="1" outlineLevel="1"/>
    <col min="13" max="13" width="18.85546875" style="90" hidden="1" customWidth="1" outlineLevel="1"/>
    <col min="14" max="14" width="16.7109375" style="90" hidden="1" customWidth="1" outlineLevel="1"/>
    <col min="15" max="15" width="16.42578125" style="90" hidden="1" customWidth="1" outlineLevel="1"/>
    <col min="16" max="16" width="18.140625" style="90" hidden="1" customWidth="1" outlineLevel="1"/>
    <col min="17" max="17" width="13.28515625" style="90" hidden="1" customWidth="1" outlineLevel="1"/>
    <col min="18" max="18" width="37.42578125" style="111" customWidth="1" outlineLevel="1"/>
    <col min="19" max="19" width="36" style="111" customWidth="1" outlineLevel="1"/>
    <col min="20" max="20" width="21" style="111" customWidth="1" outlineLevel="1"/>
    <col min="21" max="21" width="18.85546875" style="90" customWidth="1" outlineLevel="1"/>
    <col min="22" max="22" width="18.85546875" style="90" hidden="1" customWidth="1" outlineLevel="1"/>
    <col min="23" max="23" width="19.42578125" style="111" hidden="1" customWidth="1" outlineLevel="1"/>
    <col min="24" max="24" width="22.42578125" style="90" hidden="1" customWidth="1"/>
    <col min="25" max="25" width="13.140625" style="90" hidden="1" customWidth="1" outlineLevel="1"/>
    <col min="26" max="26" width="28.42578125" style="92" hidden="1" customWidth="1"/>
    <col min="27" max="27" width="29" style="90" customWidth="1"/>
    <col min="28" max="28" width="25.42578125" style="90" hidden="1" customWidth="1"/>
    <col min="29" max="29" width="21.140625" style="90" customWidth="1"/>
    <col min="30" max="30" width="18.28515625" style="90" customWidth="1"/>
    <col min="31" max="31" width="13.28515625" style="109" customWidth="1"/>
    <col min="32" max="32" width="19.42578125" style="90" customWidth="1"/>
    <col min="33" max="33" width="25.85546875" style="90" customWidth="1"/>
    <col min="34" max="34" width="9.28515625" style="90" customWidth="1"/>
    <col min="35" max="35" width="16.85546875" style="90" customWidth="1"/>
    <col min="36" max="36" width="16.7109375" style="90" customWidth="1"/>
    <col min="37" max="37" width="17.28515625" style="90" customWidth="1"/>
    <col min="38" max="40" width="9.28515625" style="90" customWidth="1"/>
    <col min="41" max="41" width="10.7109375" style="90" customWidth="1"/>
    <col min="42" max="42" width="9.28515625" style="90" customWidth="1"/>
    <col min="43" max="43" width="15.7109375" style="90" customWidth="1"/>
    <col min="44" max="44" width="13.5703125" style="90" customWidth="1"/>
    <col min="45" max="46" width="9.28515625" style="90" customWidth="1"/>
    <col min="47" max="47" width="12.28515625" style="90" customWidth="1"/>
    <col min="48" max="49" width="18.28515625" style="90" customWidth="1"/>
    <col min="50" max="50" width="14.28515625" style="90" customWidth="1"/>
    <col min="51" max="51" width="12.85546875" style="90" customWidth="1"/>
    <col min="52" max="52" width="45.28515625" style="110" hidden="1" customWidth="1"/>
    <col min="53" max="53" width="19" style="90" hidden="1" customWidth="1"/>
    <col min="54" max="54" width="22.28515625" style="90" hidden="1" customWidth="1"/>
    <col min="55" max="55" width="17.5703125" style="90" hidden="1" customWidth="1"/>
    <col min="56" max="56" width="13.5703125" style="90" hidden="1" customWidth="1"/>
    <col min="57" max="58" width="19.5703125" style="90" hidden="1" customWidth="1"/>
    <col min="59" max="59" width="9.28515625" style="90" customWidth="1"/>
    <col min="60" max="60" width="14.7109375" style="90" bestFit="1" customWidth="1"/>
    <col min="61" max="61" width="15.42578125" style="90" customWidth="1"/>
    <col min="62" max="62" width="11.28515625" style="90" customWidth="1"/>
    <col min="63" max="65" width="11.28515625" customWidth="1"/>
    <col min="66" max="66" width="18.42578125" style="90" hidden="1" customWidth="1"/>
    <col min="67" max="67" width="23.42578125" style="90" hidden="1" customWidth="1"/>
    <col min="69" max="69" width="20.140625" customWidth="1"/>
    <col min="70" max="70" width="27.5703125" style="249" bestFit="1" customWidth="1"/>
    <col min="71" max="71" width="12.7109375" bestFit="1" customWidth="1"/>
    <col min="72" max="74" width="20.140625" customWidth="1"/>
    <col min="75" max="75" width="18" style="90" customWidth="1"/>
    <col min="76" max="76" width="25.85546875" style="90" customWidth="1"/>
    <col min="77" max="77" width="13" style="90" customWidth="1"/>
    <col min="78" max="78" width="15.140625" style="97" customWidth="1"/>
    <col min="79" max="79" width="14.140625" style="97" customWidth="1"/>
    <col min="80" max="80" width="18.28515625" style="97" customWidth="1"/>
    <col min="81" max="16384" width="9.28515625" style="90"/>
  </cols>
  <sheetData>
    <row r="1" spans="1:80" ht="20.25">
      <c r="B1" s="221" t="s">
        <v>2405</v>
      </c>
      <c r="C1" s="91" t="s">
        <v>1615</v>
      </c>
      <c r="F1" s="93"/>
      <c r="G1" s="93"/>
      <c r="H1" s="93"/>
      <c r="I1" s="92"/>
      <c r="J1" s="92"/>
      <c r="K1" s="93"/>
      <c r="L1" s="92"/>
      <c r="M1" s="92"/>
      <c r="N1" s="92"/>
      <c r="O1" s="92"/>
      <c r="P1" s="92"/>
      <c r="Q1" s="92"/>
      <c r="R1" s="93"/>
      <c r="S1" s="93"/>
      <c r="T1" s="93"/>
      <c r="U1" s="92"/>
      <c r="V1" s="92"/>
      <c r="W1" s="93"/>
      <c r="X1" s="92"/>
      <c r="Y1" s="92"/>
      <c r="AA1" s="92"/>
      <c r="AB1" s="92"/>
      <c r="AC1" s="92"/>
      <c r="AD1" s="94"/>
      <c r="AE1" s="94"/>
      <c r="AF1" s="176"/>
      <c r="AG1" s="92"/>
      <c r="AH1" s="92"/>
      <c r="AI1" s="92"/>
      <c r="AJ1" s="92"/>
      <c r="AK1" s="92"/>
      <c r="AL1" s="92"/>
      <c r="AM1" s="92"/>
      <c r="AN1" s="92"/>
      <c r="AO1" s="92"/>
      <c r="AP1" s="92"/>
      <c r="AQ1" s="92"/>
      <c r="AR1" s="92"/>
      <c r="AS1" s="92"/>
      <c r="AT1" s="92"/>
      <c r="AU1" s="92"/>
      <c r="AV1" s="92"/>
      <c r="AW1" s="92"/>
      <c r="AX1" s="92"/>
      <c r="AY1" s="92"/>
      <c r="AZ1" s="95"/>
      <c r="BB1" s="90">
        <f ca="1">COUNTA(OFFSET(Słowniki_Asset!$B$1,1,MATCH(BA4,Słowniki_Asset!$B$1:$E$1,0)-1,50,1))</f>
        <v>10</v>
      </c>
      <c r="BK1" s="90"/>
      <c r="BL1" s="90"/>
      <c r="BM1" s="90"/>
      <c r="BP1" s="90"/>
      <c r="BQ1" s="96" t="s">
        <v>2363</v>
      </c>
      <c r="BR1" s="246"/>
      <c r="BS1" s="97"/>
      <c r="BT1" s="97"/>
      <c r="BU1" s="97"/>
      <c r="BV1" s="90"/>
      <c r="BZ1" s="90"/>
      <c r="CA1" s="90"/>
      <c r="CB1" s="90"/>
    </row>
    <row r="2" spans="1:80" s="98" customFormat="1" ht="13.5" thickBot="1">
      <c r="B2" s="222" t="s">
        <v>4245</v>
      </c>
      <c r="D2" s="99"/>
      <c r="E2" s="99"/>
      <c r="F2" s="100"/>
      <c r="G2" s="100"/>
      <c r="H2" s="100"/>
      <c r="I2" s="101"/>
      <c r="J2" s="101"/>
      <c r="K2" s="100"/>
      <c r="L2" s="101"/>
      <c r="M2" s="101"/>
      <c r="N2" s="101"/>
      <c r="O2" s="101"/>
      <c r="P2" s="101"/>
      <c r="Q2" s="101"/>
      <c r="R2" s="100"/>
      <c r="S2" s="100"/>
      <c r="T2" s="100"/>
      <c r="U2" s="101"/>
      <c r="V2" s="101"/>
      <c r="W2" s="100"/>
      <c r="Y2" s="101"/>
      <c r="Z2" s="99"/>
      <c r="AA2" s="101"/>
      <c r="AB2" s="101"/>
      <c r="AC2" s="101"/>
      <c r="AD2" s="101"/>
      <c r="AE2" s="101"/>
      <c r="AF2" s="177" t="str">
        <f ca="1">OFFSET(Słowniki_Aq!$N$2,0,0,COUNTA(Słowniki_Aq!$N$2:$N$27))</f>
        <v>Kostka betonowa</v>
      </c>
      <c r="AG2" s="101"/>
      <c r="AH2" s="101"/>
      <c r="AL2" s="102" t="str">
        <f ca="1">OFFSET(Słowniki_Aq!$L$2,0,0,COUNTA(Słowniki_Aq!$L$2:$L$30))</f>
        <v>azot</v>
      </c>
      <c r="BA2" s="102" t="str">
        <f ca="1">OFFSET(Słowniki_Asset!$A$2,0,0,COUNTA(Słowniki_Asset!$A$2:$A$29))</f>
        <v>Produkcja wody</v>
      </c>
      <c r="BB2" s="102" t="str">
        <f ca="1">OFFSET(Słowniki_Asset!$A$1,1,MATCH($BA4,Słowniki_Asset!$A$1:$E$1,0)-1,COUNTA(OFFSET(Słowniki_Asset!$A$1,1,MATCH($BA4,Słowniki_Asset!$A$1:$E$1,0)-1,50,1)))</f>
        <v>Sieć wodociągowa gminy Poznań</v>
      </c>
      <c r="BC2" s="102" t="str">
        <f ca="1">OFFSET(Słowniki_Asset!$F$1,1,MATCH($BA4,Słowniki_Asset!$F$1:$J$1,0)-1,COUNTA(OFFSET(Słowniki_Asset!$F$1,1,MATCH($BA4,Słowniki_Asset!$F$1:$J$1,0)-1,50,1)))</f>
        <v>Bezpieczeństwo</v>
      </c>
      <c r="BD2" s="102" t="str">
        <f ca="1">OFFSET(Słowniki_Asset!$K$2,0,0,COUNTA(Słowniki_Asset!$K$2:$K$110))</f>
        <v>Biofiltr</v>
      </c>
      <c r="BH2" s="245" t="str">
        <f ca="1">OFFSET(Słowniki_Aq!$O$2,0,0,COUNTA(Słowniki_Aq!$O$2:$O$30))</f>
        <v>Beczkowy</v>
      </c>
      <c r="BJ2" s="245">
        <f ca="1">OFFSET(Słowniki_komponentów!$AJ$2,0,0,COUNTA(Słowniki_komponentów!$AJ$2:$AJ$102))</f>
        <v>6</v>
      </c>
      <c r="BK2" s="245">
        <f ca="1">OFFSET(Słowniki_komponentów!$AK$2,0,0,COUNTA(Słowniki_komponentów!$AK$2:$AK$35))</f>
        <v>2</v>
      </c>
      <c r="BL2" s="245">
        <f ca="1">OFFSET(Słowniki_komponentów!$AL$2,0,0,COUNTA(Słowniki_komponentów!$AL$2:$AL$20))</f>
        <v>5</v>
      </c>
      <c r="BQ2" s="102" t="str">
        <f ca="1">OFFSET(Słowniki_komponentów!$A$2,0,0,COUNTA(Słowniki_komponentów!$A$2:$A$51),1)</f>
        <v>AKPiA</v>
      </c>
      <c r="BR2" s="247" t="str">
        <f ca="1">OFFSET(Słowniki_komponentów!$B$1,1,MATCH('OT - przykład wodociąg'!$BQ4,Słowniki_komponentów!$B$1:$R$1,0)-1,COUNTA(OFFSET(Słowniki_komponentów!$B$1,1,MATCH('OT - przykład wodociąg'!$BQ4,Słowniki_komponentów!$B$1:$R$1,0)-1,50,1)))</f>
        <v>211.100.Przewód wodociągowy (rozdzielczy)</v>
      </c>
      <c r="BT2" s="102" t="str">
        <f ca="1">OFFSET(Słowniki_komponentów!$AC$2,0,0,COUNTA(Słowniki_komponentów!$AC$2:$AC$49))</f>
        <v>Azbesto-cement</v>
      </c>
    </row>
    <row r="3" spans="1:80" s="103" customFormat="1" ht="63.75">
      <c r="A3" s="182" t="s">
        <v>3903</v>
      </c>
      <c r="B3" s="183" t="s">
        <v>4235</v>
      </c>
      <c r="C3" s="185" t="s">
        <v>3904</v>
      </c>
      <c r="D3" s="183" t="s">
        <v>91</v>
      </c>
      <c r="E3" s="185" t="s">
        <v>3906</v>
      </c>
      <c r="F3" s="184" t="s">
        <v>3907</v>
      </c>
      <c r="G3" s="184" t="s">
        <v>3908</v>
      </c>
      <c r="H3" s="184" t="s">
        <v>3905</v>
      </c>
      <c r="I3" s="183" t="s">
        <v>3909</v>
      </c>
      <c r="J3" s="183" t="s">
        <v>4236</v>
      </c>
      <c r="K3" s="184" t="s">
        <v>3910</v>
      </c>
      <c r="L3" s="183" t="s">
        <v>3911</v>
      </c>
      <c r="M3" s="183" t="s">
        <v>3912</v>
      </c>
      <c r="N3" s="183" t="s">
        <v>3913</v>
      </c>
      <c r="O3" s="183" t="s">
        <v>3914</v>
      </c>
      <c r="P3" s="183" t="s">
        <v>3915</v>
      </c>
      <c r="Q3" s="183" t="s">
        <v>3916</v>
      </c>
      <c r="R3" s="184" t="s">
        <v>3917</v>
      </c>
      <c r="S3" s="184" t="s">
        <v>3918</v>
      </c>
      <c r="T3" s="184" t="s">
        <v>3919</v>
      </c>
      <c r="U3" s="185" t="s">
        <v>3920</v>
      </c>
      <c r="V3" s="183" t="s">
        <v>4237</v>
      </c>
      <c r="W3" s="184" t="s">
        <v>3921</v>
      </c>
      <c r="X3" s="183" t="s">
        <v>3922</v>
      </c>
      <c r="Y3" s="183" t="s">
        <v>3923</v>
      </c>
      <c r="Z3" s="183" t="s">
        <v>3924</v>
      </c>
      <c r="AA3" s="183" t="s">
        <v>3925</v>
      </c>
      <c r="AB3" s="183" t="s">
        <v>3926</v>
      </c>
      <c r="AC3" s="183" t="s">
        <v>3927</v>
      </c>
      <c r="AD3" s="254" t="s">
        <v>3928</v>
      </c>
      <c r="AE3" s="254" t="s">
        <v>3929</v>
      </c>
      <c r="AF3" s="185" t="s">
        <v>4238</v>
      </c>
      <c r="AG3" s="183" t="s">
        <v>3930</v>
      </c>
      <c r="AH3" s="183" t="s">
        <v>3931</v>
      </c>
      <c r="AI3" s="183" t="s">
        <v>3932</v>
      </c>
      <c r="AJ3" s="183" t="s">
        <v>3933</v>
      </c>
      <c r="AK3" s="183" t="s">
        <v>3934</v>
      </c>
      <c r="AL3" s="183" t="s">
        <v>3935</v>
      </c>
      <c r="AM3" s="183" t="s">
        <v>3936</v>
      </c>
      <c r="AN3" s="183" t="s">
        <v>4239</v>
      </c>
      <c r="AO3" s="183" t="s">
        <v>3937</v>
      </c>
      <c r="AP3" s="183" t="s">
        <v>3938</v>
      </c>
      <c r="AQ3" s="183" t="s">
        <v>3939</v>
      </c>
      <c r="AR3" s="183" t="s">
        <v>3940</v>
      </c>
      <c r="AS3" s="183" t="s">
        <v>3941</v>
      </c>
      <c r="AT3" s="183" t="s">
        <v>3942</v>
      </c>
      <c r="AU3" s="183" t="s">
        <v>3943</v>
      </c>
      <c r="AV3" s="183" t="s">
        <v>3944</v>
      </c>
      <c r="AW3" s="183" t="s">
        <v>4670</v>
      </c>
      <c r="AX3" s="183" t="s">
        <v>89</v>
      </c>
      <c r="AY3" s="183" t="s">
        <v>88</v>
      </c>
      <c r="AZ3" s="185" t="s">
        <v>3945</v>
      </c>
      <c r="BA3" s="185" t="s">
        <v>3946</v>
      </c>
      <c r="BB3" s="185" t="s">
        <v>3947</v>
      </c>
      <c r="BC3" s="185" t="s">
        <v>3948</v>
      </c>
      <c r="BD3" s="185" t="s">
        <v>3949</v>
      </c>
      <c r="BE3" s="183" t="s">
        <v>3950</v>
      </c>
      <c r="BF3" s="183" t="s">
        <v>3951</v>
      </c>
      <c r="BG3" s="186" t="s">
        <v>3952</v>
      </c>
      <c r="BH3" s="185" t="s">
        <v>3953</v>
      </c>
      <c r="BI3" s="185" t="s">
        <v>3954</v>
      </c>
      <c r="BJ3" s="185" t="s">
        <v>3955</v>
      </c>
      <c r="BK3" s="185" t="s">
        <v>3956</v>
      </c>
      <c r="BL3" s="185" t="s">
        <v>3957</v>
      </c>
      <c r="BM3" s="185" t="s">
        <v>3958</v>
      </c>
      <c r="BN3" s="255" t="s">
        <v>3959</v>
      </c>
      <c r="BO3" s="255" t="s">
        <v>3960</v>
      </c>
      <c r="BP3" s="244" t="s">
        <v>2770</v>
      </c>
      <c r="BQ3" s="187" t="s">
        <v>1978</v>
      </c>
      <c r="BR3" s="187" t="s">
        <v>1805</v>
      </c>
      <c r="BS3" s="187" t="s">
        <v>2656</v>
      </c>
      <c r="BT3" s="187" t="s">
        <v>2654</v>
      </c>
      <c r="BU3" s="187" t="s">
        <v>2655</v>
      </c>
      <c r="BV3" s="188" t="s">
        <v>2639</v>
      </c>
    </row>
    <row r="4" spans="1:80" s="104" customFormat="1" ht="22.5" customHeight="1">
      <c r="A4" s="189" t="s">
        <v>2408</v>
      </c>
      <c r="B4" s="190" t="s">
        <v>3063</v>
      </c>
      <c r="C4" s="191" t="str">
        <f>IFERROR(VLOOKUP('OT - przykład wodociąg'!$BS4,Słowniki_komponentów!$U$2:$Z$412,4,FALSE),"")</f>
        <v>Przewód wodociągowy</v>
      </c>
      <c r="D4" s="192"/>
      <c r="E4" s="192" t="s">
        <v>4371</v>
      </c>
      <c r="F4" s="193" t="s">
        <v>78</v>
      </c>
      <c r="G4" s="193" t="s">
        <v>77</v>
      </c>
      <c r="H4" s="193" t="s">
        <v>47</v>
      </c>
      <c r="I4" s="252">
        <v>132.5</v>
      </c>
      <c r="J4" s="192">
        <v>125</v>
      </c>
      <c r="K4" s="194" t="str">
        <f>IF(Tabela2[[#This Row],[Nazwa komponentu
'[3']]]&lt;&gt;"",VLOOKUP('OT - przykład wodociąg'!$BT4,Słowniki_komponentów!$AC$2:$AH$50,6,FALSE),"")</f>
        <v>PE100*0049</v>
      </c>
      <c r="L4" s="224">
        <v>0</v>
      </c>
      <c r="M4" s="225">
        <v>0</v>
      </c>
      <c r="N4" s="224">
        <v>0</v>
      </c>
      <c r="O4" s="294"/>
      <c r="P4" s="225" t="e">
        <f>'przedmiar - przykład wodociąg'!#REF!</f>
        <v>#REF!</v>
      </c>
      <c r="Q4" s="192"/>
      <c r="R4" s="193" t="s">
        <v>158</v>
      </c>
      <c r="S4" s="193" t="s">
        <v>510</v>
      </c>
      <c r="T4" s="193" t="s">
        <v>30</v>
      </c>
      <c r="U4" s="192" t="s">
        <v>4370</v>
      </c>
      <c r="V4" s="192" t="s">
        <v>1107</v>
      </c>
      <c r="W4" s="197">
        <f>IFERROR(VLOOKUP('OT - przykład wodociąg'!$BS4,Słowniki_komponentów!$U$2:$Z$412,2,FALSE),"")</f>
        <v>211</v>
      </c>
      <c r="X4" s="194" t="e">
        <f>IF(Tabela2[[#This Row],[Nazwa komponentu
'[3']]]&lt;&gt;"",IF(AND(Tabela2[[#This Row],[Wartość nakładów razem
'[15']]]&lt;3500,OR(MID('OT - przykład wodociąg'!$BS4,1,1)="4",MID('OT - przykład wodociąg'!$BS4,1,1)="5",MID('OT - przykład wodociąg'!$BS4,1,1)="6")),1,'OT - przykład wodociąg'!$BU4),"")</f>
        <v>#REF!</v>
      </c>
      <c r="Y4" s="192"/>
      <c r="Z4" s="178"/>
      <c r="AA4" s="178"/>
      <c r="AB4" s="178"/>
      <c r="AC4" s="198">
        <f>IF(Tabela2[[#This Row],[Nazwa komponentu
'[3']]]&lt;&gt;"",'OT - przykład wodociąg'!$BU4,"")</f>
        <v>27.9</v>
      </c>
      <c r="AD4" s="192" t="s">
        <v>4372</v>
      </c>
      <c r="AE4" s="192" t="s">
        <v>4373</v>
      </c>
      <c r="AF4" s="192" t="s">
        <v>1798</v>
      </c>
      <c r="AG4" s="192"/>
      <c r="AH4" s="192"/>
      <c r="AI4" s="192"/>
      <c r="AJ4" s="192"/>
      <c r="AK4" s="192"/>
      <c r="AL4" s="192" t="s">
        <v>2390</v>
      </c>
      <c r="AM4" s="192"/>
      <c r="AN4" s="192"/>
      <c r="AO4" s="192"/>
      <c r="AP4" s="192"/>
      <c r="AQ4" s="192"/>
      <c r="AR4" s="192"/>
      <c r="AS4" s="192"/>
      <c r="AT4" s="192"/>
      <c r="AU4" s="192"/>
      <c r="AV4" s="243"/>
      <c r="AW4" s="243" t="s">
        <v>4671</v>
      </c>
      <c r="AX4" s="192"/>
      <c r="AY4" s="192"/>
      <c r="AZ4" s="199" t="s">
        <v>4374</v>
      </c>
      <c r="BA4" s="178" t="s">
        <v>1667</v>
      </c>
      <c r="BB4" s="178" t="s">
        <v>1655</v>
      </c>
      <c r="BC4" s="178" t="s">
        <v>2366</v>
      </c>
      <c r="BD4" s="178" t="s">
        <v>1951</v>
      </c>
      <c r="BE4" s="192"/>
      <c r="BF4" s="192" t="s">
        <v>1905</v>
      </c>
      <c r="BG4" s="198" t="str">
        <f>IF(Tabela2[[#This Row],[Nazwa komponentu
'[3']]]&lt;&gt;"",'OT - przykład wodociąg'!$BS4,"")</f>
        <v>211.100</v>
      </c>
      <c r="BH4" s="190" t="s">
        <v>2761</v>
      </c>
      <c r="BI4" s="192"/>
      <c r="BJ4" s="192">
        <v>10</v>
      </c>
      <c r="BK4" s="190"/>
      <c r="BL4" s="190">
        <v>17</v>
      </c>
      <c r="BM4" s="190">
        <v>7.4</v>
      </c>
      <c r="BN4" s="192"/>
      <c r="BO4" s="192"/>
      <c r="BP4" s="190"/>
      <c r="BQ4" s="200" t="s">
        <v>1972</v>
      </c>
      <c r="BR4" s="248" t="s">
        <v>4303</v>
      </c>
      <c r="BS4" s="198" t="str">
        <f t="shared" ref="BS4:BS64" si="0">MID(BR4,1,7)</f>
        <v>211.100</v>
      </c>
      <c r="BT4" s="200" t="s">
        <v>2717</v>
      </c>
      <c r="BU4" s="198">
        <f>IFERROR(IF(VLOOKUP(BS4,Słowniki_komponentów!$U$1:$Z$476,5,FALSE)="wg tabeli materiałowej",INDEX(Słowniki_komponentów!$AD$2:$AG$50,MATCH(BT4,Słowniki_komponentów!$AC$2:$AC$50,0),MATCH(BQ4,Słowniki_komponentów!$AD$1:$AG$1,0)),VLOOKUP(BS4,Słowniki_komponentów!$U$1:$Z$476,5,FALSE)),"brak wszystkich danych")</f>
        <v>27.9</v>
      </c>
      <c r="BV4" s="201"/>
    </row>
    <row r="5" spans="1:80" ht="17.25" customHeight="1">
      <c r="A5" s="189" t="s">
        <v>2409</v>
      </c>
      <c r="B5" s="190" t="s">
        <v>3063</v>
      </c>
      <c r="C5" s="191" t="str">
        <f>IFERROR(VLOOKUP('OT - przykład wodociąg'!$BS5,Słowniki_komponentów!$U$2:$Z$412,4,FALSE),"")</f>
        <v xml:space="preserve">Studzienka wodomierzowa </v>
      </c>
      <c r="D5" s="202"/>
      <c r="E5" s="203" t="s">
        <v>4371</v>
      </c>
      <c r="F5" s="190" t="s">
        <v>78</v>
      </c>
      <c r="G5" s="190" t="s">
        <v>73</v>
      </c>
      <c r="H5" s="190" t="s">
        <v>53</v>
      </c>
      <c r="I5" s="253">
        <v>1</v>
      </c>
      <c r="J5" s="190"/>
      <c r="K5" s="194" t="str">
        <f>IF(Tabela2[[#This Row],[Nazwa komponentu
'[3']]]&lt;&gt;"",VLOOKUP('OT - przykład wodociąg'!$BT5,Słowniki_komponentów!$AC$2:$AH$50,6,FALSE),"")</f>
        <v>Żeliwne sferoidalne*0043</v>
      </c>
      <c r="L5" s="227">
        <v>0</v>
      </c>
      <c r="M5" s="228">
        <v>0</v>
      </c>
      <c r="N5" s="227">
        <v>0</v>
      </c>
      <c r="O5" s="204"/>
      <c r="P5" s="228" t="e">
        <f>'przedmiar - przykład wodociąg'!#REF!</f>
        <v>#REF!</v>
      </c>
      <c r="Q5" s="190"/>
      <c r="R5" s="193" t="s">
        <v>158</v>
      </c>
      <c r="S5" s="193" t="s">
        <v>510</v>
      </c>
      <c r="T5" s="193" t="s">
        <v>30</v>
      </c>
      <c r="U5" s="190" t="s">
        <v>4370</v>
      </c>
      <c r="V5" s="190" t="s">
        <v>1107</v>
      </c>
      <c r="W5" s="197">
        <f>IFERROR(VLOOKUP('OT - przykład wodociąg'!$BS5,Słowniki_komponentów!$U$2:$Z$412,2,FALSE),"")</f>
        <v>291</v>
      </c>
      <c r="X5" s="194" t="e">
        <f>IF(Tabela2[[#This Row],[Nazwa komponentu
'[3']]]&lt;&gt;"",IF(AND(Tabela2[[#This Row],[Wartość nakładów razem
'[15']]]&lt;3500,OR(MID('OT - przykład wodociąg'!$BS5,1,1)="4",MID('OT - przykład wodociąg'!$BS5,1,1)="5",MID('OT - przykład wodociąg'!$BS5,1,1)="6")),1,'OT - przykład wodociąg'!$BU5),"")</f>
        <v>#REF!</v>
      </c>
      <c r="Y5" s="190"/>
      <c r="Z5" s="178"/>
      <c r="AA5" s="178"/>
      <c r="AB5" s="178"/>
      <c r="AC5" s="198">
        <f>IF(Tabela2[[#This Row],[Nazwa komponentu
'[3']]]&lt;&gt;"",'OT - przykład wodociąg'!$BU5,"")</f>
        <v>20</v>
      </c>
      <c r="AD5" s="190" t="s">
        <v>4372</v>
      </c>
      <c r="AE5" s="190" t="s">
        <v>4403</v>
      </c>
      <c r="AF5" s="190" t="s">
        <v>1798</v>
      </c>
      <c r="AG5" s="190"/>
      <c r="AH5" s="190"/>
      <c r="AI5" s="190"/>
      <c r="AJ5" s="190"/>
      <c r="AK5" s="190"/>
      <c r="AL5" s="190" t="s">
        <v>2390</v>
      </c>
      <c r="AM5" s="190"/>
      <c r="AN5" s="190"/>
      <c r="AO5" s="190"/>
      <c r="AP5" s="190"/>
      <c r="AQ5" s="190"/>
      <c r="AR5" s="190"/>
      <c r="AS5" s="190"/>
      <c r="AT5" s="190"/>
      <c r="AU5" s="190"/>
      <c r="AV5" s="242"/>
      <c r="AW5" s="242"/>
      <c r="AX5" s="190"/>
      <c r="AY5" s="190"/>
      <c r="AZ5" s="199" t="s">
        <v>4375</v>
      </c>
      <c r="BA5" s="178" t="s">
        <v>1667</v>
      </c>
      <c r="BB5" s="178" t="s">
        <v>1655</v>
      </c>
      <c r="BC5" s="178" t="s">
        <v>2366</v>
      </c>
      <c r="BD5" s="178"/>
      <c r="BE5" s="190"/>
      <c r="BF5" s="190" t="s">
        <v>1905</v>
      </c>
      <c r="BG5" s="198" t="str">
        <f>IF(Tabela2[[#This Row],[Nazwa komponentu
'[3']]]&lt;&gt;"",'OT - przykład wodociąg'!$BS5,"")</f>
        <v>291.005</v>
      </c>
      <c r="BH5" s="190"/>
      <c r="BI5" s="190"/>
      <c r="BJ5" s="190"/>
      <c r="BK5" s="190"/>
      <c r="BL5" s="190"/>
      <c r="BM5" s="190"/>
      <c r="BN5" s="190"/>
      <c r="BO5" s="190"/>
      <c r="BP5" s="190"/>
      <c r="BQ5" s="190" t="s">
        <v>1969</v>
      </c>
      <c r="BR5" s="218" t="s">
        <v>2275</v>
      </c>
      <c r="BS5" s="198" t="str">
        <f t="shared" si="0"/>
        <v>291.005</v>
      </c>
      <c r="BT5" s="190" t="s">
        <v>2355</v>
      </c>
      <c r="BU5" s="198">
        <f>IFERROR(IF(VLOOKUP(BS5,Słowniki_komponentów!$U$1:$Z$476,5,FALSE)="wg tabeli materiałowej",INDEX(Słowniki_komponentów!$AD$2:$AG$50,MATCH(BT5,Słowniki_komponentów!$AC$2:$AC$50,0),MATCH(BQ5,Słowniki_komponentów!$AD$1:$AG$1,0)),VLOOKUP(BS5,Słowniki_komponentów!$U$1:$Z$476,5,FALSE)),"brak wszystkich danych")</f>
        <v>20</v>
      </c>
      <c r="BV5" s="205"/>
      <c r="BZ5" s="90"/>
      <c r="CA5" s="90"/>
      <c r="CB5" s="90"/>
    </row>
    <row r="6" spans="1:80" ht="18" customHeight="1">
      <c r="A6" s="189" t="s">
        <v>2410</v>
      </c>
      <c r="B6" s="190"/>
      <c r="C6" s="191" t="str">
        <f>IFERROR(VLOOKUP('OT - przykład wodociąg'!$BS6,Słowniki_komponentów!$U$2:$Z$412,4,FALSE),"")</f>
        <v/>
      </c>
      <c r="D6" s="195"/>
      <c r="E6" s="203"/>
      <c r="F6" s="190"/>
      <c r="G6" s="190"/>
      <c r="H6" s="190"/>
      <c r="I6" s="253"/>
      <c r="J6" s="190"/>
      <c r="K6" s="194" t="str">
        <f>IF(Tabela2[[#This Row],[Nazwa komponentu
'[3']]]&lt;&gt;"",VLOOKUP('OT - przykład wodociąg'!$BT6,Słowniki_komponentów!$AC$2:$AH$50,6,FALSE),"")</f>
        <v/>
      </c>
      <c r="L6" s="227"/>
      <c r="M6" s="228"/>
      <c r="N6" s="227"/>
      <c r="O6" s="228">
        <f>'przedmiar - przykład wodociąg'!K17</f>
        <v>0</v>
      </c>
      <c r="P6" s="226" t="str">
        <f>IF(Tabela2[[#This Row],[Nazwa komponentu
'[3']]]&lt;&gt;"",SUM(L6:O6),"")</f>
        <v/>
      </c>
      <c r="Q6" s="190"/>
      <c r="R6" s="193"/>
      <c r="S6" s="193"/>
      <c r="T6" s="193"/>
      <c r="U6" s="190"/>
      <c r="V6" s="190"/>
      <c r="W6" s="197"/>
      <c r="X6" s="194"/>
      <c r="Y6" s="190"/>
      <c r="Z6" s="178"/>
      <c r="AA6" s="178"/>
      <c r="AB6" s="178"/>
      <c r="AC6" s="198" t="str">
        <f>IF(Tabela2[[#This Row],[Nazwa komponentu
'[3']]]&lt;&gt;"",'OT - przykład wodociąg'!$BU6,"")</f>
        <v/>
      </c>
      <c r="AD6" s="190"/>
      <c r="AE6" s="190"/>
      <c r="AF6" s="190"/>
      <c r="AG6" s="190"/>
      <c r="AH6" s="190"/>
      <c r="AI6" s="190"/>
      <c r="AJ6" s="190"/>
      <c r="AK6" s="190"/>
      <c r="AL6" s="190"/>
      <c r="AM6" s="190"/>
      <c r="AN6" s="190"/>
      <c r="AO6" s="190"/>
      <c r="AP6" s="190"/>
      <c r="AQ6" s="190"/>
      <c r="AR6" s="190"/>
      <c r="AS6" s="190"/>
      <c r="AT6" s="190"/>
      <c r="AU6" s="190"/>
      <c r="AV6" s="242"/>
      <c r="AW6" s="242"/>
      <c r="AX6" s="190"/>
      <c r="AY6" s="190"/>
      <c r="AZ6" s="199" t="s">
        <v>4376</v>
      </c>
      <c r="BA6" s="178" t="s">
        <v>1667</v>
      </c>
      <c r="BB6" s="178" t="s">
        <v>1655</v>
      </c>
      <c r="BC6" s="178" t="s">
        <v>2366</v>
      </c>
      <c r="BD6" s="178" t="s">
        <v>1951</v>
      </c>
      <c r="BE6" s="190"/>
      <c r="BF6" s="190" t="s">
        <v>1905</v>
      </c>
      <c r="BG6" s="198" t="str">
        <f>IF(Tabela2[[#This Row],[Nazwa komponentu
'[3']]]&lt;&gt;"",'OT - przykład wodociąg'!$BS6,"")</f>
        <v/>
      </c>
      <c r="BH6" s="190"/>
      <c r="BI6" s="190"/>
      <c r="BJ6" s="190"/>
      <c r="BK6" s="190"/>
      <c r="BL6" s="190"/>
      <c r="BM6" s="190"/>
      <c r="BN6" s="190"/>
      <c r="BO6" s="190"/>
      <c r="BP6" s="190"/>
      <c r="BQ6" s="200"/>
      <c r="BR6" s="248"/>
      <c r="BS6" s="198" t="str">
        <f t="shared" si="0"/>
        <v/>
      </c>
      <c r="BT6" s="200"/>
      <c r="BU6" s="198" t="str">
        <f>IFERROR(IF(VLOOKUP(BS6,Słowniki_komponentów!$U$1:$Z$476,5,FALSE)="wg tabeli materiałowej",INDEX(Słowniki_komponentów!$AD$2:$AG$50,MATCH(BT6,Słowniki_komponentów!$AC$2:$AC$50,0),MATCH(BQ6,Słowniki_komponentów!$AD$1:$AG$1,0)),VLOOKUP(BS6,Słowniki_komponentów!$U$1:$Z$476,5,FALSE)),"brak wszystkich danych")</f>
        <v>brak wszystkich danych</v>
      </c>
      <c r="BV6" s="201"/>
      <c r="BZ6" s="90"/>
      <c r="CA6" s="90"/>
      <c r="CB6" s="90"/>
    </row>
    <row r="7" spans="1:80">
      <c r="A7" s="189" t="s">
        <v>2411</v>
      </c>
      <c r="B7" s="190"/>
      <c r="C7" s="191" t="str">
        <f>IFERROR(VLOOKUP('OT - przykład wodociąg'!$BS7,Słowniki_komponentów!$U$2:$Z$412,4,FALSE),"")</f>
        <v/>
      </c>
      <c r="D7" s="202"/>
      <c r="E7" s="195"/>
      <c r="F7" s="190"/>
      <c r="G7" s="190"/>
      <c r="H7" s="190"/>
      <c r="I7" s="253"/>
      <c r="J7" s="190"/>
      <c r="K7" s="194" t="str">
        <f>IF(Tabela2[[#This Row],[Nazwa komponentu
'[3']]]&lt;&gt;"",VLOOKUP('OT - przykład wodociąg'!$BT7,Słowniki_komponentów!$AC$2:$AH$50,6,FALSE),"")</f>
        <v/>
      </c>
      <c r="L7" s="227"/>
      <c r="M7" s="228"/>
      <c r="N7" s="227"/>
      <c r="O7" s="228" t="e">
        <f>'przedmiar - przykład wodociąg'!#REF!</f>
        <v>#REF!</v>
      </c>
      <c r="P7" s="226" t="str">
        <f>IF(Tabela2[[#This Row],[Nazwa komponentu
'[3']]]&lt;&gt;"",SUM(L7:O7),"")</f>
        <v/>
      </c>
      <c r="Q7" s="190"/>
      <c r="R7" s="193"/>
      <c r="S7" s="193"/>
      <c r="T7" s="193"/>
      <c r="U7" s="190"/>
      <c r="V7" s="190"/>
      <c r="W7" s="197" t="str">
        <f>IFERROR(VLOOKUP('OT - przykład wodociąg'!$BS7,Słowniki_komponentów!$U$2:$Z$412,2,FALSE),"")</f>
        <v/>
      </c>
      <c r="X7" s="194" t="str">
        <f>IF(Tabela2[[#This Row],[Nazwa komponentu
'[3']]]&lt;&gt;"",IF(AND(Tabela2[[#This Row],[Wartość nakładów razem
'[15']]]&lt;3500,OR(MID('OT - przykład wodociąg'!$BS7,1,1)="4",MID('OT - przykład wodociąg'!$BS7,1,1)="5",MID('OT - przykład wodociąg'!$BS7,1,1)="6")),1,'OT - przykład wodociąg'!$BU7),"")</f>
        <v/>
      </c>
      <c r="Y7" s="190"/>
      <c r="Z7" s="178"/>
      <c r="AA7" s="178"/>
      <c r="AB7" s="178"/>
      <c r="AC7" s="198" t="str">
        <f>IF(Tabela2[[#This Row],[Nazwa komponentu
'[3']]]&lt;&gt;"",'OT - przykład wodociąg'!$BU7,"")</f>
        <v/>
      </c>
      <c r="AD7" s="190"/>
      <c r="AE7" s="190"/>
      <c r="AF7" s="190"/>
      <c r="AG7" s="190"/>
      <c r="AH7" s="190"/>
      <c r="AI7" s="190"/>
      <c r="AJ7" s="190"/>
      <c r="AK7" s="190"/>
      <c r="AL7" s="190"/>
      <c r="AM7" s="190"/>
      <c r="AN7" s="190"/>
      <c r="AO7" s="190"/>
      <c r="AP7" s="190"/>
      <c r="AQ7" s="190"/>
      <c r="AR7" s="190"/>
      <c r="AS7" s="190"/>
      <c r="AT7" s="190"/>
      <c r="AU7" s="190"/>
      <c r="AV7" s="242"/>
      <c r="AW7" s="242"/>
      <c r="AX7" s="190"/>
      <c r="AY7" s="190"/>
      <c r="AZ7" s="199"/>
      <c r="BA7" s="178"/>
      <c r="BB7" s="178"/>
      <c r="BC7" s="178"/>
      <c r="BD7" s="178"/>
      <c r="BE7" s="190"/>
      <c r="BF7" s="190"/>
      <c r="BG7" s="198" t="str">
        <f>IF(Tabela2[[#This Row],[Nazwa komponentu
'[3']]]&lt;&gt;"",'OT - przykład wodociąg'!$BS7,"")</f>
        <v/>
      </c>
      <c r="BH7" s="190"/>
      <c r="BI7" s="190"/>
      <c r="BJ7" s="190"/>
      <c r="BK7" s="190"/>
      <c r="BL7" s="190"/>
      <c r="BM7" s="190"/>
      <c r="BN7" s="190"/>
      <c r="BO7" s="190"/>
      <c r="BP7" s="190"/>
      <c r="BQ7" s="190"/>
      <c r="BR7" s="218"/>
      <c r="BS7" s="198" t="str">
        <f t="shared" si="0"/>
        <v/>
      </c>
      <c r="BT7" s="190"/>
      <c r="BU7" s="198" t="str">
        <f>IFERROR(IF(VLOOKUP(BS7,Słowniki_komponentów!$U$1:$Z$476,5,FALSE)="wg tabeli materiałowej",INDEX(Słowniki_komponentów!$AD$2:$AG$50,MATCH(BT7,Słowniki_komponentów!$AC$2:$AC$50,0),MATCH(BQ7,Słowniki_komponentów!$AD$1:$AG$1,0)),VLOOKUP(BS7,Słowniki_komponentów!$U$1:$Z$476,5,FALSE)),"brak wszystkich danych")</f>
        <v>brak wszystkich danych</v>
      </c>
      <c r="BV7" s="205"/>
      <c r="BZ7" s="90"/>
      <c r="CA7" s="90"/>
      <c r="CB7" s="90"/>
    </row>
    <row r="8" spans="1:80">
      <c r="A8" s="189" t="s">
        <v>2412</v>
      </c>
      <c r="B8" s="190"/>
      <c r="C8" s="191" t="str">
        <f>IFERROR(VLOOKUP('OT - przykład wodociąg'!$BS8,Słowniki_komponentów!$U$2:$Z$412,4,FALSE),"")</f>
        <v/>
      </c>
      <c r="D8" s="202"/>
      <c r="E8" s="195"/>
      <c r="F8" s="190"/>
      <c r="G8" s="190"/>
      <c r="H8" s="190"/>
      <c r="I8" s="253"/>
      <c r="J8" s="190"/>
      <c r="K8" s="194" t="str">
        <f>IF(Tabela2[[#This Row],[Nazwa komponentu
'[3']]]&lt;&gt;"",VLOOKUP('OT - przykład wodociąg'!$BT8,Słowniki_komponentów!$AC$2:$AH$50,6,FALSE),"")</f>
        <v/>
      </c>
      <c r="L8" s="227"/>
      <c r="M8" s="228"/>
      <c r="N8" s="227"/>
      <c r="O8" s="228" t="e">
        <f>'przedmiar - przykład wodociąg'!#REF!</f>
        <v>#REF!</v>
      </c>
      <c r="P8" s="226" t="str">
        <f>IF(Tabela2[[#This Row],[Nazwa komponentu
'[3']]]&lt;&gt;"",SUM(L8:O8),"")</f>
        <v/>
      </c>
      <c r="Q8" s="190"/>
      <c r="R8" s="193"/>
      <c r="S8" s="193"/>
      <c r="T8" s="193"/>
      <c r="U8" s="190"/>
      <c r="V8" s="190"/>
      <c r="W8" s="197" t="str">
        <f>IFERROR(VLOOKUP('OT - przykład wodociąg'!$BS8,Słowniki_komponentów!$U$2:$Z$412,2,FALSE),"")</f>
        <v/>
      </c>
      <c r="X8" s="194" t="str">
        <f>IF(Tabela2[[#This Row],[Nazwa komponentu
'[3']]]&lt;&gt;"",IF(AND(Tabela2[[#This Row],[Wartość nakładów razem
'[15']]]&lt;3500,OR(MID('OT - przykład wodociąg'!$BS8,1,1)="4",MID('OT - przykład wodociąg'!$BS8,1,1)="5",MID('OT - przykład wodociąg'!$BS8,1,1)="6")),1,'OT - przykład wodociąg'!$BU8),"")</f>
        <v/>
      </c>
      <c r="Y8" s="190"/>
      <c r="Z8" s="178"/>
      <c r="AA8" s="178"/>
      <c r="AB8" s="178"/>
      <c r="AC8" s="198" t="str">
        <f>IF(Tabela2[[#This Row],[Nazwa komponentu
'[3']]]&lt;&gt;"",'OT - przykład wodociąg'!$BU8,"")</f>
        <v/>
      </c>
      <c r="AD8" s="190"/>
      <c r="AE8" s="190"/>
      <c r="AF8" s="190"/>
      <c r="AG8" s="190"/>
      <c r="AH8" s="190"/>
      <c r="AI8" s="190"/>
      <c r="AJ8" s="190"/>
      <c r="AK8" s="190"/>
      <c r="AL8" s="190"/>
      <c r="AM8" s="190"/>
      <c r="AN8" s="190"/>
      <c r="AO8" s="190"/>
      <c r="AP8" s="190"/>
      <c r="AQ8" s="190"/>
      <c r="AR8" s="190"/>
      <c r="AS8" s="190"/>
      <c r="AT8" s="190"/>
      <c r="AU8" s="190"/>
      <c r="AV8" s="242"/>
      <c r="AW8" s="242"/>
      <c r="AX8" s="190"/>
      <c r="AY8" s="190"/>
      <c r="AZ8" s="199"/>
      <c r="BA8" s="178"/>
      <c r="BB8" s="178"/>
      <c r="BC8" s="178"/>
      <c r="BD8" s="178"/>
      <c r="BE8" s="190"/>
      <c r="BF8" s="190"/>
      <c r="BG8" s="198" t="str">
        <f>IF(Tabela2[[#This Row],[Nazwa komponentu
'[3']]]&lt;&gt;"",'OT - przykład wodociąg'!$BS8,"")</f>
        <v/>
      </c>
      <c r="BH8" s="190"/>
      <c r="BI8" s="190"/>
      <c r="BJ8" s="190"/>
      <c r="BK8" s="190"/>
      <c r="BL8" s="190"/>
      <c r="BM8" s="190"/>
      <c r="BN8" s="190"/>
      <c r="BO8" s="190"/>
      <c r="BP8" s="190"/>
      <c r="BQ8" s="200"/>
      <c r="BR8" s="248"/>
      <c r="BS8" s="198" t="str">
        <f t="shared" si="0"/>
        <v/>
      </c>
      <c r="BT8" s="200"/>
      <c r="BU8" s="198" t="str">
        <f>IFERROR(IF(VLOOKUP(BS8,Słowniki_komponentów!$U$1:$Z$476,5,FALSE)="wg tabeli materiałowej",INDEX(Słowniki_komponentów!$AD$2:$AG$50,MATCH(BT8,Słowniki_komponentów!$AC$2:$AC$50,0),MATCH(BQ8,Słowniki_komponentów!$AD$1:$AG$1,0)),VLOOKUP(BS8,Słowniki_komponentów!$U$1:$Z$476,5,FALSE)),"brak wszystkich danych")</f>
        <v>brak wszystkich danych</v>
      </c>
      <c r="BV8" s="201"/>
      <c r="BZ8" s="90"/>
      <c r="CA8" s="90"/>
      <c r="CB8" s="90"/>
    </row>
    <row r="9" spans="1:80">
      <c r="A9" s="189" t="s">
        <v>2413</v>
      </c>
      <c r="B9" s="190"/>
      <c r="C9" s="191" t="str">
        <f>IFERROR(VLOOKUP('OT - przykład wodociąg'!$BS9,Słowniki_komponentów!$U$2:$Z$412,4,FALSE),"")</f>
        <v/>
      </c>
      <c r="D9" s="190"/>
      <c r="E9" s="190"/>
      <c r="F9" s="193"/>
      <c r="G9" s="193"/>
      <c r="H9" s="193"/>
      <c r="I9" s="253"/>
      <c r="J9" s="190"/>
      <c r="K9" s="194" t="str">
        <f>IF(Tabela2[[#This Row],[Nazwa komponentu
'[3']]]&lt;&gt;"",VLOOKUP('OT - przykład wodociąg'!$BT9,Słowniki_komponentów!$AC$2:$AH$50,6,FALSE),"")</f>
        <v/>
      </c>
      <c r="L9" s="229"/>
      <c r="M9" s="228"/>
      <c r="N9" s="227"/>
      <c r="O9" s="228" t="e">
        <f>'przedmiar - przykład wodociąg'!#REF!</f>
        <v>#REF!</v>
      </c>
      <c r="P9" s="226" t="str">
        <f>IF(Tabela2[[#This Row],[Nazwa komponentu
'[3']]]&lt;&gt;"",SUM(L9:O9),"")</f>
        <v/>
      </c>
      <c r="Q9" s="190"/>
      <c r="R9" s="193"/>
      <c r="S9" s="193"/>
      <c r="T9" s="193"/>
      <c r="U9" s="190"/>
      <c r="V9" s="192"/>
      <c r="W9" s="197" t="str">
        <f>IFERROR(VLOOKUP('OT - przykład wodociąg'!$BS9,Słowniki_komponentów!$U$2:$Z$412,2,FALSE),"")</f>
        <v/>
      </c>
      <c r="X9" s="194" t="str">
        <f>IF(Tabela2[[#This Row],[Nazwa komponentu
'[3']]]&lt;&gt;"",IF(AND(Tabela2[[#This Row],[Wartość nakładów razem
'[15']]]&lt;3500,OR(MID('OT - przykład wodociąg'!$BS9,1,1)="4",MID('OT - przykład wodociąg'!$BS9,1,1)="5",MID('OT - przykład wodociąg'!$BS9,1,1)="6")),1,'OT - przykład wodociąg'!$BU9),"")</f>
        <v/>
      </c>
      <c r="Y9" s="190"/>
      <c r="Z9" s="178"/>
      <c r="AA9" s="178"/>
      <c r="AB9" s="178"/>
      <c r="AC9" s="198" t="str">
        <f>IF(Tabela2[[#This Row],[Nazwa komponentu
'[3']]]&lt;&gt;"",'OT - przykład wodociąg'!$BU9,"")</f>
        <v/>
      </c>
      <c r="AD9" s="190"/>
      <c r="AE9" s="190"/>
      <c r="AF9" s="190"/>
      <c r="AG9" s="190"/>
      <c r="AH9" s="190"/>
      <c r="AI9" s="190"/>
      <c r="AJ9" s="190"/>
      <c r="AK9" s="190"/>
      <c r="AL9" s="190"/>
      <c r="AM9" s="190"/>
      <c r="AN9" s="190"/>
      <c r="AO9" s="190"/>
      <c r="AP9" s="190"/>
      <c r="AQ9" s="190"/>
      <c r="AR9" s="190"/>
      <c r="AS9" s="190"/>
      <c r="AT9" s="190"/>
      <c r="AU9" s="190"/>
      <c r="AV9" s="242"/>
      <c r="AW9" s="242"/>
      <c r="AX9" s="190"/>
      <c r="AY9" s="190"/>
      <c r="AZ9" s="199"/>
      <c r="BA9" s="178"/>
      <c r="BB9" s="178"/>
      <c r="BC9" s="178"/>
      <c r="BD9" s="178"/>
      <c r="BE9" s="190"/>
      <c r="BF9" s="190"/>
      <c r="BG9" s="198" t="str">
        <f>IF(Tabela2[[#This Row],[Nazwa komponentu
'[3']]]&lt;&gt;"",'OT - przykład wodociąg'!$BS9,"")</f>
        <v/>
      </c>
      <c r="BH9" s="190"/>
      <c r="BI9" s="190"/>
      <c r="BJ9" s="190"/>
      <c r="BK9" s="190"/>
      <c r="BL9" s="190"/>
      <c r="BM9" s="190"/>
      <c r="BN9" s="190"/>
      <c r="BO9" s="190"/>
      <c r="BP9" s="190"/>
      <c r="BQ9" s="190"/>
      <c r="BR9" s="218"/>
      <c r="BS9" s="198" t="str">
        <f t="shared" si="0"/>
        <v/>
      </c>
      <c r="BT9" s="190"/>
      <c r="BU9" s="198" t="str">
        <f>IFERROR(IF(VLOOKUP(BS9,Słowniki_komponentów!$U$1:$Z$476,5,FALSE)="wg tabeli materiałowej",INDEX(Słowniki_komponentów!$AD$2:$AG$50,MATCH(BT9,Słowniki_komponentów!$AC$2:$AC$50,0),MATCH(BQ9,Słowniki_komponentów!$AD$1:$AG$1,0)),VLOOKUP(BS9,Słowniki_komponentów!$U$1:$Z$476,5,FALSE)),"brak wszystkich danych")</f>
        <v>brak wszystkich danych</v>
      </c>
      <c r="BV9" s="205"/>
      <c r="BZ9" s="90"/>
      <c r="CA9" s="90"/>
      <c r="CB9" s="90"/>
    </row>
    <row r="10" spans="1:80">
      <c r="A10" s="189" t="s">
        <v>2414</v>
      </c>
      <c r="B10" s="190"/>
      <c r="C10" s="191" t="str">
        <f>IFERROR(VLOOKUP('OT - przykład wodociąg'!$BS10,Słowniki_komponentów!$U$2:$Z$412,4,FALSE),"")</f>
        <v/>
      </c>
      <c r="D10" s="190"/>
      <c r="E10" s="190"/>
      <c r="F10" s="193"/>
      <c r="G10" s="193"/>
      <c r="H10" s="193"/>
      <c r="I10" s="253"/>
      <c r="J10" s="190"/>
      <c r="K10" s="194" t="str">
        <f>IF(Tabela2[[#This Row],[Nazwa komponentu
'[3']]]&lt;&gt;"",VLOOKUP('OT - przykład wodociąg'!$BT10,Słowniki_komponentów!$AC$2:$AH$50,6,FALSE),"")</f>
        <v/>
      </c>
      <c r="L10" s="229"/>
      <c r="M10" s="228"/>
      <c r="N10" s="229"/>
      <c r="O10" s="228">
        <f>'przedmiar - przykład wodociąg'!K18</f>
        <v>0</v>
      </c>
      <c r="P10" s="226" t="str">
        <f>IF(Tabela2[[#This Row],[Nazwa komponentu
'[3']]]&lt;&gt;"",SUM(L10:O10),"")</f>
        <v/>
      </c>
      <c r="Q10" s="190"/>
      <c r="R10" s="193"/>
      <c r="S10" s="193"/>
      <c r="T10" s="193"/>
      <c r="U10" s="190"/>
      <c r="V10" s="192"/>
      <c r="W10" s="197" t="str">
        <f>IFERROR(VLOOKUP('OT - przykład wodociąg'!$BS10,Słowniki_komponentów!$U$2:$Z$412,2,FALSE),"")</f>
        <v/>
      </c>
      <c r="X10" s="194" t="str">
        <f>IF(Tabela2[[#This Row],[Nazwa komponentu
'[3']]]&lt;&gt;"",IF(AND(Tabela2[[#This Row],[Wartość nakładów razem
'[15']]]&lt;3500,OR(MID('OT - przykład wodociąg'!$BS10,1,1)="4",MID('OT - przykład wodociąg'!$BS10,1,1)="5",MID('OT - przykład wodociąg'!$BS10,1,1)="6")),1,'OT - przykład wodociąg'!$BU10),"")</f>
        <v/>
      </c>
      <c r="Y10" s="190"/>
      <c r="Z10" s="178"/>
      <c r="AA10" s="178"/>
      <c r="AB10" s="178"/>
      <c r="AC10" s="198" t="str">
        <f>IF(Tabela2[[#This Row],[Nazwa komponentu
'[3']]]&lt;&gt;"",'OT - przykład wodociąg'!$BU10,"")</f>
        <v/>
      </c>
      <c r="AD10" s="190"/>
      <c r="AE10" s="190"/>
      <c r="AF10" s="190"/>
      <c r="AG10" s="190"/>
      <c r="AH10" s="190"/>
      <c r="AI10" s="190"/>
      <c r="AJ10" s="190"/>
      <c r="AK10" s="190"/>
      <c r="AL10" s="190"/>
      <c r="AM10" s="190"/>
      <c r="AN10" s="190"/>
      <c r="AO10" s="190"/>
      <c r="AP10" s="190"/>
      <c r="AQ10" s="190"/>
      <c r="AR10" s="190"/>
      <c r="AS10" s="190"/>
      <c r="AT10" s="190"/>
      <c r="AU10" s="190"/>
      <c r="AV10" s="242"/>
      <c r="AW10" s="242"/>
      <c r="AX10" s="190"/>
      <c r="AY10" s="190"/>
      <c r="AZ10" s="199"/>
      <c r="BA10" s="178"/>
      <c r="BB10" s="178"/>
      <c r="BC10" s="178"/>
      <c r="BD10" s="178"/>
      <c r="BE10" s="190"/>
      <c r="BF10" s="190"/>
      <c r="BG10" s="198" t="str">
        <f>IF(Tabela2[[#This Row],[Nazwa komponentu
'[3']]]&lt;&gt;"",'OT - przykład wodociąg'!$BS10,"")</f>
        <v/>
      </c>
      <c r="BH10" s="190"/>
      <c r="BI10" s="190"/>
      <c r="BJ10" s="190"/>
      <c r="BK10" s="190"/>
      <c r="BL10" s="190"/>
      <c r="BM10" s="190"/>
      <c r="BN10" s="190"/>
      <c r="BO10" s="190"/>
      <c r="BP10" s="190"/>
      <c r="BQ10" s="200"/>
      <c r="BR10" s="248"/>
      <c r="BS10" s="198" t="str">
        <f t="shared" si="0"/>
        <v/>
      </c>
      <c r="BT10" s="200"/>
      <c r="BU10" s="198" t="str">
        <f>IFERROR(IF(VLOOKUP(BS10,Słowniki_komponentów!$U$1:$Z$476,5,FALSE)="wg tabeli materiałowej",INDEX(Słowniki_komponentów!$AD$2:$AG$50,MATCH(BT10,Słowniki_komponentów!$AC$2:$AC$50,0),MATCH(BQ10,Słowniki_komponentów!$AD$1:$AG$1,0)),VLOOKUP(BS10,Słowniki_komponentów!$U$1:$Z$476,5,FALSE)),"brak wszystkich danych")</f>
        <v>brak wszystkich danych</v>
      </c>
      <c r="BV10" s="201"/>
      <c r="BZ10" s="90"/>
      <c r="CA10" s="90"/>
      <c r="CB10" s="90"/>
    </row>
    <row r="11" spans="1:80">
      <c r="A11" s="189" t="s">
        <v>2415</v>
      </c>
      <c r="B11" s="190"/>
      <c r="C11" s="191" t="str">
        <f>IFERROR(VLOOKUP('OT - przykład wodociąg'!$BS11,Słowniki_komponentów!$U$2:$Z$412,4,FALSE),"")</f>
        <v/>
      </c>
      <c r="D11" s="202"/>
      <c r="E11" s="195"/>
      <c r="F11" s="190"/>
      <c r="G11" s="190"/>
      <c r="H11" s="190"/>
      <c r="I11" s="253"/>
      <c r="J11" s="190"/>
      <c r="K11" s="194" t="str">
        <f>IF(Tabela2[[#This Row],[Nazwa komponentu
'[3']]]&lt;&gt;"",VLOOKUP('OT - przykład wodociąg'!$BT11,Słowniki_komponentów!$AC$2:$AH$50,6,FALSE),"")</f>
        <v/>
      </c>
      <c r="L11" s="227"/>
      <c r="M11" s="228"/>
      <c r="N11" s="227"/>
      <c r="O11" s="228">
        <f>'przedmiar - przykład wodociąg'!K19</f>
        <v>0</v>
      </c>
      <c r="P11" s="226" t="str">
        <f>IF(Tabela2[[#This Row],[Nazwa komponentu
'[3']]]&lt;&gt;"",SUM(L11:O11),"")</f>
        <v/>
      </c>
      <c r="Q11" s="190"/>
      <c r="R11" s="193"/>
      <c r="S11" s="193"/>
      <c r="T11" s="193"/>
      <c r="U11" s="190"/>
      <c r="V11" s="190"/>
      <c r="W11" s="197" t="str">
        <f>IFERROR(VLOOKUP('OT - przykład wodociąg'!$BS11,Słowniki_komponentów!$U$2:$Z$412,2,FALSE),"")</f>
        <v/>
      </c>
      <c r="X11" s="194" t="str">
        <f>IF(Tabela2[[#This Row],[Nazwa komponentu
'[3']]]&lt;&gt;"",IF(AND(Tabela2[[#This Row],[Wartość nakładów razem
'[15']]]&lt;3500,OR(MID('OT - przykład wodociąg'!$BS11,1,1)="4",MID('OT - przykład wodociąg'!$BS11,1,1)="5",MID('OT - przykład wodociąg'!$BS11,1,1)="6")),1,'OT - przykład wodociąg'!$BU11),"")</f>
        <v/>
      </c>
      <c r="Y11" s="190"/>
      <c r="Z11" s="178"/>
      <c r="AA11" s="178"/>
      <c r="AB11" s="178"/>
      <c r="AC11" s="198" t="str">
        <f>IF(Tabela2[[#This Row],[Nazwa komponentu
'[3']]]&lt;&gt;"",'OT - przykład wodociąg'!$BU11,"")</f>
        <v/>
      </c>
      <c r="AD11" s="190"/>
      <c r="AE11" s="190"/>
      <c r="AF11" s="190"/>
      <c r="AG11" s="190"/>
      <c r="AH11" s="190"/>
      <c r="AI11" s="190"/>
      <c r="AJ11" s="190"/>
      <c r="AK11" s="190"/>
      <c r="AL11" s="190"/>
      <c r="AM11" s="190"/>
      <c r="AN11" s="190"/>
      <c r="AO11" s="190"/>
      <c r="AP11" s="190"/>
      <c r="AQ11" s="190"/>
      <c r="AR11" s="190"/>
      <c r="AS11" s="190"/>
      <c r="AT11" s="190"/>
      <c r="AU11" s="190"/>
      <c r="AV11" s="242"/>
      <c r="AW11" s="242"/>
      <c r="AX11" s="190"/>
      <c r="AY11" s="190"/>
      <c r="AZ11" s="199"/>
      <c r="BA11" s="178"/>
      <c r="BB11" s="178"/>
      <c r="BC11" s="178"/>
      <c r="BD11" s="178"/>
      <c r="BE11" s="190"/>
      <c r="BF11" s="190"/>
      <c r="BG11" s="198" t="str">
        <f>IF(Tabela2[[#This Row],[Nazwa komponentu
'[3']]]&lt;&gt;"",'OT - przykład wodociąg'!$BS11,"")</f>
        <v/>
      </c>
      <c r="BH11" s="190"/>
      <c r="BI11" s="190"/>
      <c r="BJ11" s="190"/>
      <c r="BK11" s="190"/>
      <c r="BL11" s="190"/>
      <c r="BM11" s="190"/>
      <c r="BN11" s="190"/>
      <c r="BO11" s="190"/>
      <c r="BP11" s="190"/>
      <c r="BQ11" s="190"/>
      <c r="BR11" s="218"/>
      <c r="BS11" s="198" t="str">
        <f t="shared" si="0"/>
        <v/>
      </c>
      <c r="BT11" s="190"/>
      <c r="BU11" s="198" t="str">
        <f>IFERROR(IF(VLOOKUP(BS11,Słowniki_komponentów!$U$1:$Z$476,5,FALSE)="wg tabeli materiałowej",INDEX(Słowniki_komponentów!$AD$2:$AG$50,MATCH(BT11,Słowniki_komponentów!$AC$2:$AC$50,0),MATCH(BQ11,Słowniki_komponentów!$AD$1:$AG$1,0)),VLOOKUP(BS11,Słowniki_komponentów!$U$1:$Z$476,5,FALSE)),"brak wszystkich danych")</f>
        <v>brak wszystkich danych</v>
      </c>
      <c r="BV11" s="205"/>
      <c r="BZ11" s="90"/>
      <c r="CA11" s="90"/>
      <c r="CB11" s="90"/>
    </row>
    <row r="12" spans="1:80" ht="18.75" customHeight="1">
      <c r="A12" s="189" t="s">
        <v>2416</v>
      </c>
      <c r="B12" s="190"/>
      <c r="C12" s="191" t="str">
        <f>IFERROR(VLOOKUP('OT - przykład wodociąg'!$BS12,Słowniki_komponentów!$U$2:$Z$412,4,FALSE),"")</f>
        <v/>
      </c>
      <c r="D12" s="190"/>
      <c r="E12" s="190"/>
      <c r="F12" s="193"/>
      <c r="G12" s="193"/>
      <c r="H12" s="193"/>
      <c r="I12" s="253"/>
      <c r="J12" s="190"/>
      <c r="K12" s="194" t="str">
        <f>IF(Tabela2[[#This Row],[Nazwa komponentu
'[3']]]&lt;&gt;"",VLOOKUP('OT - przykład wodociąg'!$BT12,Słowniki_komponentów!$AC$2:$AH$50,6,FALSE),"")</f>
        <v/>
      </c>
      <c r="L12" s="229"/>
      <c r="M12" s="228"/>
      <c r="N12" s="229"/>
      <c r="O12" s="228">
        <f>'przedmiar - przykład wodociąg'!K20</f>
        <v>0</v>
      </c>
      <c r="P12" s="226" t="str">
        <f>IF(Tabela2[[#This Row],[Nazwa komponentu
'[3']]]&lt;&gt;"",SUM(L12:O12),"")</f>
        <v/>
      </c>
      <c r="Q12" s="190"/>
      <c r="R12" s="193"/>
      <c r="S12" s="193"/>
      <c r="T12" s="193"/>
      <c r="U12" s="190"/>
      <c r="V12" s="192"/>
      <c r="W12" s="197" t="str">
        <f>IFERROR(VLOOKUP('OT - przykład wodociąg'!$BS12,Słowniki_komponentów!$U$2:$Z$412,2,FALSE),"")</f>
        <v/>
      </c>
      <c r="X12" s="194" t="str">
        <f>IF(Tabela2[[#This Row],[Nazwa komponentu
'[3']]]&lt;&gt;"",IF(AND(Tabela2[[#This Row],[Wartość nakładów razem
'[15']]]&lt;3500,OR(MID('OT - przykład wodociąg'!$BS12,1,1)="4",MID('OT - przykład wodociąg'!$BS12,1,1)="5",MID('OT - przykład wodociąg'!$BS12,1,1)="6")),1,'OT - przykład wodociąg'!$BU12),"")</f>
        <v/>
      </c>
      <c r="Y12" s="190"/>
      <c r="Z12" s="178"/>
      <c r="AA12" s="178"/>
      <c r="AB12" s="178"/>
      <c r="AC12" s="198" t="str">
        <f>IF(Tabela2[[#This Row],[Nazwa komponentu
'[3']]]&lt;&gt;"",'OT - przykład wodociąg'!$BU12,"")</f>
        <v/>
      </c>
      <c r="AD12" s="190"/>
      <c r="AE12" s="190"/>
      <c r="AF12" s="190"/>
      <c r="AG12" s="190"/>
      <c r="AH12" s="190"/>
      <c r="AI12" s="190"/>
      <c r="AJ12" s="190"/>
      <c r="AK12" s="190"/>
      <c r="AL12" s="190"/>
      <c r="AM12" s="190"/>
      <c r="AN12" s="190"/>
      <c r="AO12" s="190"/>
      <c r="AP12" s="190"/>
      <c r="AQ12" s="190"/>
      <c r="AR12" s="190"/>
      <c r="AS12" s="190"/>
      <c r="AT12" s="190"/>
      <c r="AU12" s="190"/>
      <c r="AV12" s="242"/>
      <c r="AW12" s="242"/>
      <c r="AX12" s="190"/>
      <c r="AY12" s="190"/>
      <c r="AZ12" s="199"/>
      <c r="BA12" s="178"/>
      <c r="BB12" s="178"/>
      <c r="BC12" s="178"/>
      <c r="BD12" s="178"/>
      <c r="BE12" s="190"/>
      <c r="BF12" s="190"/>
      <c r="BG12" s="198" t="str">
        <f>IF(Tabela2[[#This Row],[Nazwa komponentu
'[3']]]&lt;&gt;"",'OT - przykład wodociąg'!$BS12,"")</f>
        <v/>
      </c>
      <c r="BH12" s="190"/>
      <c r="BI12" s="190"/>
      <c r="BJ12" s="190"/>
      <c r="BK12" s="190"/>
      <c r="BL12" s="190"/>
      <c r="BM12" s="190"/>
      <c r="BN12" s="190"/>
      <c r="BO12" s="190"/>
      <c r="BP12" s="190"/>
      <c r="BQ12" s="200"/>
      <c r="BR12" s="248"/>
      <c r="BS12" s="198" t="str">
        <f t="shared" si="0"/>
        <v/>
      </c>
      <c r="BT12" s="200"/>
      <c r="BU12" s="198" t="str">
        <f>IFERROR(IF(VLOOKUP(BS12,Słowniki_komponentów!$U$1:$Z$476,5,FALSE)="wg tabeli materiałowej",INDEX(Słowniki_komponentów!$AD$2:$AG$50,MATCH(BT12,Słowniki_komponentów!$AC$2:$AC$50,0),MATCH(BQ12,Słowniki_komponentów!$AD$1:$AG$1,0)),VLOOKUP(BS12,Słowniki_komponentów!$U$1:$Z$476,5,FALSE)),"brak wszystkich danych")</f>
        <v>brak wszystkich danych</v>
      </c>
      <c r="BV12" s="201"/>
      <c r="BZ12" s="90"/>
      <c r="CA12" s="90"/>
      <c r="CB12" s="90"/>
    </row>
    <row r="13" spans="1:80">
      <c r="A13" s="189" t="s">
        <v>2417</v>
      </c>
      <c r="B13" s="190"/>
      <c r="C13" s="191" t="str">
        <f>IFERROR(VLOOKUP('OT - przykład wodociąg'!$BS13,Słowniki_komponentów!$U$2:$Z$412,4,FALSE),"")</f>
        <v/>
      </c>
      <c r="D13" s="190"/>
      <c r="E13" s="190"/>
      <c r="F13" s="193"/>
      <c r="G13" s="193"/>
      <c r="H13" s="193"/>
      <c r="I13" s="253"/>
      <c r="J13" s="190"/>
      <c r="K13" s="194" t="str">
        <f>IF(Tabela2[[#This Row],[Nazwa komponentu
'[3']]]&lt;&gt;"",VLOOKUP('OT - przykład wodociąg'!$BT13,Słowniki_komponentów!$AC$2:$AH$50,6,FALSE),"")</f>
        <v/>
      </c>
      <c r="L13" s="229"/>
      <c r="M13" s="228"/>
      <c r="N13" s="229"/>
      <c r="O13" s="228">
        <f>'przedmiar - przykład wodociąg'!K21</f>
        <v>0</v>
      </c>
      <c r="P13" s="226" t="str">
        <f>IF(Tabela2[[#This Row],[Nazwa komponentu
'[3']]]&lt;&gt;"",SUM(L13:O13),"")</f>
        <v/>
      </c>
      <c r="Q13" s="190"/>
      <c r="R13" s="193"/>
      <c r="S13" s="193"/>
      <c r="T13" s="193"/>
      <c r="U13" s="190"/>
      <c r="V13" s="192"/>
      <c r="W13" s="197" t="str">
        <f>IFERROR(VLOOKUP('OT - przykład wodociąg'!$BS13,Słowniki_komponentów!$U$2:$Z$412,2,FALSE),"")</f>
        <v/>
      </c>
      <c r="X13" s="194" t="str">
        <f>IF(Tabela2[[#This Row],[Nazwa komponentu
'[3']]]&lt;&gt;"",IF(AND(Tabela2[[#This Row],[Wartość nakładów razem
'[15']]]&lt;3500,OR(MID('OT - przykład wodociąg'!$BS13,1,1)="4",MID('OT - przykład wodociąg'!$BS13,1,1)="5",MID('OT - przykład wodociąg'!$BS13,1,1)="6")),1,'OT - przykład wodociąg'!$BU13),"")</f>
        <v/>
      </c>
      <c r="Y13" s="190"/>
      <c r="Z13" s="178"/>
      <c r="AA13" s="178"/>
      <c r="AB13" s="178"/>
      <c r="AC13" s="198" t="str">
        <f>IF(Tabela2[[#This Row],[Nazwa komponentu
'[3']]]&lt;&gt;"",'OT - przykład wodociąg'!$BU13,"")</f>
        <v/>
      </c>
      <c r="AD13" s="190"/>
      <c r="AE13" s="190"/>
      <c r="AF13" s="190"/>
      <c r="AG13" s="190"/>
      <c r="AH13" s="190"/>
      <c r="AI13" s="190"/>
      <c r="AJ13" s="190"/>
      <c r="AK13" s="190"/>
      <c r="AL13" s="190"/>
      <c r="AM13" s="190"/>
      <c r="AN13" s="190"/>
      <c r="AO13" s="190"/>
      <c r="AP13" s="190"/>
      <c r="AQ13" s="190"/>
      <c r="AR13" s="190"/>
      <c r="AS13" s="190"/>
      <c r="AT13" s="190"/>
      <c r="AU13" s="190"/>
      <c r="AV13" s="242"/>
      <c r="AW13" s="242"/>
      <c r="AX13" s="190"/>
      <c r="AY13" s="190"/>
      <c r="AZ13" s="199"/>
      <c r="BA13" s="178"/>
      <c r="BB13" s="178"/>
      <c r="BC13" s="178"/>
      <c r="BD13" s="178"/>
      <c r="BE13" s="190"/>
      <c r="BF13" s="190"/>
      <c r="BG13" s="198" t="str">
        <f>IF(Tabela2[[#This Row],[Nazwa komponentu
'[3']]]&lt;&gt;"",'OT - przykład wodociąg'!$BS13,"")</f>
        <v/>
      </c>
      <c r="BH13" s="190"/>
      <c r="BI13" s="190"/>
      <c r="BJ13" s="190"/>
      <c r="BK13" s="190"/>
      <c r="BL13" s="190"/>
      <c r="BM13" s="190"/>
      <c r="BN13" s="190"/>
      <c r="BO13" s="190"/>
      <c r="BP13" s="190"/>
      <c r="BQ13" s="190"/>
      <c r="BR13" s="218"/>
      <c r="BS13" s="198" t="str">
        <f t="shared" si="0"/>
        <v/>
      </c>
      <c r="BT13" s="190"/>
      <c r="BU13" s="198" t="str">
        <f>IFERROR(IF(VLOOKUP(BS13,Słowniki_komponentów!$U$1:$Z$476,5,FALSE)="wg tabeli materiałowej",INDEX(Słowniki_komponentów!$AD$2:$AG$50,MATCH(BT13,Słowniki_komponentów!$AC$2:$AC$50,0),MATCH(BQ13,Słowniki_komponentów!$AD$1:$AG$1,0)),VLOOKUP(BS13,Słowniki_komponentów!$U$1:$Z$476,5,FALSE)),"brak wszystkich danych")</f>
        <v>brak wszystkich danych</v>
      </c>
      <c r="BV13" s="205"/>
      <c r="BZ13" s="90"/>
      <c r="CA13" s="90"/>
      <c r="CB13" s="90"/>
    </row>
    <row r="14" spans="1:80">
      <c r="A14" s="189" t="s">
        <v>2418</v>
      </c>
      <c r="B14" s="190"/>
      <c r="C14" s="191" t="str">
        <f>IFERROR(VLOOKUP('OT - przykład wodociąg'!$BS14,Słowniki_komponentów!$U$2:$Z$412,4,FALSE),"")</f>
        <v/>
      </c>
      <c r="D14" s="190"/>
      <c r="E14" s="190"/>
      <c r="F14" s="193"/>
      <c r="G14" s="193"/>
      <c r="H14" s="193"/>
      <c r="I14" s="253"/>
      <c r="J14" s="190"/>
      <c r="K14" s="194" t="str">
        <f>IF(Tabela2[[#This Row],[Nazwa komponentu
'[3']]]&lt;&gt;"",VLOOKUP('OT - przykład wodociąg'!$BT14,Słowniki_komponentów!$AC$2:$AH$50,6,FALSE),"")</f>
        <v/>
      </c>
      <c r="L14" s="229"/>
      <c r="M14" s="228"/>
      <c r="N14" s="229"/>
      <c r="O14" s="228">
        <f>'przedmiar - przykład wodociąg'!K22</f>
        <v>0</v>
      </c>
      <c r="P14" s="226" t="str">
        <f>IF(Tabela2[[#This Row],[Nazwa komponentu
'[3']]]&lt;&gt;"",SUM(L14:O14),"")</f>
        <v/>
      </c>
      <c r="Q14" s="190"/>
      <c r="R14" s="193"/>
      <c r="S14" s="193"/>
      <c r="T14" s="193"/>
      <c r="U14" s="190"/>
      <c r="V14" s="192"/>
      <c r="W14" s="197" t="str">
        <f>IFERROR(VLOOKUP('OT - przykład wodociąg'!$BS14,Słowniki_komponentów!$U$2:$Z$412,2,FALSE),"")</f>
        <v/>
      </c>
      <c r="X14" s="194" t="str">
        <f>IF(Tabela2[[#This Row],[Nazwa komponentu
'[3']]]&lt;&gt;"",IF(AND(Tabela2[[#This Row],[Wartość nakładów razem
'[15']]]&lt;3500,OR(MID('OT - przykład wodociąg'!$BS14,1,1)="4",MID('OT - przykład wodociąg'!$BS14,1,1)="5",MID('OT - przykład wodociąg'!$BS14,1,1)="6")),1,'OT - przykład wodociąg'!$BU14),"")</f>
        <v/>
      </c>
      <c r="Y14" s="190"/>
      <c r="Z14" s="178"/>
      <c r="AA14" s="178"/>
      <c r="AB14" s="178"/>
      <c r="AC14" s="198" t="str">
        <f>IF(Tabela2[[#This Row],[Nazwa komponentu
'[3']]]&lt;&gt;"",'OT - przykład wodociąg'!$BU14,"")</f>
        <v/>
      </c>
      <c r="AD14" s="190"/>
      <c r="AE14" s="190"/>
      <c r="AF14" s="190"/>
      <c r="AG14" s="190"/>
      <c r="AH14" s="190"/>
      <c r="AI14" s="190"/>
      <c r="AJ14" s="190"/>
      <c r="AK14" s="190"/>
      <c r="AL14" s="190"/>
      <c r="AM14" s="190"/>
      <c r="AN14" s="190"/>
      <c r="AO14" s="190"/>
      <c r="AP14" s="190"/>
      <c r="AQ14" s="190"/>
      <c r="AR14" s="190"/>
      <c r="AS14" s="190"/>
      <c r="AT14" s="190"/>
      <c r="AU14" s="190"/>
      <c r="AV14" s="242"/>
      <c r="AW14" s="242"/>
      <c r="AX14" s="190"/>
      <c r="AY14" s="190"/>
      <c r="AZ14" s="199"/>
      <c r="BA14" s="178"/>
      <c r="BB14" s="178"/>
      <c r="BC14" s="178"/>
      <c r="BD14" s="178"/>
      <c r="BE14" s="190"/>
      <c r="BF14" s="190"/>
      <c r="BG14" s="198" t="str">
        <f>IF(Tabela2[[#This Row],[Nazwa komponentu
'[3']]]&lt;&gt;"",'OT - przykład wodociąg'!$BS14,"")</f>
        <v/>
      </c>
      <c r="BH14" s="190"/>
      <c r="BI14" s="190"/>
      <c r="BJ14" s="190"/>
      <c r="BK14" s="190"/>
      <c r="BL14" s="190"/>
      <c r="BM14" s="190"/>
      <c r="BN14" s="190"/>
      <c r="BO14" s="190"/>
      <c r="BP14" s="190"/>
      <c r="BQ14" s="200"/>
      <c r="BR14" s="248"/>
      <c r="BS14" s="198" t="str">
        <f t="shared" si="0"/>
        <v/>
      </c>
      <c r="BT14" s="200"/>
      <c r="BU14" s="198" t="str">
        <f>IFERROR(IF(VLOOKUP(BS14,Słowniki_komponentów!$U$1:$Z$476,5,FALSE)="wg tabeli materiałowej",INDEX(Słowniki_komponentów!$AD$2:$AG$50,MATCH(BT14,Słowniki_komponentów!$AC$2:$AC$50,0),MATCH(BQ14,Słowniki_komponentów!$AD$1:$AG$1,0)),VLOOKUP(BS14,Słowniki_komponentów!$U$1:$Z$476,5,FALSE)),"brak wszystkich danych")</f>
        <v>brak wszystkich danych</v>
      </c>
      <c r="BV14" s="201"/>
      <c r="BZ14" s="90"/>
      <c r="CA14" s="90"/>
      <c r="CB14" s="90"/>
    </row>
    <row r="15" spans="1:80">
      <c r="A15" s="189" t="s">
        <v>2419</v>
      </c>
      <c r="B15" s="190"/>
      <c r="C15" s="191" t="str">
        <f>IFERROR(VLOOKUP('OT - przykład wodociąg'!$BS15,Słowniki_komponentów!$U$2:$Z$412,4,FALSE),"")</f>
        <v/>
      </c>
      <c r="D15" s="190"/>
      <c r="E15" s="190"/>
      <c r="F15" s="193"/>
      <c r="G15" s="193"/>
      <c r="H15" s="193"/>
      <c r="I15" s="253"/>
      <c r="J15" s="190"/>
      <c r="K15" s="194" t="str">
        <f>IF(Tabela2[[#This Row],[Nazwa komponentu
'[3']]]&lt;&gt;"",VLOOKUP('OT - przykład wodociąg'!$BT15,Słowniki_komponentów!$AC$2:$AH$50,6,FALSE),"")</f>
        <v/>
      </c>
      <c r="L15" s="229"/>
      <c r="M15" s="228"/>
      <c r="N15" s="229"/>
      <c r="O15" s="228">
        <f>'przedmiar - przykład wodociąg'!K23</f>
        <v>0</v>
      </c>
      <c r="P15" s="226" t="str">
        <f>IF(Tabela2[[#This Row],[Nazwa komponentu
'[3']]]&lt;&gt;"",SUM(L15:O15),"")</f>
        <v/>
      </c>
      <c r="Q15" s="190"/>
      <c r="R15" s="193"/>
      <c r="S15" s="193"/>
      <c r="T15" s="193"/>
      <c r="U15" s="190"/>
      <c r="V15" s="192"/>
      <c r="W15" s="197" t="str">
        <f>IFERROR(VLOOKUP('OT - przykład wodociąg'!$BS15,Słowniki_komponentów!$U$2:$Z$412,2,FALSE),"")</f>
        <v/>
      </c>
      <c r="X15" s="194" t="str">
        <f>IF(Tabela2[[#This Row],[Nazwa komponentu
'[3']]]&lt;&gt;"",IF(AND(Tabela2[[#This Row],[Wartość nakładów razem
'[15']]]&lt;3500,OR(MID('OT - przykład wodociąg'!$BS15,1,1)="4",MID('OT - przykład wodociąg'!$BS15,1,1)="5",MID('OT - przykład wodociąg'!$BS15,1,1)="6")),1,'OT - przykład wodociąg'!$BU15),"")</f>
        <v/>
      </c>
      <c r="Y15" s="190"/>
      <c r="Z15" s="178"/>
      <c r="AA15" s="178"/>
      <c r="AB15" s="178"/>
      <c r="AC15" s="198" t="str">
        <f>IF(Tabela2[[#This Row],[Nazwa komponentu
'[3']]]&lt;&gt;"",'OT - przykład wodociąg'!$BU15,"")</f>
        <v/>
      </c>
      <c r="AD15" s="190"/>
      <c r="AE15" s="190"/>
      <c r="AF15" s="190"/>
      <c r="AG15" s="190"/>
      <c r="AH15" s="190"/>
      <c r="AI15" s="190"/>
      <c r="AJ15" s="190"/>
      <c r="AK15" s="190"/>
      <c r="AL15" s="190"/>
      <c r="AM15" s="190"/>
      <c r="AN15" s="190"/>
      <c r="AO15" s="190"/>
      <c r="AP15" s="190"/>
      <c r="AQ15" s="190"/>
      <c r="AR15" s="190"/>
      <c r="AS15" s="190"/>
      <c r="AT15" s="190"/>
      <c r="AU15" s="190"/>
      <c r="AV15" s="242"/>
      <c r="AW15" s="242"/>
      <c r="AX15" s="190"/>
      <c r="AY15" s="190"/>
      <c r="AZ15" s="199"/>
      <c r="BA15" s="178"/>
      <c r="BB15" s="178"/>
      <c r="BC15" s="178"/>
      <c r="BD15" s="178"/>
      <c r="BE15" s="190"/>
      <c r="BF15" s="190"/>
      <c r="BG15" s="198" t="str">
        <f>IF(Tabela2[[#This Row],[Nazwa komponentu
'[3']]]&lt;&gt;"",'OT - przykład wodociąg'!$BS15,"")</f>
        <v/>
      </c>
      <c r="BH15" s="190"/>
      <c r="BI15" s="190"/>
      <c r="BJ15" s="190"/>
      <c r="BK15" s="190"/>
      <c r="BL15" s="190"/>
      <c r="BM15" s="190"/>
      <c r="BN15" s="190"/>
      <c r="BO15" s="190"/>
      <c r="BP15" s="190"/>
      <c r="BQ15" s="190"/>
      <c r="BR15" s="218"/>
      <c r="BS15" s="198" t="str">
        <f t="shared" si="0"/>
        <v/>
      </c>
      <c r="BT15" s="190"/>
      <c r="BU15" s="198" t="str">
        <f>IFERROR(IF(VLOOKUP(BS15,Słowniki_komponentów!$U$1:$Z$476,5,FALSE)="wg tabeli materiałowej",INDEX(Słowniki_komponentów!$AD$2:$AG$50,MATCH(BT15,Słowniki_komponentów!$AC$2:$AC$50,0),MATCH(BQ15,Słowniki_komponentów!$AD$1:$AG$1,0)),VLOOKUP(BS15,Słowniki_komponentów!$U$1:$Z$476,5,FALSE)),"brak wszystkich danych")</f>
        <v>brak wszystkich danych</v>
      </c>
      <c r="BV15" s="205"/>
      <c r="BZ15" s="90"/>
      <c r="CA15" s="90"/>
      <c r="CB15" s="90"/>
    </row>
    <row r="16" spans="1:80">
      <c r="A16" s="189" t="s">
        <v>2420</v>
      </c>
      <c r="B16" s="190"/>
      <c r="C16" s="191" t="str">
        <f>IFERROR(VLOOKUP('OT - przykład wodociąg'!$BS16,Słowniki_komponentów!$U$2:$Z$412,4,FALSE),"")</f>
        <v/>
      </c>
      <c r="D16" s="190"/>
      <c r="E16" s="190"/>
      <c r="F16" s="193"/>
      <c r="G16" s="193"/>
      <c r="H16" s="193"/>
      <c r="I16" s="253"/>
      <c r="J16" s="190"/>
      <c r="K16" s="194" t="str">
        <f>IF(Tabela2[[#This Row],[Nazwa komponentu
'[3']]]&lt;&gt;"",VLOOKUP('OT - przykład wodociąg'!$BT16,Słowniki_komponentów!$AC$2:$AH$50,6,FALSE),"")</f>
        <v/>
      </c>
      <c r="L16" s="229"/>
      <c r="M16" s="228"/>
      <c r="N16" s="229"/>
      <c r="O16" s="228">
        <f>'przedmiar - przykład wodociąg'!K24</f>
        <v>0</v>
      </c>
      <c r="P16" s="226" t="str">
        <f>IF(Tabela2[[#This Row],[Nazwa komponentu
'[3']]]&lt;&gt;"",SUM(L16:O16),"")</f>
        <v/>
      </c>
      <c r="Q16" s="190"/>
      <c r="R16" s="193"/>
      <c r="S16" s="193"/>
      <c r="T16" s="193"/>
      <c r="U16" s="190"/>
      <c r="V16" s="192"/>
      <c r="W16" s="197" t="str">
        <f>IFERROR(VLOOKUP('OT - przykład wodociąg'!$BS16,Słowniki_komponentów!$U$2:$Z$412,2,FALSE),"")</f>
        <v/>
      </c>
      <c r="X16" s="194" t="str">
        <f>IF(Tabela2[[#This Row],[Nazwa komponentu
'[3']]]&lt;&gt;"",IF(AND(Tabela2[[#This Row],[Wartość nakładów razem
'[15']]]&lt;3500,OR(MID('OT - przykład wodociąg'!$BS16,1,1)="4",MID('OT - przykład wodociąg'!$BS16,1,1)="5",MID('OT - przykład wodociąg'!$BS16,1,1)="6")),1,'OT - przykład wodociąg'!$BU16),"")</f>
        <v/>
      </c>
      <c r="Y16" s="190"/>
      <c r="Z16" s="178"/>
      <c r="AA16" s="178"/>
      <c r="AB16" s="178"/>
      <c r="AC16" s="198" t="str">
        <f>IF(Tabela2[[#This Row],[Nazwa komponentu
'[3']]]&lt;&gt;"",'OT - przykład wodociąg'!$BU16,"")</f>
        <v/>
      </c>
      <c r="AD16" s="190"/>
      <c r="AE16" s="190"/>
      <c r="AF16" s="190"/>
      <c r="AG16" s="190"/>
      <c r="AH16" s="190"/>
      <c r="AI16" s="190"/>
      <c r="AJ16" s="190"/>
      <c r="AK16" s="190"/>
      <c r="AL16" s="190"/>
      <c r="AM16" s="190"/>
      <c r="AN16" s="190"/>
      <c r="AO16" s="190"/>
      <c r="AP16" s="190"/>
      <c r="AQ16" s="190"/>
      <c r="AR16" s="190"/>
      <c r="AS16" s="190"/>
      <c r="AT16" s="190"/>
      <c r="AU16" s="190"/>
      <c r="AV16" s="242"/>
      <c r="AW16" s="242"/>
      <c r="AX16" s="190"/>
      <c r="AY16" s="190"/>
      <c r="AZ16" s="199"/>
      <c r="BA16" s="178"/>
      <c r="BB16" s="178"/>
      <c r="BC16" s="178"/>
      <c r="BD16" s="178"/>
      <c r="BE16" s="190"/>
      <c r="BF16" s="190"/>
      <c r="BG16" s="198" t="str">
        <f>IF(Tabela2[[#This Row],[Nazwa komponentu
'[3']]]&lt;&gt;"",'OT - przykład wodociąg'!$BS16,"")</f>
        <v/>
      </c>
      <c r="BH16" s="190"/>
      <c r="BI16" s="190"/>
      <c r="BJ16" s="190"/>
      <c r="BK16" s="190"/>
      <c r="BL16" s="190"/>
      <c r="BM16" s="190"/>
      <c r="BN16" s="190"/>
      <c r="BO16" s="190"/>
      <c r="BP16" s="190"/>
      <c r="BQ16" s="200"/>
      <c r="BR16" s="248"/>
      <c r="BS16" s="198" t="str">
        <f t="shared" si="0"/>
        <v/>
      </c>
      <c r="BT16" s="200"/>
      <c r="BU16" s="198" t="str">
        <f>IFERROR(IF(VLOOKUP(BS16,Słowniki_komponentów!$U$1:$Z$476,5,FALSE)="wg tabeli materiałowej",INDEX(Słowniki_komponentów!$AD$2:$AG$50,MATCH(BT16,Słowniki_komponentów!$AC$2:$AC$50,0),MATCH(BQ16,Słowniki_komponentów!$AD$1:$AG$1,0)),VLOOKUP(BS16,Słowniki_komponentów!$U$1:$Z$476,5,FALSE)),"brak wszystkich danych")</f>
        <v>brak wszystkich danych</v>
      </c>
      <c r="BV16" s="201"/>
      <c r="BZ16" s="90"/>
      <c r="CA16" s="90"/>
      <c r="CB16" s="90"/>
    </row>
    <row r="17" spans="1:80">
      <c r="A17" s="189" t="s">
        <v>2421</v>
      </c>
      <c r="B17" s="190"/>
      <c r="C17" s="191" t="str">
        <f>IFERROR(VLOOKUP('OT - przykład wodociąg'!$BS17,Słowniki_komponentów!$U$2:$Z$412,4,FALSE),"")</f>
        <v/>
      </c>
      <c r="D17" s="190"/>
      <c r="E17" s="190"/>
      <c r="F17" s="193"/>
      <c r="G17" s="193"/>
      <c r="H17" s="193"/>
      <c r="I17" s="253"/>
      <c r="J17" s="190"/>
      <c r="K17" s="194" t="str">
        <f>IF(Tabela2[[#This Row],[Nazwa komponentu
'[3']]]&lt;&gt;"",VLOOKUP('OT - przykład wodociąg'!$BT17,Słowniki_komponentów!$AC$2:$AH$50,6,FALSE),"")</f>
        <v/>
      </c>
      <c r="L17" s="229"/>
      <c r="M17" s="228"/>
      <c r="N17" s="229"/>
      <c r="O17" s="228">
        <f>'przedmiar - przykład wodociąg'!K25</f>
        <v>0</v>
      </c>
      <c r="P17" s="226" t="str">
        <f>IF(Tabela2[[#This Row],[Nazwa komponentu
'[3']]]&lt;&gt;"",SUM(L17:O17),"")</f>
        <v/>
      </c>
      <c r="Q17" s="190"/>
      <c r="R17" s="193"/>
      <c r="S17" s="193"/>
      <c r="T17" s="193"/>
      <c r="U17" s="190"/>
      <c r="V17" s="192"/>
      <c r="W17" s="197" t="str">
        <f>IFERROR(VLOOKUP('OT - przykład wodociąg'!$BS17,Słowniki_komponentów!$U$2:$Z$412,2,FALSE),"")</f>
        <v/>
      </c>
      <c r="X17" s="194" t="str">
        <f>IF(Tabela2[[#This Row],[Nazwa komponentu
'[3']]]&lt;&gt;"",IF(AND(Tabela2[[#This Row],[Wartość nakładów razem
'[15']]]&lt;3500,OR(MID('OT - przykład wodociąg'!$BS17,1,1)="4",MID('OT - przykład wodociąg'!$BS17,1,1)="5",MID('OT - przykład wodociąg'!$BS17,1,1)="6")),1,'OT - przykład wodociąg'!$BU17),"")</f>
        <v/>
      </c>
      <c r="Y17" s="190"/>
      <c r="Z17" s="178"/>
      <c r="AA17" s="178"/>
      <c r="AB17" s="178"/>
      <c r="AC17" s="198" t="str">
        <f>IF(Tabela2[[#This Row],[Nazwa komponentu
'[3']]]&lt;&gt;"",'OT - przykład wodociąg'!$BU17,"")</f>
        <v/>
      </c>
      <c r="AD17" s="190"/>
      <c r="AE17" s="190"/>
      <c r="AF17" s="190"/>
      <c r="AG17" s="190"/>
      <c r="AH17" s="190"/>
      <c r="AI17" s="190"/>
      <c r="AJ17" s="190"/>
      <c r="AK17" s="190"/>
      <c r="AL17" s="190"/>
      <c r="AM17" s="190"/>
      <c r="AN17" s="190"/>
      <c r="AO17" s="190"/>
      <c r="AP17" s="190"/>
      <c r="AQ17" s="190"/>
      <c r="AR17" s="190"/>
      <c r="AS17" s="190"/>
      <c r="AT17" s="190"/>
      <c r="AU17" s="190"/>
      <c r="AV17" s="242"/>
      <c r="AW17" s="242"/>
      <c r="AX17" s="190"/>
      <c r="AY17" s="190"/>
      <c r="AZ17" s="199"/>
      <c r="BA17" s="178"/>
      <c r="BB17" s="178"/>
      <c r="BC17" s="178"/>
      <c r="BD17" s="178"/>
      <c r="BE17" s="190"/>
      <c r="BF17" s="190"/>
      <c r="BG17" s="198" t="str">
        <f>IF(Tabela2[[#This Row],[Nazwa komponentu
'[3']]]&lt;&gt;"",'OT - przykład wodociąg'!$BS17,"")</f>
        <v/>
      </c>
      <c r="BH17" s="190"/>
      <c r="BI17" s="190"/>
      <c r="BJ17" s="190"/>
      <c r="BK17" s="190"/>
      <c r="BL17" s="190"/>
      <c r="BM17" s="190"/>
      <c r="BN17" s="190"/>
      <c r="BO17" s="190"/>
      <c r="BP17" s="190"/>
      <c r="BQ17" s="190"/>
      <c r="BR17" s="218"/>
      <c r="BS17" s="198" t="str">
        <f t="shared" si="0"/>
        <v/>
      </c>
      <c r="BT17" s="190"/>
      <c r="BU17" s="198" t="str">
        <f>IFERROR(IF(VLOOKUP(BS17,Słowniki_komponentów!$U$1:$Z$476,5,FALSE)="wg tabeli materiałowej",INDEX(Słowniki_komponentów!$AD$2:$AG$50,MATCH(BT17,Słowniki_komponentów!$AC$2:$AC$50,0),MATCH(BQ17,Słowniki_komponentów!$AD$1:$AG$1,0)),VLOOKUP(BS17,Słowniki_komponentów!$U$1:$Z$476,5,FALSE)),"brak wszystkich danych")</f>
        <v>brak wszystkich danych</v>
      </c>
      <c r="BV17" s="205"/>
      <c r="BZ17" s="90"/>
      <c r="CA17" s="90"/>
      <c r="CB17" s="90"/>
    </row>
    <row r="18" spans="1:80">
      <c r="A18" s="189" t="s">
        <v>2422</v>
      </c>
      <c r="B18" s="190"/>
      <c r="C18" s="191" t="str">
        <f>IFERROR(VLOOKUP('OT - przykład wodociąg'!$BS18,Słowniki_komponentów!$U$2:$Z$412,4,FALSE),"")</f>
        <v/>
      </c>
      <c r="D18" s="190"/>
      <c r="E18" s="190"/>
      <c r="F18" s="193"/>
      <c r="G18" s="193"/>
      <c r="H18" s="193"/>
      <c r="I18" s="253"/>
      <c r="J18" s="190"/>
      <c r="K18" s="194" t="str">
        <f>IF(Tabela2[[#This Row],[Nazwa komponentu
'[3']]]&lt;&gt;"",VLOOKUP('OT - przykład wodociąg'!$BT18,Słowniki_komponentów!$AC$2:$AH$50,6,FALSE),"")</f>
        <v/>
      </c>
      <c r="L18" s="229"/>
      <c r="M18" s="228"/>
      <c r="N18" s="229"/>
      <c r="O18" s="228">
        <f>'przedmiar - przykład wodociąg'!K26</f>
        <v>0</v>
      </c>
      <c r="P18" s="226" t="str">
        <f>IF(Tabela2[[#This Row],[Nazwa komponentu
'[3']]]&lt;&gt;"",SUM(L18:O18),"")</f>
        <v/>
      </c>
      <c r="Q18" s="190"/>
      <c r="R18" s="193"/>
      <c r="S18" s="193"/>
      <c r="T18" s="193"/>
      <c r="U18" s="190"/>
      <c r="V18" s="192"/>
      <c r="W18" s="197" t="str">
        <f>IFERROR(VLOOKUP('OT - przykład wodociąg'!$BS18,Słowniki_komponentów!$U$2:$Z$412,2,FALSE),"")</f>
        <v/>
      </c>
      <c r="X18" s="194" t="str">
        <f>IF(Tabela2[[#This Row],[Nazwa komponentu
'[3']]]&lt;&gt;"",IF(AND(Tabela2[[#This Row],[Wartość nakładów razem
'[15']]]&lt;3500,OR(MID('OT - przykład wodociąg'!$BS18,1,1)="4",MID('OT - przykład wodociąg'!$BS18,1,1)="5",MID('OT - przykład wodociąg'!$BS18,1,1)="6")),1,'OT - przykład wodociąg'!$BU18),"")</f>
        <v/>
      </c>
      <c r="Y18" s="190"/>
      <c r="Z18" s="178"/>
      <c r="AA18" s="178"/>
      <c r="AB18" s="178"/>
      <c r="AC18" s="198" t="str">
        <f>IF(Tabela2[[#This Row],[Nazwa komponentu
'[3']]]&lt;&gt;"",'OT - przykład wodociąg'!$BU18,"")</f>
        <v/>
      </c>
      <c r="AD18" s="190"/>
      <c r="AE18" s="190"/>
      <c r="AF18" s="190"/>
      <c r="AG18" s="190"/>
      <c r="AH18" s="190"/>
      <c r="AI18" s="190"/>
      <c r="AJ18" s="190"/>
      <c r="AK18" s="190"/>
      <c r="AL18" s="190"/>
      <c r="AM18" s="190"/>
      <c r="AN18" s="190"/>
      <c r="AO18" s="190"/>
      <c r="AP18" s="190"/>
      <c r="AQ18" s="190"/>
      <c r="AR18" s="190"/>
      <c r="AS18" s="190"/>
      <c r="AT18" s="190"/>
      <c r="AU18" s="190"/>
      <c r="AV18" s="242"/>
      <c r="AW18" s="242"/>
      <c r="AX18" s="190"/>
      <c r="AY18" s="190"/>
      <c r="AZ18" s="199"/>
      <c r="BA18" s="178"/>
      <c r="BB18" s="178"/>
      <c r="BC18" s="178"/>
      <c r="BD18" s="178"/>
      <c r="BE18" s="190"/>
      <c r="BF18" s="190"/>
      <c r="BG18" s="198" t="str">
        <f>IF(Tabela2[[#This Row],[Nazwa komponentu
'[3']]]&lt;&gt;"",'OT - przykład wodociąg'!$BS18,"")</f>
        <v/>
      </c>
      <c r="BH18" s="190"/>
      <c r="BI18" s="190"/>
      <c r="BJ18" s="190"/>
      <c r="BK18" s="190"/>
      <c r="BL18" s="190"/>
      <c r="BM18" s="190"/>
      <c r="BN18" s="190"/>
      <c r="BO18" s="190"/>
      <c r="BP18" s="190"/>
      <c r="BQ18" s="200"/>
      <c r="BR18" s="248"/>
      <c r="BS18" s="198" t="str">
        <f t="shared" si="0"/>
        <v/>
      </c>
      <c r="BT18" s="200"/>
      <c r="BU18" s="198" t="str">
        <f>IFERROR(IF(VLOOKUP(BS18,Słowniki_komponentów!$U$1:$Z$476,5,FALSE)="wg tabeli materiałowej",INDEX(Słowniki_komponentów!$AD$2:$AG$50,MATCH(BT18,Słowniki_komponentów!$AC$2:$AC$50,0),MATCH(BQ18,Słowniki_komponentów!$AD$1:$AG$1,0)),VLOOKUP(BS18,Słowniki_komponentów!$U$1:$Z$476,5,FALSE)),"brak wszystkich danych")</f>
        <v>brak wszystkich danych</v>
      </c>
      <c r="BV18" s="201"/>
      <c r="BZ18" s="90"/>
      <c r="CA18" s="90"/>
      <c r="CB18" s="90"/>
    </row>
    <row r="19" spans="1:80">
      <c r="A19" s="189" t="s">
        <v>2423</v>
      </c>
      <c r="B19" s="190"/>
      <c r="C19" s="191" t="str">
        <f>IFERROR(VLOOKUP('OT - przykład wodociąg'!$BS19,Słowniki_komponentów!$U$2:$Z$412,4,FALSE),"")</f>
        <v/>
      </c>
      <c r="D19" s="190"/>
      <c r="E19" s="190"/>
      <c r="F19" s="193"/>
      <c r="G19" s="193"/>
      <c r="H19" s="193"/>
      <c r="I19" s="253"/>
      <c r="J19" s="190"/>
      <c r="K19" s="194" t="str">
        <f>IF(Tabela2[[#This Row],[Nazwa komponentu
'[3']]]&lt;&gt;"",VLOOKUP('OT - przykład wodociąg'!$BT19,Słowniki_komponentów!$AC$2:$AH$50,6,FALSE),"")</f>
        <v/>
      </c>
      <c r="L19" s="229"/>
      <c r="M19" s="228"/>
      <c r="N19" s="229"/>
      <c r="O19" s="228">
        <f>'przedmiar - przykład wodociąg'!K27</f>
        <v>0</v>
      </c>
      <c r="P19" s="226" t="str">
        <f>IF(Tabela2[[#This Row],[Nazwa komponentu
'[3']]]&lt;&gt;"",SUM(L19:O19),"")</f>
        <v/>
      </c>
      <c r="Q19" s="190"/>
      <c r="R19" s="193"/>
      <c r="S19" s="193"/>
      <c r="T19" s="193"/>
      <c r="U19" s="190"/>
      <c r="V19" s="192"/>
      <c r="W19" s="197" t="str">
        <f>IFERROR(VLOOKUP('OT - przykład wodociąg'!$BS19,Słowniki_komponentów!$U$2:$Z$412,2,FALSE),"")</f>
        <v/>
      </c>
      <c r="X19" s="194" t="str">
        <f>IF(Tabela2[[#This Row],[Nazwa komponentu
'[3']]]&lt;&gt;"",IF(AND(Tabela2[[#This Row],[Wartość nakładów razem
'[15']]]&lt;3500,OR(MID('OT - przykład wodociąg'!$BS19,1,1)="4",MID('OT - przykład wodociąg'!$BS19,1,1)="5",MID('OT - przykład wodociąg'!$BS19,1,1)="6")),1,'OT - przykład wodociąg'!$BU19),"")</f>
        <v/>
      </c>
      <c r="Y19" s="190"/>
      <c r="Z19" s="178"/>
      <c r="AA19" s="178"/>
      <c r="AB19" s="178"/>
      <c r="AC19" s="198" t="str">
        <f>IF(Tabela2[[#This Row],[Nazwa komponentu
'[3']]]&lt;&gt;"",'OT - przykład wodociąg'!$BU19,"")</f>
        <v/>
      </c>
      <c r="AD19" s="190"/>
      <c r="AE19" s="190"/>
      <c r="AF19" s="190"/>
      <c r="AG19" s="190"/>
      <c r="AH19" s="190"/>
      <c r="AI19" s="190"/>
      <c r="AJ19" s="190"/>
      <c r="AK19" s="190"/>
      <c r="AL19" s="190"/>
      <c r="AM19" s="190"/>
      <c r="AN19" s="190"/>
      <c r="AO19" s="190"/>
      <c r="AP19" s="190"/>
      <c r="AQ19" s="190"/>
      <c r="AR19" s="190"/>
      <c r="AS19" s="190"/>
      <c r="AT19" s="190"/>
      <c r="AU19" s="190"/>
      <c r="AV19" s="242"/>
      <c r="AW19" s="242"/>
      <c r="AX19" s="190"/>
      <c r="AY19" s="190"/>
      <c r="AZ19" s="206"/>
      <c r="BA19" s="178"/>
      <c r="BB19" s="178"/>
      <c r="BC19" s="178"/>
      <c r="BD19" s="178"/>
      <c r="BE19" s="190"/>
      <c r="BF19" s="190"/>
      <c r="BG19" s="198" t="str">
        <f>IF(Tabela2[[#This Row],[Nazwa komponentu
'[3']]]&lt;&gt;"",'OT - przykład wodociąg'!$BS19,"")</f>
        <v/>
      </c>
      <c r="BH19" s="190"/>
      <c r="BI19" s="190"/>
      <c r="BJ19" s="190"/>
      <c r="BK19" s="190"/>
      <c r="BL19" s="190"/>
      <c r="BM19" s="190"/>
      <c r="BN19" s="190"/>
      <c r="BO19" s="190"/>
      <c r="BP19" s="190"/>
      <c r="BQ19" s="190"/>
      <c r="BR19" s="218"/>
      <c r="BS19" s="198" t="str">
        <f t="shared" si="0"/>
        <v/>
      </c>
      <c r="BT19" s="190"/>
      <c r="BU19" s="198" t="str">
        <f>IFERROR(IF(VLOOKUP(BS19,Słowniki_komponentów!$U$1:$Z$476,5,FALSE)="wg tabeli materiałowej",INDEX(Słowniki_komponentów!$AD$2:$AG$50,MATCH(BT19,Słowniki_komponentów!$AC$2:$AC$50,0),MATCH(BQ19,Słowniki_komponentów!$AD$1:$AG$1,0)),VLOOKUP(BS19,Słowniki_komponentów!$U$1:$Z$476,5,FALSE)),"brak wszystkich danych")</f>
        <v>brak wszystkich danych</v>
      </c>
      <c r="BV19" s="205"/>
      <c r="BZ19" s="90"/>
      <c r="CA19" s="90"/>
      <c r="CB19" s="90"/>
    </row>
    <row r="20" spans="1:80">
      <c r="A20" s="189" t="s">
        <v>2424</v>
      </c>
      <c r="B20" s="190"/>
      <c r="C20" s="191" t="str">
        <f>IFERROR(VLOOKUP('OT - przykład wodociąg'!$BS20,Słowniki_komponentów!$U$2:$Z$412,4,FALSE),"")</f>
        <v/>
      </c>
      <c r="D20" s="190"/>
      <c r="E20" s="190"/>
      <c r="F20" s="193"/>
      <c r="G20" s="193"/>
      <c r="H20" s="193"/>
      <c r="I20" s="253"/>
      <c r="J20" s="190"/>
      <c r="K20" s="194" t="str">
        <f>IF(Tabela2[[#This Row],[Nazwa komponentu
'[3']]]&lt;&gt;"",VLOOKUP('OT - przykład wodociąg'!$BT20,Słowniki_komponentów!$AC$2:$AH$50,6,FALSE),"")</f>
        <v/>
      </c>
      <c r="L20" s="229"/>
      <c r="M20" s="228"/>
      <c r="N20" s="229"/>
      <c r="O20" s="228">
        <f>'przedmiar - przykład wodociąg'!K28</f>
        <v>0</v>
      </c>
      <c r="P20" s="226" t="str">
        <f>IF(Tabela2[[#This Row],[Nazwa komponentu
'[3']]]&lt;&gt;"",SUM(L20:O20),"")</f>
        <v/>
      </c>
      <c r="Q20" s="190"/>
      <c r="R20" s="193"/>
      <c r="S20" s="193"/>
      <c r="T20" s="193"/>
      <c r="U20" s="190"/>
      <c r="V20" s="192"/>
      <c r="W20" s="197" t="str">
        <f>IFERROR(VLOOKUP('OT - przykład wodociąg'!$BS20,Słowniki_komponentów!$U$2:$Z$412,2,FALSE),"")</f>
        <v/>
      </c>
      <c r="X20" s="194" t="str">
        <f>IF(Tabela2[[#This Row],[Nazwa komponentu
'[3']]]&lt;&gt;"",IF(AND(Tabela2[[#This Row],[Wartość nakładów razem
'[15']]]&lt;3500,OR(MID('OT - przykład wodociąg'!$BS20,1,1)="4",MID('OT - przykład wodociąg'!$BS20,1,1)="5",MID('OT - przykład wodociąg'!$BS20,1,1)="6")),1,'OT - przykład wodociąg'!$BU20),"")</f>
        <v/>
      </c>
      <c r="Y20" s="190"/>
      <c r="Z20" s="178"/>
      <c r="AA20" s="178"/>
      <c r="AB20" s="178"/>
      <c r="AC20" s="198" t="str">
        <f>IF(Tabela2[[#This Row],[Nazwa komponentu
'[3']]]&lt;&gt;"",'OT - przykład wodociąg'!$BU20,"")</f>
        <v/>
      </c>
      <c r="AD20" s="190"/>
      <c r="AE20" s="190"/>
      <c r="AF20" s="190"/>
      <c r="AG20" s="190"/>
      <c r="AH20" s="190"/>
      <c r="AI20" s="190"/>
      <c r="AJ20" s="190"/>
      <c r="AK20" s="190"/>
      <c r="AL20" s="190"/>
      <c r="AM20" s="190"/>
      <c r="AN20" s="190"/>
      <c r="AO20" s="190"/>
      <c r="AP20" s="190"/>
      <c r="AQ20" s="190"/>
      <c r="AR20" s="190"/>
      <c r="AS20" s="190"/>
      <c r="AT20" s="190"/>
      <c r="AU20" s="190"/>
      <c r="AV20" s="242"/>
      <c r="AW20" s="242"/>
      <c r="AX20" s="190"/>
      <c r="AY20" s="190"/>
      <c r="AZ20" s="206"/>
      <c r="BA20" s="178"/>
      <c r="BB20" s="178"/>
      <c r="BC20" s="178"/>
      <c r="BD20" s="178"/>
      <c r="BE20" s="190"/>
      <c r="BF20" s="190"/>
      <c r="BG20" s="198" t="str">
        <f>IF(Tabela2[[#This Row],[Nazwa komponentu
'[3']]]&lt;&gt;"",'OT - przykład wodociąg'!$BS20,"")</f>
        <v/>
      </c>
      <c r="BH20" s="190"/>
      <c r="BI20" s="190"/>
      <c r="BJ20" s="190"/>
      <c r="BK20" s="190"/>
      <c r="BL20" s="190"/>
      <c r="BM20" s="190"/>
      <c r="BN20" s="190"/>
      <c r="BO20" s="190"/>
      <c r="BP20" s="190"/>
      <c r="BQ20" s="200"/>
      <c r="BR20" s="248"/>
      <c r="BS20" s="198" t="str">
        <f t="shared" si="0"/>
        <v/>
      </c>
      <c r="BT20" s="200"/>
      <c r="BU20" s="198" t="str">
        <f>IFERROR(IF(VLOOKUP(BS20,Słowniki_komponentów!$U$1:$Z$476,5,FALSE)="wg tabeli materiałowej",INDEX(Słowniki_komponentów!$AD$2:$AG$50,MATCH(BT20,Słowniki_komponentów!$AC$2:$AC$50,0),MATCH(BQ20,Słowniki_komponentów!$AD$1:$AG$1,0)),VLOOKUP(BS20,Słowniki_komponentów!$U$1:$Z$476,5,FALSE)),"brak wszystkich danych")</f>
        <v>brak wszystkich danych</v>
      </c>
      <c r="BV20" s="201"/>
      <c r="BZ20" s="90"/>
      <c r="CA20" s="90"/>
      <c r="CB20" s="90"/>
    </row>
    <row r="21" spans="1:80">
      <c r="A21" s="189" t="s">
        <v>2425</v>
      </c>
      <c r="B21" s="190"/>
      <c r="C21" s="191" t="str">
        <f>IFERROR(VLOOKUP('OT - przykład wodociąg'!$BS21,Słowniki_komponentów!$U$2:$Z$412,4,FALSE),"")</f>
        <v/>
      </c>
      <c r="D21" s="190"/>
      <c r="E21" s="190"/>
      <c r="F21" s="193"/>
      <c r="G21" s="193"/>
      <c r="H21" s="193"/>
      <c r="I21" s="253"/>
      <c r="J21" s="190"/>
      <c r="K21" s="194" t="str">
        <f>IF(Tabela2[[#This Row],[Nazwa komponentu
'[3']]]&lt;&gt;"",VLOOKUP('OT - przykład wodociąg'!$BT21,Słowniki_komponentów!$AC$2:$AH$50,6,FALSE),"")</f>
        <v/>
      </c>
      <c r="L21" s="229"/>
      <c r="M21" s="228"/>
      <c r="N21" s="229"/>
      <c r="O21" s="228">
        <f>'przedmiar - przykład wodociąg'!K29</f>
        <v>0</v>
      </c>
      <c r="P21" s="226" t="str">
        <f>IF(Tabela2[[#This Row],[Nazwa komponentu
'[3']]]&lt;&gt;"",SUM(L21:O21),"")</f>
        <v/>
      </c>
      <c r="Q21" s="190"/>
      <c r="R21" s="193"/>
      <c r="S21" s="193"/>
      <c r="T21" s="193"/>
      <c r="U21" s="190"/>
      <c r="V21" s="192"/>
      <c r="W21" s="197" t="str">
        <f>IFERROR(VLOOKUP('OT - przykład wodociąg'!$BS21,Słowniki_komponentów!$U$2:$Z$412,2,FALSE),"")</f>
        <v/>
      </c>
      <c r="X21" s="194" t="str">
        <f>IF(Tabela2[[#This Row],[Nazwa komponentu
'[3']]]&lt;&gt;"",IF(AND(Tabela2[[#This Row],[Wartość nakładów razem
'[15']]]&lt;3500,OR(MID('OT - przykład wodociąg'!$BS21,1,1)="4",MID('OT - przykład wodociąg'!$BS21,1,1)="5",MID('OT - przykład wodociąg'!$BS21,1,1)="6")),1,'OT - przykład wodociąg'!$BU21),"")</f>
        <v/>
      </c>
      <c r="Y21" s="190"/>
      <c r="Z21" s="178"/>
      <c r="AA21" s="178"/>
      <c r="AB21" s="178"/>
      <c r="AC21" s="198" t="str">
        <f>IF(Tabela2[[#This Row],[Nazwa komponentu
'[3']]]&lt;&gt;"",'OT - przykład wodociąg'!$BU21,"")</f>
        <v/>
      </c>
      <c r="AD21" s="190"/>
      <c r="AE21" s="190"/>
      <c r="AF21" s="190"/>
      <c r="AG21" s="190"/>
      <c r="AH21" s="190"/>
      <c r="AI21" s="190"/>
      <c r="AJ21" s="190"/>
      <c r="AK21" s="190"/>
      <c r="AL21" s="190"/>
      <c r="AM21" s="190"/>
      <c r="AN21" s="190"/>
      <c r="AO21" s="190"/>
      <c r="AP21" s="190"/>
      <c r="AQ21" s="190"/>
      <c r="AR21" s="190"/>
      <c r="AS21" s="190"/>
      <c r="AT21" s="190"/>
      <c r="AU21" s="190"/>
      <c r="AV21" s="242"/>
      <c r="AW21" s="242"/>
      <c r="AX21" s="190"/>
      <c r="AY21" s="190"/>
      <c r="AZ21" s="206"/>
      <c r="BA21" s="178"/>
      <c r="BB21" s="178"/>
      <c r="BC21" s="178"/>
      <c r="BD21" s="178"/>
      <c r="BE21" s="190"/>
      <c r="BF21" s="190"/>
      <c r="BG21" s="198" t="str">
        <f>IF(Tabela2[[#This Row],[Nazwa komponentu
'[3']]]&lt;&gt;"",'OT - przykład wodociąg'!$BS21,"")</f>
        <v/>
      </c>
      <c r="BH21" s="190"/>
      <c r="BI21" s="190"/>
      <c r="BJ21" s="190"/>
      <c r="BK21" s="190"/>
      <c r="BL21" s="190"/>
      <c r="BM21" s="190"/>
      <c r="BN21" s="190"/>
      <c r="BO21" s="190"/>
      <c r="BP21" s="190"/>
      <c r="BQ21" s="190"/>
      <c r="BR21" s="218"/>
      <c r="BS21" s="198" t="str">
        <f t="shared" si="0"/>
        <v/>
      </c>
      <c r="BT21" s="190"/>
      <c r="BU21" s="198" t="str">
        <f>IFERROR(IF(VLOOKUP(BS21,Słowniki_komponentów!$U$1:$Z$476,5,FALSE)="wg tabeli materiałowej",INDEX(Słowniki_komponentów!$AD$2:$AG$50,MATCH(BT21,Słowniki_komponentów!$AC$2:$AC$50,0),MATCH(BQ21,Słowniki_komponentów!$AD$1:$AG$1,0)),VLOOKUP(BS21,Słowniki_komponentów!$U$1:$Z$476,5,FALSE)),"brak wszystkich danych")</f>
        <v>brak wszystkich danych</v>
      </c>
      <c r="BV21" s="205"/>
      <c r="BZ21" s="90"/>
      <c r="CA21" s="90"/>
      <c r="CB21" s="90"/>
    </row>
    <row r="22" spans="1:80">
      <c r="A22" s="189" t="s">
        <v>4228</v>
      </c>
      <c r="B22" s="190"/>
      <c r="C22" s="191" t="str">
        <f>IFERROR(VLOOKUP('OT - przykład wodociąg'!$BS22,Słowniki_komponentów!$U$2:$Z$412,4,FALSE),"")</f>
        <v/>
      </c>
      <c r="D22" s="190"/>
      <c r="E22" s="190"/>
      <c r="F22" s="193"/>
      <c r="G22" s="193"/>
      <c r="H22" s="193"/>
      <c r="I22" s="253"/>
      <c r="J22" s="190"/>
      <c r="K22" s="194" t="str">
        <f>IF(Tabela2[[#This Row],[Nazwa komponentu
'[3']]]&lt;&gt;"",VLOOKUP('OT - przykład wodociąg'!$BT22,Słowniki_komponentów!$AC$2:$AH$50,6,FALSE),"")</f>
        <v/>
      </c>
      <c r="L22" s="229"/>
      <c r="M22" s="228"/>
      <c r="N22" s="229"/>
      <c r="O22" s="228">
        <f>'przedmiar - przykład wodociąg'!K30</f>
        <v>0</v>
      </c>
      <c r="P22" s="226" t="str">
        <f>IF(Tabela2[[#This Row],[Nazwa komponentu
'[3']]]&lt;&gt;"",SUM(L22:O22),"")</f>
        <v/>
      </c>
      <c r="Q22" s="190"/>
      <c r="R22" s="193"/>
      <c r="S22" s="193"/>
      <c r="T22" s="193"/>
      <c r="U22" s="190"/>
      <c r="V22" s="192"/>
      <c r="W22" s="197" t="str">
        <f>IFERROR(VLOOKUP('OT - przykład wodociąg'!$BS22,Słowniki_komponentów!$U$2:$Z$412,2,FALSE),"")</f>
        <v/>
      </c>
      <c r="X22" s="194" t="str">
        <f>IF(Tabela2[[#This Row],[Nazwa komponentu
'[3']]]&lt;&gt;"",IF(AND(Tabela2[[#This Row],[Wartość nakładów razem
'[15']]]&lt;3500,OR(MID('OT - przykład wodociąg'!$BS22,1,1)="4",MID('OT - przykład wodociąg'!$BS22,1,1)="5",MID('OT - przykład wodociąg'!$BS22,1,1)="6")),1,'OT - przykład wodociąg'!$BU22),"")</f>
        <v/>
      </c>
      <c r="Y22" s="190"/>
      <c r="Z22" s="178"/>
      <c r="AA22" s="178"/>
      <c r="AB22" s="178"/>
      <c r="AC22" s="198" t="str">
        <f>IF(Tabela2[[#This Row],[Nazwa komponentu
'[3']]]&lt;&gt;"",'OT - przykład wodociąg'!$BU22,"")</f>
        <v/>
      </c>
      <c r="AD22" s="190"/>
      <c r="AE22" s="190"/>
      <c r="AF22" s="190"/>
      <c r="AG22" s="190"/>
      <c r="AH22" s="190"/>
      <c r="AI22" s="190"/>
      <c r="AJ22" s="190"/>
      <c r="AK22" s="190"/>
      <c r="AL22" s="190"/>
      <c r="AM22" s="190"/>
      <c r="AN22" s="190"/>
      <c r="AO22" s="190"/>
      <c r="AP22" s="190"/>
      <c r="AQ22" s="190"/>
      <c r="AR22" s="190"/>
      <c r="AS22" s="190"/>
      <c r="AT22" s="190"/>
      <c r="AU22" s="190"/>
      <c r="AV22" s="242"/>
      <c r="AW22" s="242"/>
      <c r="AX22" s="190"/>
      <c r="AY22" s="190"/>
      <c r="AZ22" s="206"/>
      <c r="BA22" s="178"/>
      <c r="BB22" s="178"/>
      <c r="BC22" s="178"/>
      <c r="BD22" s="178"/>
      <c r="BE22" s="190"/>
      <c r="BF22" s="190"/>
      <c r="BG22" s="198" t="str">
        <f>IF(Tabela2[[#This Row],[Nazwa komponentu
'[3']]]&lt;&gt;"",'OT - przykład wodociąg'!$BS22,"")</f>
        <v/>
      </c>
      <c r="BH22" s="190"/>
      <c r="BI22" s="190"/>
      <c r="BJ22" s="190"/>
      <c r="BK22" s="190"/>
      <c r="BL22" s="190"/>
      <c r="BM22" s="190"/>
      <c r="BN22" s="190"/>
      <c r="BO22" s="190"/>
      <c r="BP22" s="190"/>
      <c r="BQ22" s="200"/>
      <c r="BR22" s="248"/>
      <c r="BS22" s="198" t="str">
        <f t="shared" si="0"/>
        <v/>
      </c>
      <c r="BT22" s="200"/>
      <c r="BU22" s="198" t="str">
        <f>IFERROR(IF(VLOOKUP(BS22,Słowniki_komponentów!$U$1:$Z$476,5,FALSE)="wg tabeli materiałowej",INDEX(Słowniki_komponentów!$AD$2:$AG$50,MATCH(BT22,Słowniki_komponentów!$AC$2:$AC$50,0),MATCH(BQ22,Słowniki_komponentów!$AD$1:$AG$1,0)),VLOOKUP(BS22,Słowniki_komponentów!$U$1:$Z$476,5,FALSE)),"brak wszystkich danych")</f>
        <v>brak wszystkich danych</v>
      </c>
      <c r="BV22" s="201"/>
      <c r="BZ22" s="90"/>
      <c r="CA22" s="90"/>
      <c r="CB22" s="90"/>
    </row>
    <row r="23" spans="1:80">
      <c r="A23" s="189" t="s">
        <v>2426</v>
      </c>
      <c r="B23" s="190"/>
      <c r="C23" s="191" t="str">
        <f>IFERROR(VLOOKUP('OT - przykład wodociąg'!$BS23,Słowniki_komponentów!$U$2:$Z$412,4,FALSE),"")</f>
        <v/>
      </c>
      <c r="D23" s="190"/>
      <c r="E23" s="190"/>
      <c r="F23" s="193"/>
      <c r="G23" s="193"/>
      <c r="H23" s="193"/>
      <c r="I23" s="253"/>
      <c r="J23" s="190"/>
      <c r="K23" s="194" t="str">
        <f>IF(Tabela2[[#This Row],[Nazwa komponentu
'[3']]]&lt;&gt;"",VLOOKUP('OT - przykład wodociąg'!$BT23,Słowniki_komponentów!$AC$2:$AH$50,6,FALSE),"")</f>
        <v/>
      </c>
      <c r="L23" s="229"/>
      <c r="M23" s="228"/>
      <c r="N23" s="229"/>
      <c r="O23" s="228">
        <f>'przedmiar - przykład wodociąg'!K31</f>
        <v>0</v>
      </c>
      <c r="P23" s="226" t="str">
        <f>IF(Tabela2[[#This Row],[Nazwa komponentu
'[3']]]&lt;&gt;"",SUM(L23:O23),"")</f>
        <v/>
      </c>
      <c r="Q23" s="190"/>
      <c r="R23" s="193"/>
      <c r="S23" s="193"/>
      <c r="T23" s="193"/>
      <c r="U23" s="190"/>
      <c r="V23" s="192"/>
      <c r="W23" s="197" t="str">
        <f>IFERROR(VLOOKUP('OT - przykład wodociąg'!$BS23,Słowniki_komponentów!$U$2:$Z$412,2,FALSE),"")</f>
        <v/>
      </c>
      <c r="X23" s="194" t="str">
        <f>IF(Tabela2[[#This Row],[Nazwa komponentu
'[3']]]&lt;&gt;"",IF(AND(Tabela2[[#This Row],[Wartość nakładów razem
'[15']]]&lt;3500,OR(MID('OT - przykład wodociąg'!$BS23,1,1)="4",MID('OT - przykład wodociąg'!$BS23,1,1)="5",MID('OT - przykład wodociąg'!$BS23,1,1)="6")),1,'OT - przykład wodociąg'!$BU23),"")</f>
        <v/>
      </c>
      <c r="Y23" s="190"/>
      <c r="Z23" s="178"/>
      <c r="AA23" s="178"/>
      <c r="AB23" s="178"/>
      <c r="AC23" s="198" t="str">
        <f>IF(Tabela2[[#This Row],[Nazwa komponentu
'[3']]]&lt;&gt;"",'OT - przykład wodociąg'!$BU23,"")</f>
        <v/>
      </c>
      <c r="AD23" s="190"/>
      <c r="AE23" s="190"/>
      <c r="AF23" s="190"/>
      <c r="AG23" s="190"/>
      <c r="AH23" s="190"/>
      <c r="AI23" s="190"/>
      <c r="AJ23" s="190"/>
      <c r="AK23" s="190"/>
      <c r="AL23" s="190"/>
      <c r="AM23" s="190"/>
      <c r="AN23" s="190"/>
      <c r="AO23" s="190"/>
      <c r="AP23" s="190"/>
      <c r="AQ23" s="190"/>
      <c r="AR23" s="190"/>
      <c r="AS23" s="190"/>
      <c r="AT23" s="190"/>
      <c r="AU23" s="190"/>
      <c r="AV23" s="242"/>
      <c r="AW23" s="242"/>
      <c r="AX23" s="190"/>
      <c r="AY23" s="190"/>
      <c r="AZ23" s="206"/>
      <c r="BA23" s="178"/>
      <c r="BB23" s="178"/>
      <c r="BC23" s="178"/>
      <c r="BD23" s="178"/>
      <c r="BE23" s="190"/>
      <c r="BF23" s="190"/>
      <c r="BG23" s="198" t="str">
        <f>IF(Tabela2[[#This Row],[Nazwa komponentu
'[3']]]&lt;&gt;"",'OT - przykład wodociąg'!$BS23,"")</f>
        <v/>
      </c>
      <c r="BH23" s="190"/>
      <c r="BI23" s="190"/>
      <c r="BJ23" s="190"/>
      <c r="BK23" s="190"/>
      <c r="BL23" s="190"/>
      <c r="BM23" s="190"/>
      <c r="BN23" s="190"/>
      <c r="BO23" s="190"/>
      <c r="BP23" s="190"/>
      <c r="BQ23" s="190"/>
      <c r="BR23" s="218"/>
      <c r="BS23" s="198" t="str">
        <f t="shared" si="0"/>
        <v/>
      </c>
      <c r="BT23" s="190"/>
      <c r="BU23" s="198" t="str">
        <f>IFERROR(IF(VLOOKUP(BS23,Słowniki_komponentów!$U$1:$Z$476,5,FALSE)="wg tabeli materiałowej",INDEX(Słowniki_komponentów!$AD$2:$AG$50,MATCH(BT23,Słowniki_komponentów!$AC$2:$AC$50,0),MATCH(BQ23,Słowniki_komponentów!$AD$1:$AG$1,0)),VLOOKUP(BS23,Słowniki_komponentów!$U$1:$Z$476,5,FALSE)),"brak wszystkich danych")</f>
        <v>brak wszystkich danych</v>
      </c>
      <c r="BV23" s="205"/>
      <c r="BZ23" s="90"/>
      <c r="CA23" s="90"/>
      <c r="CB23" s="90"/>
    </row>
    <row r="24" spans="1:80">
      <c r="A24" s="189" t="s">
        <v>2427</v>
      </c>
      <c r="B24" s="190"/>
      <c r="C24" s="191" t="str">
        <f>IFERROR(VLOOKUP('OT - przykład wodociąg'!$BS24,Słowniki_komponentów!$U$2:$Z$412,4,FALSE),"")</f>
        <v/>
      </c>
      <c r="D24" s="190"/>
      <c r="E24" s="190"/>
      <c r="F24" s="193"/>
      <c r="G24" s="193"/>
      <c r="H24" s="193"/>
      <c r="I24" s="253"/>
      <c r="J24" s="190"/>
      <c r="K24" s="194" t="str">
        <f>IF(Tabela2[[#This Row],[Nazwa komponentu
'[3']]]&lt;&gt;"",VLOOKUP('OT - przykład wodociąg'!$BT24,Słowniki_komponentów!$AC$2:$AH$50,6,FALSE),"")</f>
        <v/>
      </c>
      <c r="L24" s="229"/>
      <c r="M24" s="228"/>
      <c r="N24" s="229"/>
      <c r="O24" s="228">
        <f>'przedmiar - przykład wodociąg'!K32</f>
        <v>0</v>
      </c>
      <c r="P24" s="226" t="str">
        <f>IF(Tabela2[[#This Row],[Nazwa komponentu
'[3']]]&lt;&gt;"",SUM(L24:O24),"")</f>
        <v/>
      </c>
      <c r="Q24" s="190"/>
      <c r="R24" s="193"/>
      <c r="S24" s="193"/>
      <c r="T24" s="193"/>
      <c r="U24" s="190"/>
      <c r="V24" s="192"/>
      <c r="W24" s="197" t="str">
        <f>IFERROR(VLOOKUP('OT - przykład wodociąg'!$BS24,Słowniki_komponentów!$U$2:$Z$412,2,FALSE),"")</f>
        <v/>
      </c>
      <c r="X24" s="194" t="str">
        <f>IF(Tabela2[[#This Row],[Nazwa komponentu
'[3']]]&lt;&gt;"",IF(AND(Tabela2[[#This Row],[Wartość nakładów razem
'[15']]]&lt;3500,OR(MID('OT - przykład wodociąg'!$BS24,1,1)="4",MID('OT - przykład wodociąg'!$BS24,1,1)="5",MID('OT - przykład wodociąg'!$BS24,1,1)="6")),1,'OT - przykład wodociąg'!$BU24),"")</f>
        <v/>
      </c>
      <c r="Y24" s="190"/>
      <c r="Z24" s="178"/>
      <c r="AA24" s="178"/>
      <c r="AB24" s="178"/>
      <c r="AC24" s="198" t="str">
        <f>IF(Tabela2[[#This Row],[Nazwa komponentu
'[3']]]&lt;&gt;"",'OT - przykład wodociąg'!$BU24,"")</f>
        <v/>
      </c>
      <c r="AD24" s="190"/>
      <c r="AE24" s="190"/>
      <c r="AF24" s="190"/>
      <c r="AG24" s="190"/>
      <c r="AH24" s="190"/>
      <c r="AI24" s="190"/>
      <c r="AJ24" s="190"/>
      <c r="AK24" s="190"/>
      <c r="AL24" s="190"/>
      <c r="AM24" s="190"/>
      <c r="AN24" s="190"/>
      <c r="AO24" s="190"/>
      <c r="AP24" s="190"/>
      <c r="AQ24" s="190"/>
      <c r="AR24" s="190"/>
      <c r="AS24" s="190"/>
      <c r="AT24" s="190"/>
      <c r="AU24" s="190"/>
      <c r="AV24" s="242"/>
      <c r="AW24" s="242"/>
      <c r="AX24" s="190"/>
      <c r="AY24" s="190"/>
      <c r="AZ24" s="199"/>
      <c r="BA24" s="178"/>
      <c r="BB24" s="178"/>
      <c r="BC24" s="178"/>
      <c r="BD24" s="178"/>
      <c r="BE24" s="190"/>
      <c r="BF24" s="190"/>
      <c r="BG24" s="198" t="str">
        <f>IF(Tabela2[[#This Row],[Nazwa komponentu
'[3']]]&lt;&gt;"",'OT - przykład wodociąg'!$BS24,"")</f>
        <v/>
      </c>
      <c r="BH24" s="190"/>
      <c r="BI24" s="190"/>
      <c r="BJ24" s="190"/>
      <c r="BK24" s="190"/>
      <c r="BL24" s="190"/>
      <c r="BM24" s="190"/>
      <c r="BN24" s="190"/>
      <c r="BO24" s="190"/>
      <c r="BP24" s="190"/>
      <c r="BQ24" s="200"/>
      <c r="BR24" s="248"/>
      <c r="BS24" s="198" t="str">
        <f t="shared" si="0"/>
        <v/>
      </c>
      <c r="BT24" s="200"/>
      <c r="BU24" s="198" t="str">
        <f>IFERROR(IF(VLOOKUP(BS24,Słowniki_komponentów!$U$1:$Z$476,5,FALSE)="wg tabeli materiałowej",INDEX(Słowniki_komponentów!$AD$2:$AG$50,MATCH(BT24,Słowniki_komponentów!$AC$2:$AC$50,0),MATCH(BQ24,Słowniki_komponentów!$AD$1:$AG$1,0)),VLOOKUP(BS24,Słowniki_komponentów!$U$1:$Z$476,5,FALSE)),"brak wszystkich danych")</f>
        <v>brak wszystkich danych</v>
      </c>
      <c r="BV24" s="201"/>
      <c r="BZ24" s="90"/>
      <c r="CA24" s="90"/>
      <c r="CB24" s="90"/>
    </row>
    <row r="25" spans="1:80">
      <c r="A25" s="189" t="s">
        <v>2428</v>
      </c>
      <c r="B25" s="190"/>
      <c r="C25" s="191" t="str">
        <f>IFERROR(VLOOKUP('OT - przykład wodociąg'!$BS25,Słowniki_komponentów!$U$2:$Z$412,4,FALSE),"")</f>
        <v/>
      </c>
      <c r="D25" s="190"/>
      <c r="E25" s="190"/>
      <c r="F25" s="193"/>
      <c r="G25" s="193"/>
      <c r="H25" s="193"/>
      <c r="I25" s="253"/>
      <c r="J25" s="190"/>
      <c r="K25" s="194" t="str">
        <f>IF(Tabela2[[#This Row],[Nazwa komponentu
'[3']]]&lt;&gt;"",VLOOKUP('OT - przykład wodociąg'!$BT25,Słowniki_komponentów!$AC$2:$AH$50,6,FALSE),"")</f>
        <v/>
      </c>
      <c r="L25" s="229"/>
      <c r="M25" s="228"/>
      <c r="N25" s="229"/>
      <c r="O25" s="228">
        <f>'przedmiar - przykład wodociąg'!K33</f>
        <v>0</v>
      </c>
      <c r="P25" s="226" t="str">
        <f>IF(Tabela2[[#This Row],[Nazwa komponentu
'[3']]]&lt;&gt;"",SUM(L25:O25),"")</f>
        <v/>
      </c>
      <c r="Q25" s="190"/>
      <c r="R25" s="193"/>
      <c r="S25" s="193"/>
      <c r="T25" s="193"/>
      <c r="U25" s="190"/>
      <c r="V25" s="192"/>
      <c r="W25" s="197" t="str">
        <f>IFERROR(VLOOKUP('OT - przykład wodociąg'!$BS25,Słowniki_komponentów!$U$2:$Z$412,2,FALSE),"")</f>
        <v/>
      </c>
      <c r="X25" s="194" t="str">
        <f>IF(Tabela2[[#This Row],[Nazwa komponentu
'[3']]]&lt;&gt;"",IF(AND(Tabela2[[#This Row],[Wartość nakładów razem
'[15']]]&lt;3500,OR(MID('OT - przykład wodociąg'!$BS25,1,1)="4",MID('OT - przykład wodociąg'!$BS25,1,1)="5",MID('OT - przykład wodociąg'!$BS25,1,1)="6")),1,'OT - przykład wodociąg'!$BU25),"")</f>
        <v/>
      </c>
      <c r="Y25" s="190"/>
      <c r="Z25" s="178"/>
      <c r="AA25" s="178"/>
      <c r="AB25" s="178"/>
      <c r="AC25" s="198" t="str">
        <f>IF(Tabela2[[#This Row],[Nazwa komponentu
'[3']]]&lt;&gt;"",'OT - przykład wodociąg'!$BU25,"")</f>
        <v/>
      </c>
      <c r="AD25" s="190"/>
      <c r="AE25" s="190"/>
      <c r="AF25" s="190"/>
      <c r="AG25" s="190"/>
      <c r="AH25" s="190"/>
      <c r="AI25" s="190"/>
      <c r="AJ25" s="190"/>
      <c r="AK25" s="190"/>
      <c r="AL25" s="190"/>
      <c r="AM25" s="190"/>
      <c r="AN25" s="190"/>
      <c r="AO25" s="190"/>
      <c r="AP25" s="190"/>
      <c r="AQ25" s="190"/>
      <c r="AR25" s="190"/>
      <c r="AS25" s="190"/>
      <c r="AT25" s="190"/>
      <c r="AU25" s="190"/>
      <c r="AV25" s="242"/>
      <c r="AW25" s="242"/>
      <c r="AX25" s="190"/>
      <c r="AY25" s="190"/>
      <c r="AZ25" s="199"/>
      <c r="BA25" s="178"/>
      <c r="BB25" s="178"/>
      <c r="BC25" s="178"/>
      <c r="BD25" s="178"/>
      <c r="BE25" s="190"/>
      <c r="BF25" s="190"/>
      <c r="BG25" s="198" t="str">
        <f>IF(Tabela2[[#This Row],[Nazwa komponentu
'[3']]]&lt;&gt;"",'OT - przykład wodociąg'!$BS25,"")</f>
        <v/>
      </c>
      <c r="BH25" s="190"/>
      <c r="BI25" s="190"/>
      <c r="BJ25" s="190"/>
      <c r="BK25" s="190"/>
      <c r="BL25" s="190"/>
      <c r="BM25" s="190"/>
      <c r="BN25" s="190"/>
      <c r="BO25" s="190"/>
      <c r="BP25" s="190"/>
      <c r="BQ25" s="190"/>
      <c r="BR25" s="218"/>
      <c r="BS25" s="198" t="str">
        <f t="shared" si="0"/>
        <v/>
      </c>
      <c r="BT25" s="190"/>
      <c r="BU25" s="198" t="str">
        <f>IFERROR(IF(VLOOKUP(BS25,Słowniki_komponentów!$U$1:$Z$476,5,FALSE)="wg tabeli materiałowej",INDEX(Słowniki_komponentów!$AD$2:$AG$50,MATCH(BT25,Słowniki_komponentów!$AC$2:$AC$50,0),MATCH(BQ25,Słowniki_komponentów!$AD$1:$AG$1,0)),VLOOKUP(BS25,Słowniki_komponentów!$U$1:$Z$476,5,FALSE)),"brak wszystkich danych")</f>
        <v>brak wszystkich danych</v>
      </c>
      <c r="BV25" s="205"/>
      <c r="BZ25" s="90"/>
      <c r="CA25" s="90"/>
      <c r="CB25" s="90"/>
    </row>
    <row r="26" spans="1:80">
      <c r="A26" s="189" t="s">
        <v>2429</v>
      </c>
      <c r="B26" s="190"/>
      <c r="C26" s="191" t="str">
        <f>IFERROR(VLOOKUP('OT - przykład wodociąg'!$BS26,Słowniki_komponentów!$U$2:$Z$412,4,FALSE),"")</f>
        <v/>
      </c>
      <c r="D26" s="190"/>
      <c r="E26" s="190"/>
      <c r="F26" s="193"/>
      <c r="G26" s="193"/>
      <c r="H26" s="193"/>
      <c r="I26" s="253"/>
      <c r="J26" s="190"/>
      <c r="K26" s="194" t="str">
        <f>IF(Tabela2[[#This Row],[Nazwa komponentu
'[3']]]&lt;&gt;"",VLOOKUP('OT - przykład wodociąg'!$BT26,Słowniki_komponentów!$AC$2:$AH$50,6,FALSE),"")</f>
        <v/>
      </c>
      <c r="L26" s="229"/>
      <c r="M26" s="228"/>
      <c r="N26" s="229"/>
      <c r="O26" s="228">
        <f>'przedmiar - przykład wodociąg'!K34</f>
        <v>0</v>
      </c>
      <c r="P26" s="226" t="str">
        <f>IF(Tabela2[[#This Row],[Nazwa komponentu
'[3']]]&lt;&gt;"",SUM(L26:O26),"")</f>
        <v/>
      </c>
      <c r="Q26" s="190"/>
      <c r="R26" s="193"/>
      <c r="S26" s="193"/>
      <c r="T26" s="193"/>
      <c r="U26" s="190"/>
      <c r="V26" s="192"/>
      <c r="W26" s="197" t="str">
        <f>IFERROR(VLOOKUP('OT - przykład wodociąg'!$BS26,Słowniki_komponentów!$U$2:$Z$412,2,FALSE),"")</f>
        <v/>
      </c>
      <c r="X26" s="194" t="str">
        <f>IF(Tabela2[[#This Row],[Nazwa komponentu
'[3']]]&lt;&gt;"",IF(AND(Tabela2[[#This Row],[Wartość nakładów razem
'[15']]]&lt;3500,OR(MID('OT - przykład wodociąg'!$BS26,1,1)="4",MID('OT - przykład wodociąg'!$BS26,1,1)="5",MID('OT - przykład wodociąg'!$BS26,1,1)="6")),1,'OT - przykład wodociąg'!$BU26),"")</f>
        <v/>
      </c>
      <c r="Y26" s="190"/>
      <c r="Z26" s="178"/>
      <c r="AA26" s="178"/>
      <c r="AB26" s="178"/>
      <c r="AC26" s="198" t="str">
        <f>IF(Tabela2[[#This Row],[Nazwa komponentu
'[3']]]&lt;&gt;"",'OT - przykład wodociąg'!$BU26,"")</f>
        <v/>
      </c>
      <c r="AD26" s="190"/>
      <c r="AE26" s="190"/>
      <c r="AF26" s="190"/>
      <c r="AG26" s="190"/>
      <c r="AH26" s="190"/>
      <c r="AI26" s="190"/>
      <c r="AJ26" s="190"/>
      <c r="AK26" s="190"/>
      <c r="AL26" s="190"/>
      <c r="AM26" s="190"/>
      <c r="AN26" s="190"/>
      <c r="AO26" s="190"/>
      <c r="AP26" s="190"/>
      <c r="AQ26" s="190"/>
      <c r="AR26" s="190"/>
      <c r="AS26" s="190"/>
      <c r="AT26" s="190"/>
      <c r="AU26" s="190"/>
      <c r="AV26" s="242"/>
      <c r="AW26" s="242"/>
      <c r="AX26" s="190"/>
      <c r="AY26" s="190"/>
      <c r="AZ26" s="199"/>
      <c r="BA26" s="178"/>
      <c r="BB26" s="178"/>
      <c r="BC26" s="178"/>
      <c r="BD26" s="178"/>
      <c r="BE26" s="190"/>
      <c r="BF26" s="190"/>
      <c r="BG26" s="198" t="str">
        <f>IF(Tabela2[[#This Row],[Nazwa komponentu
'[3']]]&lt;&gt;"",'OT - przykład wodociąg'!$BS26,"")</f>
        <v/>
      </c>
      <c r="BH26" s="190"/>
      <c r="BI26" s="190"/>
      <c r="BJ26" s="190"/>
      <c r="BK26" s="190"/>
      <c r="BL26" s="190"/>
      <c r="BM26" s="190"/>
      <c r="BN26" s="190"/>
      <c r="BO26" s="190"/>
      <c r="BP26" s="190"/>
      <c r="BQ26" s="200"/>
      <c r="BR26" s="248"/>
      <c r="BS26" s="198" t="str">
        <f t="shared" si="0"/>
        <v/>
      </c>
      <c r="BT26" s="200"/>
      <c r="BU26" s="198" t="str">
        <f>IFERROR(IF(VLOOKUP(BS26,Słowniki_komponentów!$U$1:$Z$476,5,FALSE)="wg tabeli materiałowej",INDEX(Słowniki_komponentów!$AD$2:$AG$50,MATCH(BT26,Słowniki_komponentów!$AC$2:$AC$50,0),MATCH(BQ26,Słowniki_komponentów!$AD$1:$AG$1,0)),VLOOKUP(BS26,Słowniki_komponentów!$U$1:$Z$476,5,FALSE)),"brak wszystkich danych")</f>
        <v>brak wszystkich danych</v>
      </c>
      <c r="BV26" s="201"/>
      <c r="BZ26" s="90"/>
      <c r="CA26" s="90"/>
      <c r="CB26" s="90"/>
    </row>
    <row r="27" spans="1:80">
      <c r="A27" s="189" t="s">
        <v>2430</v>
      </c>
      <c r="B27" s="190"/>
      <c r="C27" s="191" t="str">
        <f>IFERROR(VLOOKUP('OT - przykład wodociąg'!$BS27,Słowniki_komponentów!$U$2:$Z$412,4,FALSE),"")</f>
        <v/>
      </c>
      <c r="D27" s="190"/>
      <c r="E27" s="190"/>
      <c r="F27" s="193"/>
      <c r="G27" s="193"/>
      <c r="H27" s="193"/>
      <c r="I27" s="253"/>
      <c r="J27" s="190"/>
      <c r="K27" s="194" t="str">
        <f>IF(Tabela2[[#This Row],[Nazwa komponentu
'[3']]]&lt;&gt;"",VLOOKUP('OT - przykład wodociąg'!$BT27,Słowniki_komponentów!$AC$2:$AH$50,6,FALSE),"")</f>
        <v/>
      </c>
      <c r="L27" s="229"/>
      <c r="M27" s="228"/>
      <c r="N27" s="229"/>
      <c r="O27" s="228">
        <f>'przedmiar - przykład wodociąg'!K35</f>
        <v>0</v>
      </c>
      <c r="P27" s="226" t="str">
        <f>IF(Tabela2[[#This Row],[Nazwa komponentu
'[3']]]&lt;&gt;"",SUM(L27:O27),"")</f>
        <v/>
      </c>
      <c r="Q27" s="190"/>
      <c r="R27" s="193"/>
      <c r="S27" s="193"/>
      <c r="T27" s="193"/>
      <c r="U27" s="190"/>
      <c r="V27" s="192"/>
      <c r="W27" s="197" t="str">
        <f>IFERROR(VLOOKUP('OT - przykład wodociąg'!$BS27,Słowniki_komponentów!$U$2:$Z$412,2,FALSE),"")</f>
        <v/>
      </c>
      <c r="X27" s="194" t="str">
        <f>IF(Tabela2[[#This Row],[Nazwa komponentu
'[3']]]&lt;&gt;"",IF(AND(Tabela2[[#This Row],[Wartość nakładów razem
'[15']]]&lt;3500,OR(MID('OT - przykład wodociąg'!$BS27,1,1)="4",MID('OT - przykład wodociąg'!$BS27,1,1)="5",MID('OT - przykład wodociąg'!$BS27,1,1)="6")),1,'OT - przykład wodociąg'!$BU27),"")</f>
        <v/>
      </c>
      <c r="Y27" s="190"/>
      <c r="Z27" s="178"/>
      <c r="AA27" s="178"/>
      <c r="AB27" s="178"/>
      <c r="AC27" s="198" t="str">
        <f>IF(Tabela2[[#This Row],[Nazwa komponentu
'[3']]]&lt;&gt;"",'OT - przykład wodociąg'!$BU27,"")</f>
        <v/>
      </c>
      <c r="AD27" s="190"/>
      <c r="AE27" s="190"/>
      <c r="AF27" s="190"/>
      <c r="AG27" s="190"/>
      <c r="AH27" s="190"/>
      <c r="AI27" s="190"/>
      <c r="AJ27" s="190"/>
      <c r="AK27" s="190"/>
      <c r="AL27" s="190"/>
      <c r="AM27" s="190"/>
      <c r="AN27" s="190"/>
      <c r="AO27" s="190"/>
      <c r="AP27" s="190"/>
      <c r="AQ27" s="190"/>
      <c r="AR27" s="190"/>
      <c r="AS27" s="190"/>
      <c r="AT27" s="190"/>
      <c r="AU27" s="190"/>
      <c r="AV27" s="242"/>
      <c r="AW27" s="242"/>
      <c r="AX27" s="190"/>
      <c r="AY27" s="190"/>
      <c r="AZ27" s="199"/>
      <c r="BA27" s="178"/>
      <c r="BB27" s="178"/>
      <c r="BC27" s="178"/>
      <c r="BD27" s="178"/>
      <c r="BE27" s="190"/>
      <c r="BF27" s="190"/>
      <c r="BG27" s="198" t="str">
        <f>IF(Tabela2[[#This Row],[Nazwa komponentu
'[3']]]&lt;&gt;"",'OT - przykład wodociąg'!$BS27,"")</f>
        <v/>
      </c>
      <c r="BH27" s="190"/>
      <c r="BI27" s="190"/>
      <c r="BJ27" s="190"/>
      <c r="BK27" s="190"/>
      <c r="BL27" s="190"/>
      <c r="BM27" s="190"/>
      <c r="BN27" s="190"/>
      <c r="BO27" s="190"/>
      <c r="BP27" s="190"/>
      <c r="BQ27" s="190"/>
      <c r="BR27" s="218"/>
      <c r="BS27" s="198" t="str">
        <f t="shared" si="0"/>
        <v/>
      </c>
      <c r="BT27" s="190"/>
      <c r="BU27" s="198" t="str">
        <f>IFERROR(IF(VLOOKUP(BS27,Słowniki_komponentów!$U$1:$Z$476,5,FALSE)="wg tabeli materiałowej",INDEX(Słowniki_komponentów!$AD$2:$AG$50,MATCH(BT27,Słowniki_komponentów!$AC$2:$AC$50,0),MATCH(BQ27,Słowniki_komponentów!$AD$1:$AG$1,0)),VLOOKUP(BS27,Słowniki_komponentów!$U$1:$Z$476,5,FALSE)),"brak wszystkich danych")</f>
        <v>brak wszystkich danych</v>
      </c>
      <c r="BV27" s="205"/>
      <c r="BZ27" s="90"/>
      <c r="CA27" s="90"/>
      <c r="CB27" s="90"/>
    </row>
    <row r="28" spans="1:80">
      <c r="A28" s="189" t="s">
        <v>2431</v>
      </c>
      <c r="B28" s="190"/>
      <c r="C28" s="191" t="str">
        <f>IFERROR(VLOOKUP('OT - przykład wodociąg'!$BS28,Słowniki_komponentów!$U$2:$Z$412,4,FALSE),"")</f>
        <v/>
      </c>
      <c r="D28" s="190"/>
      <c r="E28" s="190"/>
      <c r="F28" s="193"/>
      <c r="G28" s="193"/>
      <c r="H28" s="193"/>
      <c r="I28" s="253"/>
      <c r="J28" s="190"/>
      <c r="K28" s="194" t="str">
        <f>IF(Tabela2[[#This Row],[Nazwa komponentu
'[3']]]&lt;&gt;"",VLOOKUP('OT - przykład wodociąg'!$BT28,Słowniki_komponentów!$AC$2:$AH$50,6,FALSE),"")</f>
        <v/>
      </c>
      <c r="L28" s="229"/>
      <c r="M28" s="228"/>
      <c r="N28" s="229"/>
      <c r="O28" s="228">
        <f>'przedmiar - przykład wodociąg'!K36</f>
        <v>0</v>
      </c>
      <c r="P28" s="226" t="str">
        <f>IF(Tabela2[[#This Row],[Nazwa komponentu
'[3']]]&lt;&gt;"",SUM(L28:O28),"")</f>
        <v/>
      </c>
      <c r="Q28" s="190"/>
      <c r="R28" s="193"/>
      <c r="S28" s="193"/>
      <c r="T28" s="193"/>
      <c r="U28" s="190"/>
      <c r="V28" s="192"/>
      <c r="W28" s="197" t="str">
        <f>IFERROR(VLOOKUP('OT - przykład wodociąg'!$BS28,Słowniki_komponentów!$U$2:$Z$412,2,FALSE),"")</f>
        <v/>
      </c>
      <c r="X28" s="194" t="str">
        <f>IF(Tabela2[[#This Row],[Nazwa komponentu
'[3']]]&lt;&gt;"",IF(AND(Tabela2[[#This Row],[Wartość nakładów razem
'[15']]]&lt;3500,OR(MID('OT - przykład wodociąg'!$BS28,1,1)="4",MID('OT - przykład wodociąg'!$BS28,1,1)="5",MID('OT - przykład wodociąg'!$BS28,1,1)="6")),1,'OT - przykład wodociąg'!$BU28),"")</f>
        <v/>
      </c>
      <c r="Y28" s="190"/>
      <c r="Z28" s="178"/>
      <c r="AA28" s="178"/>
      <c r="AB28" s="178"/>
      <c r="AC28" s="198" t="str">
        <f>IF(Tabela2[[#This Row],[Nazwa komponentu
'[3']]]&lt;&gt;"",'OT - przykład wodociąg'!$BU28,"")</f>
        <v/>
      </c>
      <c r="AD28" s="190"/>
      <c r="AE28" s="190"/>
      <c r="AF28" s="190"/>
      <c r="AG28" s="190"/>
      <c r="AH28" s="190"/>
      <c r="AI28" s="190"/>
      <c r="AJ28" s="190"/>
      <c r="AK28" s="190"/>
      <c r="AL28" s="190"/>
      <c r="AM28" s="190"/>
      <c r="AN28" s="190"/>
      <c r="AO28" s="190"/>
      <c r="AP28" s="190"/>
      <c r="AQ28" s="190"/>
      <c r="AR28" s="190"/>
      <c r="AS28" s="190"/>
      <c r="AT28" s="190"/>
      <c r="AU28" s="190"/>
      <c r="AV28" s="242"/>
      <c r="AW28" s="242"/>
      <c r="AX28" s="190"/>
      <c r="AY28" s="190"/>
      <c r="AZ28" s="199"/>
      <c r="BA28" s="178"/>
      <c r="BB28" s="178"/>
      <c r="BC28" s="178"/>
      <c r="BD28" s="178"/>
      <c r="BE28" s="190"/>
      <c r="BF28" s="190"/>
      <c r="BG28" s="198" t="str">
        <f>IF(Tabela2[[#This Row],[Nazwa komponentu
'[3']]]&lt;&gt;"",'OT - przykład wodociąg'!$BS28,"")</f>
        <v/>
      </c>
      <c r="BH28" s="190"/>
      <c r="BI28" s="190"/>
      <c r="BJ28" s="190"/>
      <c r="BK28" s="190"/>
      <c r="BL28" s="190"/>
      <c r="BM28" s="190"/>
      <c r="BN28" s="190"/>
      <c r="BO28" s="190"/>
      <c r="BP28" s="190"/>
      <c r="BQ28" s="200"/>
      <c r="BR28" s="248"/>
      <c r="BS28" s="198" t="str">
        <f t="shared" si="0"/>
        <v/>
      </c>
      <c r="BT28" s="200"/>
      <c r="BU28" s="198" t="str">
        <f>IFERROR(IF(VLOOKUP(BS28,Słowniki_komponentów!$U$1:$Z$476,5,FALSE)="wg tabeli materiałowej",INDEX(Słowniki_komponentów!$AD$2:$AG$50,MATCH(BT28,Słowniki_komponentów!$AC$2:$AC$50,0),MATCH(BQ28,Słowniki_komponentów!$AD$1:$AG$1,0)),VLOOKUP(BS28,Słowniki_komponentów!$U$1:$Z$476,5,FALSE)),"brak wszystkich danych")</f>
        <v>brak wszystkich danych</v>
      </c>
      <c r="BV28" s="201"/>
      <c r="BZ28" s="90"/>
      <c r="CA28" s="90"/>
      <c r="CB28" s="90"/>
    </row>
    <row r="29" spans="1:80">
      <c r="A29" s="189" t="s">
        <v>2432</v>
      </c>
      <c r="B29" s="190"/>
      <c r="C29" s="191" t="str">
        <f>IFERROR(VLOOKUP('OT - przykład wodociąg'!$BS29,Słowniki_komponentów!$U$2:$Z$412,4,FALSE),"")</f>
        <v/>
      </c>
      <c r="D29" s="190"/>
      <c r="E29" s="190"/>
      <c r="F29" s="193"/>
      <c r="G29" s="193"/>
      <c r="H29" s="193"/>
      <c r="I29" s="253"/>
      <c r="J29" s="190"/>
      <c r="K29" s="194" t="str">
        <f>IF(Tabela2[[#This Row],[Nazwa komponentu
'[3']]]&lt;&gt;"",VLOOKUP('OT - przykład wodociąg'!$BT29,Słowniki_komponentów!$AC$2:$AH$50,6,FALSE),"")</f>
        <v/>
      </c>
      <c r="L29" s="229"/>
      <c r="M29" s="228"/>
      <c r="N29" s="229"/>
      <c r="O29" s="228">
        <f>'przedmiar - przykład wodociąg'!K37</f>
        <v>0</v>
      </c>
      <c r="P29" s="226" t="str">
        <f>IF(Tabela2[[#This Row],[Nazwa komponentu
'[3']]]&lt;&gt;"",SUM(L29:O29),"")</f>
        <v/>
      </c>
      <c r="Q29" s="190"/>
      <c r="R29" s="193"/>
      <c r="S29" s="193"/>
      <c r="T29" s="193"/>
      <c r="U29" s="190"/>
      <c r="V29" s="192"/>
      <c r="W29" s="197" t="str">
        <f>IFERROR(VLOOKUP('OT - przykład wodociąg'!$BS29,Słowniki_komponentów!$U$2:$Z$412,2,FALSE),"")</f>
        <v/>
      </c>
      <c r="X29" s="194" t="str">
        <f>IF(Tabela2[[#This Row],[Nazwa komponentu
'[3']]]&lt;&gt;"",IF(AND(Tabela2[[#This Row],[Wartość nakładów razem
'[15']]]&lt;3500,OR(MID('OT - przykład wodociąg'!$BS29,1,1)="4",MID('OT - przykład wodociąg'!$BS29,1,1)="5",MID('OT - przykład wodociąg'!$BS29,1,1)="6")),1,'OT - przykład wodociąg'!$BU29),"")</f>
        <v/>
      </c>
      <c r="Y29" s="190"/>
      <c r="Z29" s="178"/>
      <c r="AA29" s="178"/>
      <c r="AB29" s="178"/>
      <c r="AC29" s="198" t="str">
        <f>IF(Tabela2[[#This Row],[Nazwa komponentu
'[3']]]&lt;&gt;"",'OT - przykład wodociąg'!$BU29,"")</f>
        <v/>
      </c>
      <c r="AD29" s="190"/>
      <c r="AE29" s="190"/>
      <c r="AF29" s="190"/>
      <c r="AG29" s="190"/>
      <c r="AH29" s="190"/>
      <c r="AI29" s="190"/>
      <c r="AJ29" s="190"/>
      <c r="AK29" s="190"/>
      <c r="AL29" s="190"/>
      <c r="AM29" s="190"/>
      <c r="AN29" s="190"/>
      <c r="AO29" s="190"/>
      <c r="AP29" s="190"/>
      <c r="AQ29" s="190"/>
      <c r="AR29" s="190"/>
      <c r="AS29" s="190"/>
      <c r="AT29" s="190"/>
      <c r="AU29" s="190"/>
      <c r="AV29" s="242"/>
      <c r="AW29" s="242"/>
      <c r="AX29" s="190"/>
      <c r="AY29" s="190"/>
      <c r="AZ29" s="199"/>
      <c r="BA29" s="178"/>
      <c r="BB29" s="178"/>
      <c r="BC29" s="178"/>
      <c r="BD29" s="178"/>
      <c r="BE29" s="190"/>
      <c r="BF29" s="190"/>
      <c r="BG29" s="198" t="str">
        <f>IF(Tabela2[[#This Row],[Nazwa komponentu
'[3']]]&lt;&gt;"",'OT - przykład wodociąg'!$BS29,"")</f>
        <v/>
      </c>
      <c r="BH29" s="190"/>
      <c r="BI29" s="190"/>
      <c r="BJ29" s="190"/>
      <c r="BK29" s="190"/>
      <c r="BL29" s="190"/>
      <c r="BM29" s="190"/>
      <c r="BN29" s="190"/>
      <c r="BO29" s="190"/>
      <c r="BP29" s="190"/>
      <c r="BQ29" s="190"/>
      <c r="BR29" s="218"/>
      <c r="BS29" s="198" t="str">
        <f t="shared" si="0"/>
        <v/>
      </c>
      <c r="BT29" s="190"/>
      <c r="BU29" s="198" t="str">
        <f>IFERROR(IF(VLOOKUP(BS29,Słowniki_komponentów!$U$1:$Z$476,5,FALSE)="wg tabeli materiałowej",INDEX(Słowniki_komponentów!$AD$2:$AG$50,MATCH(BT29,Słowniki_komponentów!$AC$2:$AC$50,0),MATCH(BQ29,Słowniki_komponentów!$AD$1:$AG$1,0)),VLOOKUP(BS29,Słowniki_komponentów!$U$1:$Z$476,5,FALSE)),"brak wszystkich danych")</f>
        <v>brak wszystkich danych</v>
      </c>
      <c r="BV29" s="205"/>
      <c r="BZ29" s="90"/>
      <c r="CA29" s="90"/>
      <c r="CB29" s="90"/>
    </row>
    <row r="30" spans="1:80">
      <c r="A30" s="189" t="s">
        <v>2433</v>
      </c>
      <c r="B30" s="190"/>
      <c r="C30" s="191" t="str">
        <f>IFERROR(VLOOKUP('OT - przykład wodociąg'!$BS30,Słowniki_komponentów!$U$2:$Z$412,4,FALSE),"")</f>
        <v/>
      </c>
      <c r="D30" s="190"/>
      <c r="E30" s="190"/>
      <c r="F30" s="193"/>
      <c r="G30" s="193"/>
      <c r="H30" s="193"/>
      <c r="I30" s="253"/>
      <c r="J30" s="190"/>
      <c r="K30" s="194" t="str">
        <f>IF(Tabela2[[#This Row],[Nazwa komponentu
'[3']]]&lt;&gt;"",VLOOKUP('OT - przykład wodociąg'!$BT30,Słowniki_komponentów!$AC$2:$AH$50,6,FALSE),"")</f>
        <v/>
      </c>
      <c r="L30" s="229"/>
      <c r="M30" s="228"/>
      <c r="N30" s="229"/>
      <c r="O30" s="228">
        <f>'przedmiar - przykład wodociąg'!K38</f>
        <v>0</v>
      </c>
      <c r="P30" s="226" t="str">
        <f>IF(Tabela2[[#This Row],[Nazwa komponentu
'[3']]]&lt;&gt;"",SUM(L30:O30),"")</f>
        <v/>
      </c>
      <c r="Q30" s="190"/>
      <c r="R30" s="193"/>
      <c r="S30" s="193"/>
      <c r="T30" s="193"/>
      <c r="U30" s="190"/>
      <c r="V30" s="192"/>
      <c r="W30" s="197" t="str">
        <f>IFERROR(VLOOKUP('OT - przykład wodociąg'!$BS30,Słowniki_komponentów!$U$2:$Z$412,2,FALSE),"")</f>
        <v/>
      </c>
      <c r="X30" s="194" t="str">
        <f>IF(Tabela2[[#This Row],[Nazwa komponentu
'[3']]]&lt;&gt;"",IF(AND(Tabela2[[#This Row],[Wartość nakładów razem
'[15']]]&lt;3500,OR(MID('OT - przykład wodociąg'!$BS30,1,1)="4",MID('OT - przykład wodociąg'!$BS30,1,1)="5",MID('OT - przykład wodociąg'!$BS30,1,1)="6")),1,'OT - przykład wodociąg'!$BU30),"")</f>
        <v/>
      </c>
      <c r="Y30" s="190"/>
      <c r="Z30" s="178"/>
      <c r="AA30" s="178"/>
      <c r="AB30" s="178"/>
      <c r="AC30" s="198" t="str">
        <f>IF(Tabela2[[#This Row],[Nazwa komponentu
'[3']]]&lt;&gt;"",'OT - przykład wodociąg'!$BU30,"")</f>
        <v/>
      </c>
      <c r="AD30" s="190"/>
      <c r="AE30" s="190"/>
      <c r="AF30" s="190"/>
      <c r="AG30" s="190"/>
      <c r="AH30" s="190"/>
      <c r="AI30" s="190"/>
      <c r="AJ30" s="190"/>
      <c r="AK30" s="190"/>
      <c r="AL30" s="190"/>
      <c r="AM30" s="190"/>
      <c r="AN30" s="190"/>
      <c r="AO30" s="190"/>
      <c r="AP30" s="190"/>
      <c r="AQ30" s="190"/>
      <c r="AR30" s="190"/>
      <c r="AS30" s="190"/>
      <c r="AT30" s="190"/>
      <c r="AU30" s="190"/>
      <c r="AV30" s="242"/>
      <c r="AW30" s="242"/>
      <c r="AX30" s="190"/>
      <c r="AY30" s="190"/>
      <c r="AZ30" s="206"/>
      <c r="BA30" s="178"/>
      <c r="BB30" s="178"/>
      <c r="BC30" s="178"/>
      <c r="BD30" s="178"/>
      <c r="BE30" s="190"/>
      <c r="BF30" s="190"/>
      <c r="BG30" s="198" t="str">
        <f>IF(Tabela2[[#This Row],[Nazwa komponentu
'[3']]]&lt;&gt;"",'OT - przykład wodociąg'!$BS30,"")</f>
        <v/>
      </c>
      <c r="BH30" s="190"/>
      <c r="BI30" s="190"/>
      <c r="BJ30" s="190"/>
      <c r="BK30" s="190"/>
      <c r="BL30" s="190"/>
      <c r="BM30" s="190"/>
      <c r="BN30" s="190"/>
      <c r="BO30" s="190"/>
      <c r="BP30" s="190"/>
      <c r="BQ30" s="200"/>
      <c r="BR30" s="248"/>
      <c r="BS30" s="198" t="str">
        <f t="shared" si="0"/>
        <v/>
      </c>
      <c r="BT30" s="200"/>
      <c r="BU30" s="198" t="str">
        <f>IFERROR(IF(VLOOKUP(BS30,Słowniki_komponentów!$U$1:$Z$476,5,FALSE)="wg tabeli materiałowej",INDEX(Słowniki_komponentów!$AD$2:$AG$50,MATCH(BT30,Słowniki_komponentów!$AC$2:$AC$50,0),MATCH(BQ30,Słowniki_komponentów!$AD$1:$AG$1,0)),VLOOKUP(BS30,Słowniki_komponentów!$U$1:$Z$476,5,FALSE)),"brak wszystkich danych")</f>
        <v>brak wszystkich danych</v>
      </c>
      <c r="BV30" s="201"/>
      <c r="BZ30" s="90"/>
      <c r="CA30" s="90"/>
      <c r="CB30" s="90"/>
    </row>
    <row r="31" spans="1:80">
      <c r="A31" s="189" t="s">
        <v>2434</v>
      </c>
      <c r="B31" s="190"/>
      <c r="C31" s="191" t="str">
        <f>IFERROR(VLOOKUP('OT - przykład wodociąg'!$BS31,Słowniki_komponentów!$U$2:$Z$412,4,FALSE),"")</f>
        <v/>
      </c>
      <c r="D31" s="190"/>
      <c r="E31" s="190"/>
      <c r="F31" s="193"/>
      <c r="G31" s="193"/>
      <c r="H31" s="193"/>
      <c r="I31" s="253"/>
      <c r="J31" s="190"/>
      <c r="K31" s="194" t="str">
        <f>IF(Tabela2[[#This Row],[Nazwa komponentu
'[3']]]&lt;&gt;"",VLOOKUP('OT - przykład wodociąg'!$BT31,Słowniki_komponentów!$AC$2:$AH$50,6,FALSE),"")</f>
        <v/>
      </c>
      <c r="L31" s="229"/>
      <c r="M31" s="228"/>
      <c r="N31" s="229"/>
      <c r="O31" s="228">
        <f>'przedmiar - przykład wodociąg'!K39</f>
        <v>0</v>
      </c>
      <c r="P31" s="226" t="str">
        <f>IF(Tabela2[[#This Row],[Nazwa komponentu
'[3']]]&lt;&gt;"",SUM(L31:O31),"")</f>
        <v/>
      </c>
      <c r="Q31" s="190"/>
      <c r="R31" s="193"/>
      <c r="S31" s="193"/>
      <c r="T31" s="193"/>
      <c r="U31" s="190"/>
      <c r="V31" s="192"/>
      <c r="W31" s="197" t="str">
        <f>IFERROR(VLOOKUP('OT - przykład wodociąg'!$BS31,Słowniki_komponentów!$U$2:$Z$412,2,FALSE),"")</f>
        <v/>
      </c>
      <c r="X31" s="194" t="str">
        <f>IF(Tabela2[[#This Row],[Nazwa komponentu
'[3']]]&lt;&gt;"",IF(AND(Tabela2[[#This Row],[Wartość nakładów razem
'[15']]]&lt;3500,OR(MID('OT - przykład wodociąg'!$BS31,1,1)="4",MID('OT - przykład wodociąg'!$BS31,1,1)="5",MID('OT - przykład wodociąg'!$BS31,1,1)="6")),1,'OT - przykład wodociąg'!$BU31),"")</f>
        <v/>
      </c>
      <c r="Y31" s="190"/>
      <c r="Z31" s="178"/>
      <c r="AA31" s="178"/>
      <c r="AB31" s="178"/>
      <c r="AC31" s="198" t="str">
        <f>IF(Tabela2[[#This Row],[Nazwa komponentu
'[3']]]&lt;&gt;"",'OT - przykład wodociąg'!$BU31,"")</f>
        <v/>
      </c>
      <c r="AD31" s="190"/>
      <c r="AE31" s="190"/>
      <c r="AF31" s="190"/>
      <c r="AG31" s="190"/>
      <c r="AH31" s="190"/>
      <c r="AI31" s="190"/>
      <c r="AJ31" s="190"/>
      <c r="AK31" s="190"/>
      <c r="AL31" s="190"/>
      <c r="AM31" s="190"/>
      <c r="AN31" s="190"/>
      <c r="AO31" s="190"/>
      <c r="AP31" s="190"/>
      <c r="AQ31" s="190"/>
      <c r="AR31" s="190"/>
      <c r="AS31" s="190"/>
      <c r="AT31" s="190"/>
      <c r="AU31" s="190"/>
      <c r="AV31" s="242"/>
      <c r="AW31" s="242"/>
      <c r="AX31" s="190"/>
      <c r="AY31" s="190"/>
      <c r="AZ31" s="199"/>
      <c r="BA31" s="178"/>
      <c r="BB31" s="178"/>
      <c r="BC31" s="178"/>
      <c r="BD31" s="178"/>
      <c r="BE31" s="190"/>
      <c r="BF31" s="190"/>
      <c r="BG31" s="198" t="str">
        <f>IF(Tabela2[[#This Row],[Nazwa komponentu
'[3']]]&lt;&gt;"",'OT - przykład wodociąg'!$BS31,"")</f>
        <v/>
      </c>
      <c r="BH31" s="190"/>
      <c r="BI31" s="190"/>
      <c r="BJ31" s="190"/>
      <c r="BK31" s="190"/>
      <c r="BL31" s="190"/>
      <c r="BM31" s="190"/>
      <c r="BN31" s="190"/>
      <c r="BO31" s="190"/>
      <c r="BP31" s="190"/>
      <c r="BQ31" s="190"/>
      <c r="BR31" s="218"/>
      <c r="BS31" s="198" t="str">
        <f t="shared" si="0"/>
        <v/>
      </c>
      <c r="BT31" s="190"/>
      <c r="BU31" s="198" t="str">
        <f>IFERROR(IF(VLOOKUP(BS31,Słowniki_komponentów!$U$1:$Z$476,5,FALSE)="wg tabeli materiałowej",INDEX(Słowniki_komponentów!$AD$2:$AG$50,MATCH(BT31,Słowniki_komponentów!$AC$2:$AC$50,0),MATCH(BQ31,Słowniki_komponentów!$AD$1:$AG$1,0)),VLOOKUP(BS31,Słowniki_komponentów!$U$1:$Z$476,5,FALSE)),"brak wszystkich danych")</f>
        <v>brak wszystkich danych</v>
      </c>
      <c r="BV31" s="205"/>
      <c r="BZ31" s="90"/>
      <c r="CA31" s="90"/>
      <c r="CB31" s="90"/>
    </row>
    <row r="32" spans="1:80">
      <c r="A32" s="189" t="s">
        <v>2435</v>
      </c>
      <c r="B32" s="190"/>
      <c r="C32" s="191" t="str">
        <f>IFERROR(VLOOKUP('OT - przykład wodociąg'!$BS32,Słowniki_komponentów!$U$2:$Z$412,4,FALSE),"")</f>
        <v/>
      </c>
      <c r="D32" s="190"/>
      <c r="E32" s="190"/>
      <c r="F32" s="193"/>
      <c r="G32" s="193"/>
      <c r="H32" s="193"/>
      <c r="I32" s="253"/>
      <c r="J32" s="190"/>
      <c r="K32" s="194" t="str">
        <f>IF(Tabela2[[#This Row],[Nazwa komponentu
'[3']]]&lt;&gt;"",VLOOKUP('OT - przykład wodociąg'!$BT32,Słowniki_komponentów!$AC$2:$AH$50,6,FALSE),"")</f>
        <v/>
      </c>
      <c r="L32" s="229"/>
      <c r="M32" s="228"/>
      <c r="N32" s="229"/>
      <c r="O32" s="228">
        <f>'przedmiar - przykład wodociąg'!K40</f>
        <v>0</v>
      </c>
      <c r="P32" s="226" t="str">
        <f>IF(Tabela2[[#This Row],[Nazwa komponentu
'[3']]]&lt;&gt;"",SUM(L32:O32),"")</f>
        <v/>
      </c>
      <c r="Q32" s="190"/>
      <c r="R32" s="193"/>
      <c r="S32" s="193"/>
      <c r="T32" s="193"/>
      <c r="U32" s="190"/>
      <c r="V32" s="192"/>
      <c r="W32" s="197" t="str">
        <f>IFERROR(VLOOKUP('OT - przykład wodociąg'!$BS32,Słowniki_komponentów!$U$2:$Z$412,2,FALSE),"")</f>
        <v/>
      </c>
      <c r="X32" s="194" t="str">
        <f>IF(Tabela2[[#This Row],[Nazwa komponentu
'[3']]]&lt;&gt;"",IF(AND(Tabela2[[#This Row],[Wartość nakładów razem
'[15']]]&lt;3500,OR(MID('OT - przykład wodociąg'!$BS32,1,1)="4",MID('OT - przykład wodociąg'!$BS32,1,1)="5",MID('OT - przykład wodociąg'!$BS32,1,1)="6")),1,'OT - przykład wodociąg'!$BU32),"")</f>
        <v/>
      </c>
      <c r="Y32" s="190"/>
      <c r="Z32" s="178"/>
      <c r="AA32" s="178"/>
      <c r="AB32" s="178"/>
      <c r="AC32" s="198" t="str">
        <f>IF(Tabela2[[#This Row],[Nazwa komponentu
'[3']]]&lt;&gt;"",'OT - przykład wodociąg'!$BU32,"")</f>
        <v/>
      </c>
      <c r="AD32" s="190"/>
      <c r="AE32" s="190"/>
      <c r="AF32" s="190"/>
      <c r="AG32" s="190"/>
      <c r="AH32" s="190"/>
      <c r="AI32" s="190"/>
      <c r="AJ32" s="190"/>
      <c r="AK32" s="190"/>
      <c r="AL32" s="190"/>
      <c r="AM32" s="190"/>
      <c r="AN32" s="190"/>
      <c r="AO32" s="190"/>
      <c r="AP32" s="190"/>
      <c r="AQ32" s="190"/>
      <c r="AR32" s="190"/>
      <c r="AS32" s="190"/>
      <c r="AT32" s="190"/>
      <c r="AU32" s="190"/>
      <c r="AV32" s="242"/>
      <c r="AW32" s="242"/>
      <c r="AX32" s="190"/>
      <c r="AY32" s="190"/>
      <c r="AZ32" s="199"/>
      <c r="BA32" s="178"/>
      <c r="BB32" s="178"/>
      <c r="BC32" s="178"/>
      <c r="BD32" s="178"/>
      <c r="BE32" s="190"/>
      <c r="BF32" s="190"/>
      <c r="BG32" s="198" t="str">
        <f>IF(Tabela2[[#This Row],[Nazwa komponentu
'[3']]]&lt;&gt;"",'OT - przykład wodociąg'!$BS32,"")</f>
        <v/>
      </c>
      <c r="BH32" s="190"/>
      <c r="BI32" s="190"/>
      <c r="BJ32" s="190"/>
      <c r="BK32" s="190"/>
      <c r="BL32" s="190"/>
      <c r="BM32" s="190"/>
      <c r="BN32" s="190"/>
      <c r="BO32" s="190"/>
      <c r="BP32" s="190"/>
      <c r="BQ32" s="200"/>
      <c r="BR32" s="248"/>
      <c r="BS32" s="198" t="str">
        <f t="shared" si="0"/>
        <v/>
      </c>
      <c r="BT32" s="200"/>
      <c r="BU32" s="198" t="str">
        <f>IFERROR(IF(VLOOKUP(BS32,Słowniki_komponentów!$U$1:$Z$476,5,FALSE)="wg tabeli materiałowej",INDEX(Słowniki_komponentów!$AD$2:$AG$50,MATCH(BT32,Słowniki_komponentów!$AC$2:$AC$50,0),MATCH(BQ32,Słowniki_komponentów!$AD$1:$AG$1,0)),VLOOKUP(BS32,Słowniki_komponentów!$U$1:$Z$476,5,FALSE)),"brak wszystkich danych")</f>
        <v>brak wszystkich danych</v>
      </c>
      <c r="BV32" s="201"/>
      <c r="BZ32" s="90"/>
      <c r="CA32" s="90"/>
      <c r="CB32" s="90"/>
    </row>
    <row r="33" spans="1:80">
      <c r="A33" s="189" t="s">
        <v>2436</v>
      </c>
      <c r="B33" s="190"/>
      <c r="C33" s="191" t="str">
        <f>IFERROR(VLOOKUP('OT - przykład wodociąg'!$BS33,Słowniki_komponentów!$U$2:$Z$412,4,FALSE),"")</f>
        <v/>
      </c>
      <c r="D33" s="190"/>
      <c r="E33" s="190"/>
      <c r="F33" s="193"/>
      <c r="G33" s="193"/>
      <c r="H33" s="193"/>
      <c r="I33" s="253"/>
      <c r="J33" s="190"/>
      <c r="K33" s="194" t="str">
        <f>IF(Tabela2[[#This Row],[Nazwa komponentu
'[3']]]&lt;&gt;"",VLOOKUP('OT - przykład wodociąg'!$BT33,Słowniki_komponentów!$AC$2:$AH$50,6,FALSE),"")</f>
        <v/>
      </c>
      <c r="L33" s="229"/>
      <c r="M33" s="228"/>
      <c r="N33" s="229"/>
      <c r="O33" s="228">
        <f>'przedmiar - przykład wodociąg'!K41</f>
        <v>0</v>
      </c>
      <c r="P33" s="226" t="str">
        <f>IF(Tabela2[[#This Row],[Nazwa komponentu
'[3']]]&lt;&gt;"",SUM(L33:O33),"")</f>
        <v/>
      </c>
      <c r="Q33" s="190"/>
      <c r="R33" s="193"/>
      <c r="S33" s="193"/>
      <c r="T33" s="193"/>
      <c r="U33" s="190"/>
      <c r="V33" s="192"/>
      <c r="W33" s="197" t="str">
        <f>IFERROR(VLOOKUP('OT - przykład wodociąg'!$BS33,Słowniki_komponentów!$U$2:$Z$412,2,FALSE),"")</f>
        <v/>
      </c>
      <c r="X33" s="194" t="str">
        <f>IF(Tabela2[[#This Row],[Nazwa komponentu
'[3']]]&lt;&gt;"",IF(AND(Tabela2[[#This Row],[Wartość nakładów razem
'[15']]]&lt;3500,OR(MID('OT - przykład wodociąg'!$BS33,1,1)="4",MID('OT - przykład wodociąg'!$BS33,1,1)="5",MID('OT - przykład wodociąg'!$BS33,1,1)="6")),1,'OT - przykład wodociąg'!$BU33),"")</f>
        <v/>
      </c>
      <c r="Y33" s="190"/>
      <c r="Z33" s="178"/>
      <c r="AA33" s="178"/>
      <c r="AB33" s="178"/>
      <c r="AC33" s="198" t="str">
        <f>IF(Tabela2[[#This Row],[Nazwa komponentu
'[3']]]&lt;&gt;"",'OT - przykład wodociąg'!$BU33,"")</f>
        <v/>
      </c>
      <c r="AD33" s="190"/>
      <c r="AE33" s="190"/>
      <c r="AF33" s="190"/>
      <c r="AG33" s="190"/>
      <c r="AH33" s="190"/>
      <c r="AI33" s="190"/>
      <c r="AJ33" s="190"/>
      <c r="AK33" s="190"/>
      <c r="AL33" s="190"/>
      <c r="AM33" s="190"/>
      <c r="AN33" s="190"/>
      <c r="AO33" s="190"/>
      <c r="AP33" s="190"/>
      <c r="AQ33" s="190"/>
      <c r="AR33" s="190"/>
      <c r="AS33" s="190"/>
      <c r="AT33" s="190"/>
      <c r="AU33" s="190"/>
      <c r="AV33" s="242"/>
      <c r="AW33" s="242"/>
      <c r="AX33" s="190"/>
      <c r="AY33" s="190"/>
      <c r="AZ33" s="199"/>
      <c r="BA33" s="178"/>
      <c r="BB33" s="178"/>
      <c r="BC33" s="178"/>
      <c r="BD33" s="178"/>
      <c r="BE33" s="190"/>
      <c r="BF33" s="190"/>
      <c r="BG33" s="198" t="str">
        <f>IF(Tabela2[[#This Row],[Nazwa komponentu
'[3']]]&lt;&gt;"",'OT - przykład wodociąg'!$BS33,"")</f>
        <v/>
      </c>
      <c r="BH33" s="190"/>
      <c r="BI33" s="190"/>
      <c r="BJ33" s="190"/>
      <c r="BK33" s="190"/>
      <c r="BL33" s="190"/>
      <c r="BM33" s="190"/>
      <c r="BN33" s="190"/>
      <c r="BO33" s="190"/>
      <c r="BP33" s="190"/>
      <c r="BQ33" s="190"/>
      <c r="BR33" s="218"/>
      <c r="BS33" s="198" t="str">
        <f t="shared" si="0"/>
        <v/>
      </c>
      <c r="BT33" s="190"/>
      <c r="BU33" s="198" t="str">
        <f>IFERROR(IF(VLOOKUP(BS33,Słowniki_komponentów!$U$1:$Z$476,5,FALSE)="wg tabeli materiałowej",INDEX(Słowniki_komponentów!$AD$2:$AG$50,MATCH(BT33,Słowniki_komponentów!$AC$2:$AC$50,0),MATCH(BQ33,Słowniki_komponentów!$AD$1:$AG$1,0)),VLOOKUP(BS33,Słowniki_komponentów!$U$1:$Z$476,5,FALSE)),"brak wszystkich danych")</f>
        <v>brak wszystkich danych</v>
      </c>
      <c r="BV33" s="205"/>
      <c r="BZ33" s="90"/>
      <c r="CA33" s="90"/>
      <c r="CB33" s="90"/>
    </row>
    <row r="34" spans="1:80">
      <c r="A34" s="189" t="s">
        <v>2437</v>
      </c>
      <c r="B34" s="190"/>
      <c r="C34" s="191" t="str">
        <f>IFERROR(VLOOKUP('OT - przykład wodociąg'!$BS34,Słowniki_komponentów!$U$2:$Z$412,4,FALSE),"")</f>
        <v/>
      </c>
      <c r="D34" s="190"/>
      <c r="E34" s="190"/>
      <c r="F34" s="193"/>
      <c r="G34" s="193"/>
      <c r="H34" s="193"/>
      <c r="I34" s="253"/>
      <c r="J34" s="190"/>
      <c r="K34" s="194" t="str">
        <f>IF(Tabela2[[#This Row],[Nazwa komponentu
'[3']]]&lt;&gt;"",VLOOKUP('OT - przykład wodociąg'!$BT34,Słowniki_komponentów!$AC$2:$AH$50,6,FALSE),"")</f>
        <v/>
      </c>
      <c r="L34" s="229"/>
      <c r="M34" s="228"/>
      <c r="N34" s="229"/>
      <c r="O34" s="228">
        <f>'przedmiar - przykład wodociąg'!K42</f>
        <v>0</v>
      </c>
      <c r="P34" s="226" t="str">
        <f>IF(Tabela2[[#This Row],[Nazwa komponentu
'[3']]]&lt;&gt;"",SUM(L34:O34),"")</f>
        <v/>
      </c>
      <c r="Q34" s="190"/>
      <c r="R34" s="193"/>
      <c r="S34" s="193"/>
      <c r="T34" s="193"/>
      <c r="U34" s="190"/>
      <c r="V34" s="192"/>
      <c r="W34" s="197" t="str">
        <f>IFERROR(VLOOKUP('OT - przykład wodociąg'!$BS34,Słowniki_komponentów!$U$2:$Z$412,2,FALSE),"")</f>
        <v/>
      </c>
      <c r="X34" s="194" t="str">
        <f>IF(Tabela2[[#This Row],[Nazwa komponentu
'[3']]]&lt;&gt;"",IF(AND(Tabela2[[#This Row],[Wartość nakładów razem
'[15']]]&lt;3500,OR(MID('OT - przykład wodociąg'!$BS34,1,1)="4",MID('OT - przykład wodociąg'!$BS34,1,1)="5",MID('OT - przykład wodociąg'!$BS34,1,1)="6")),1,'OT - przykład wodociąg'!$BU34),"")</f>
        <v/>
      </c>
      <c r="Y34" s="190"/>
      <c r="Z34" s="178"/>
      <c r="AA34" s="178"/>
      <c r="AB34" s="178"/>
      <c r="AC34" s="198" t="str">
        <f>IF(Tabela2[[#This Row],[Nazwa komponentu
'[3']]]&lt;&gt;"",'OT - przykład wodociąg'!$BU34,"")</f>
        <v/>
      </c>
      <c r="AD34" s="190"/>
      <c r="AE34" s="190"/>
      <c r="AF34" s="190"/>
      <c r="AG34" s="190"/>
      <c r="AH34" s="190"/>
      <c r="AI34" s="190"/>
      <c r="AJ34" s="190"/>
      <c r="AK34" s="190"/>
      <c r="AL34" s="190"/>
      <c r="AM34" s="190"/>
      <c r="AN34" s="190"/>
      <c r="AO34" s="190"/>
      <c r="AP34" s="190"/>
      <c r="AQ34" s="190"/>
      <c r="AR34" s="190"/>
      <c r="AS34" s="190"/>
      <c r="AT34" s="190"/>
      <c r="AU34" s="190"/>
      <c r="AV34" s="242"/>
      <c r="AW34" s="242"/>
      <c r="AX34" s="190"/>
      <c r="AY34" s="190"/>
      <c r="AZ34" s="199"/>
      <c r="BA34" s="178"/>
      <c r="BB34" s="178"/>
      <c r="BC34" s="178"/>
      <c r="BD34" s="178"/>
      <c r="BE34" s="190"/>
      <c r="BF34" s="190"/>
      <c r="BG34" s="198" t="str">
        <f>IF(Tabela2[[#This Row],[Nazwa komponentu
'[3']]]&lt;&gt;"",'OT - przykład wodociąg'!$BS34,"")</f>
        <v/>
      </c>
      <c r="BH34" s="190"/>
      <c r="BI34" s="190"/>
      <c r="BJ34" s="190"/>
      <c r="BK34" s="190"/>
      <c r="BL34" s="190"/>
      <c r="BM34" s="190"/>
      <c r="BN34" s="190"/>
      <c r="BO34" s="190"/>
      <c r="BP34" s="190"/>
      <c r="BQ34" s="200"/>
      <c r="BR34" s="248"/>
      <c r="BS34" s="198" t="str">
        <f t="shared" si="0"/>
        <v/>
      </c>
      <c r="BT34" s="200"/>
      <c r="BU34" s="198" t="str">
        <f>IFERROR(IF(VLOOKUP(BS34,Słowniki_komponentów!$U$1:$Z$476,5,FALSE)="wg tabeli materiałowej",INDEX(Słowniki_komponentów!$AD$2:$AG$50,MATCH(BT34,Słowniki_komponentów!$AC$2:$AC$50,0),MATCH(BQ34,Słowniki_komponentów!$AD$1:$AG$1,0)),VLOOKUP(BS34,Słowniki_komponentów!$U$1:$Z$476,5,FALSE)),"brak wszystkich danych")</f>
        <v>brak wszystkich danych</v>
      </c>
      <c r="BV34" s="201"/>
      <c r="BZ34" s="90"/>
      <c r="CA34" s="90"/>
      <c r="CB34" s="90"/>
    </row>
    <row r="35" spans="1:80">
      <c r="A35" s="189" t="s">
        <v>2438</v>
      </c>
      <c r="B35" s="190"/>
      <c r="C35" s="191" t="str">
        <f>IFERROR(VLOOKUP('OT - przykład wodociąg'!$BS35,Słowniki_komponentów!$U$2:$Z$412,4,FALSE),"")</f>
        <v/>
      </c>
      <c r="D35" s="190"/>
      <c r="E35" s="190"/>
      <c r="F35" s="193"/>
      <c r="G35" s="193"/>
      <c r="H35" s="193"/>
      <c r="I35" s="253"/>
      <c r="J35" s="190"/>
      <c r="K35" s="194" t="str">
        <f>IF(Tabela2[[#This Row],[Nazwa komponentu
'[3']]]&lt;&gt;"",VLOOKUP('OT - przykład wodociąg'!$BT35,Słowniki_komponentów!$AC$2:$AH$50,6,FALSE),"")</f>
        <v/>
      </c>
      <c r="L35" s="229"/>
      <c r="M35" s="228"/>
      <c r="N35" s="229"/>
      <c r="O35" s="228">
        <f>'przedmiar - przykład wodociąg'!K43</f>
        <v>0</v>
      </c>
      <c r="P35" s="226" t="str">
        <f>IF(Tabela2[[#This Row],[Nazwa komponentu
'[3']]]&lt;&gt;"",SUM(L35:O35),"")</f>
        <v/>
      </c>
      <c r="Q35" s="190"/>
      <c r="R35" s="193"/>
      <c r="S35" s="193"/>
      <c r="T35" s="193"/>
      <c r="U35" s="190"/>
      <c r="V35" s="192"/>
      <c r="W35" s="197" t="str">
        <f>IFERROR(VLOOKUP('OT - przykład wodociąg'!$BS35,Słowniki_komponentów!$U$2:$Z$412,2,FALSE),"")</f>
        <v/>
      </c>
      <c r="X35" s="194" t="str">
        <f>IF(Tabela2[[#This Row],[Nazwa komponentu
'[3']]]&lt;&gt;"",IF(AND(Tabela2[[#This Row],[Wartość nakładów razem
'[15']]]&lt;3500,OR(MID('OT - przykład wodociąg'!$BS35,1,1)="4",MID('OT - przykład wodociąg'!$BS35,1,1)="5",MID('OT - przykład wodociąg'!$BS35,1,1)="6")),1,'OT - przykład wodociąg'!$BU35),"")</f>
        <v/>
      </c>
      <c r="Y35" s="190"/>
      <c r="Z35" s="178"/>
      <c r="AA35" s="178"/>
      <c r="AB35" s="178"/>
      <c r="AC35" s="198" t="str">
        <f>IF(Tabela2[[#This Row],[Nazwa komponentu
'[3']]]&lt;&gt;"",'OT - przykład wodociąg'!$BU35,"")</f>
        <v/>
      </c>
      <c r="AD35" s="190"/>
      <c r="AE35" s="190"/>
      <c r="AF35" s="190"/>
      <c r="AG35" s="190"/>
      <c r="AH35" s="190"/>
      <c r="AI35" s="190"/>
      <c r="AJ35" s="190"/>
      <c r="AK35" s="190"/>
      <c r="AL35" s="190"/>
      <c r="AM35" s="190"/>
      <c r="AN35" s="190"/>
      <c r="AO35" s="190"/>
      <c r="AP35" s="190"/>
      <c r="AQ35" s="190"/>
      <c r="AR35" s="190"/>
      <c r="AS35" s="190"/>
      <c r="AT35" s="190"/>
      <c r="AU35" s="190"/>
      <c r="AV35" s="242"/>
      <c r="AW35" s="242"/>
      <c r="AX35" s="190"/>
      <c r="AY35" s="190"/>
      <c r="AZ35" s="199"/>
      <c r="BA35" s="178"/>
      <c r="BB35" s="178"/>
      <c r="BC35" s="178"/>
      <c r="BD35" s="178"/>
      <c r="BE35" s="190"/>
      <c r="BF35" s="190"/>
      <c r="BG35" s="198" t="str">
        <f>IF(Tabela2[[#This Row],[Nazwa komponentu
'[3']]]&lt;&gt;"",'OT - przykład wodociąg'!$BS35,"")</f>
        <v/>
      </c>
      <c r="BH35" s="190"/>
      <c r="BI35" s="190"/>
      <c r="BJ35" s="190"/>
      <c r="BK35" s="190"/>
      <c r="BL35" s="190"/>
      <c r="BM35" s="190"/>
      <c r="BN35" s="190"/>
      <c r="BO35" s="190"/>
      <c r="BP35" s="190"/>
      <c r="BQ35" s="190"/>
      <c r="BR35" s="218"/>
      <c r="BS35" s="198" t="str">
        <f t="shared" si="0"/>
        <v/>
      </c>
      <c r="BT35" s="190"/>
      <c r="BU35" s="198" t="str">
        <f>IFERROR(IF(VLOOKUP(BS35,Słowniki_komponentów!$U$1:$Z$476,5,FALSE)="wg tabeli materiałowej",INDEX(Słowniki_komponentów!$AD$2:$AG$50,MATCH(BT35,Słowniki_komponentów!$AC$2:$AC$50,0),MATCH(BQ35,Słowniki_komponentów!$AD$1:$AG$1,0)),VLOOKUP(BS35,Słowniki_komponentów!$U$1:$Z$476,5,FALSE)),"brak wszystkich danych")</f>
        <v>brak wszystkich danych</v>
      </c>
      <c r="BV35" s="205"/>
      <c r="BZ35" s="90"/>
      <c r="CA35" s="90"/>
      <c r="CB35" s="90"/>
    </row>
    <row r="36" spans="1:80">
      <c r="A36" s="189" t="s">
        <v>2439</v>
      </c>
      <c r="B36" s="190"/>
      <c r="C36" s="191" t="str">
        <f>IFERROR(VLOOKUP('OT - przykład wodociąg'!$BS36,Słowniki_komponentów!$U$2:$Z$412,4,FALSE),"")</f>
        <v/>
      </c>
      <c r="D36" s="190"/>
      <c r="E36" s="190"/>
      <c r="F36" s="193"/>
      <c r="G36" s="193"/>
      <c r="H36" s="193"/>
      <c r="I36" s="253"/>
      <c r="J36" s="190"/>
      <c r="K36" s="194" t="str">
        <f>IF(Tabela2[[#This Row],[Nazwa komponentu
'[3']]]&lt;&gt;"",VLOOKUP('OT - przykład wodociąg'!$BT36,Słowniki_komponentów!$AC$2:$AH$50,6,FALSE),"")</f>
        <v/>
      </c>
      <c r="L36" s="229"/>
      <c r="M36" s="228"/>
      <c r="N36" s="229"/>
      <c r="O36" s="228">
        <f>'przedmiar - przykład wodociąg'!K44</f>
        <v>0</v>
      </c>
      <c r="P36" s="226" t="str">
        <f>IF(Tabela2[[#This Row],[Nazwa komponentu
'[3']]]&lt;&gt;"",SUM(L36:O36),"")</f>
        <v/>
      </c>
      <c r="Q36" s="190"/>
      <c r="R36" s="193"/>
      <c r="S36" s="193"/>
      <c r="T36" s="193"/>
      <c r="U36" s="190"/>
      <c r="V36" s="192"/>
      <c r="W36" s="197" t="str">
        <f>IFERROR(VLOOKUP('OT - przykład wodociąg'!$BS36,Słowniki_komponentów!$U$2:$Z$412,2,FALSE),"")</f>
        <v/>
      </c>
      <c r="X36" s="194" t="str">
        <f>IF(Tabela2[[#This Row],[Nazwa komponentu
'[3']]]&lt;&gt;"",IF(AND(Tabela2[[#This Row],[Wartość nakładów razem
'[15']]]&lt;3500,OR(MID('OT - przykład wodociąg'!$BS36,1,1)="4",MID('OT - przykład wodociąg'!$BS36,1,1)="5",MID('OT - przykład wodociąg'!$BS36,1,1)="6")),1,'OT - przykład wodociąg'!$BU36),"")</f>
        <v/>
      </c>
      <c r="Y36" s="190"/>
      <c r="Z36" s="178"/>
      <c r="AA36" s="178"/>
      <c r="AB36" s="178"/>
      <c r="AC36" s="198" t="str">
        <f>IF(Tabela2[[#This Row],[Nazwa komponentu
'[3']]]&lt;&gt;"",'OT - przykład wodociąg'!$BU36,"")</f>
        <v/>
      </c>
      <c r="AD36" s="190"/>
      <c r="AE36" s="190"/>
      <c r="AF36" s="190"/>
      <c r="AG36" s="190"/>
      <c r="AH36" s="190"/>
      <c r="AI36" s="190"/>
      <c r="AJ36" s="190"/>
      <c r="AK36" s="190"/>
      <c r="AL36" s="190"/>
      <c r="AM36" s="190"/>
      <c r="AN36" s="190"/>
      <c r="AO36" s="190"/>
      <c r="AP36" s="190"/>
      <c r="AQ36" s="190"/>
      <c r="AR36" s="190"/>
      <c r="AS36" s="190"/>
      <c r="AT36" s="190"/>
      <c r="AU36" s="190"/>
      <c r="AV36" s="242"/>
      <c r="AW36" s="242"/>
      <c r="AX36" s="190"/>
      <c r="AY36" s="190"/>
      <c r="AZ36" s="206"/>
      <c r="BA36" s="178"/>
      <c r="BB36" s="178"/>
      <c r="BC36" s="178"/>
      <c r="BD36" s="178"/>
      <c r="BE36" s="190"/>
      <c r="BF36" s="190"/>
      <c r="BG36" s="198" t="str">
        <f>IF(Tabela2[[#This Row],[Nazwa komponentu
'[3']]]&lt;&gt;"",'OT - przykład wodociąg'!$BS36,"")</f>
        <v/>
      </c>
      <c r="BH36" s="190"/>
      <c r="BI36" s="190"/>
      <c r="BJ36" s="190"/>
      <c r="BK36" s="190"/>
      <c r="BL36" s="190"/>
      <c r="BM36" s="190"/>
      <c r="BN36" s="190"/>
      <c r="BO36" s="190"/>
      <c r="BP36" s="190"/>
      <c r="BQ36" s="200"/>
      <c r="BR36" s="248"/>
      <c r="BS36" s="198" t="str">
        <f t="shared" si="0"/>
        <v/>
      </c>
      <c r="BT36" s="200"/>
      <c r="BU36" s="198" t="str">
        <f>IFERROR(IF(VLOOKUP(BS36,Słowniki_komponentów!$U$1:$Z$476,5,FALSE)="wg tabeli materiałowej",INDEX(Słowniki_komponentów!$AD$2:$AG$50,MATCH(BT36,Słowniki_komponentów!$AC$2:$AC$50,0),MATCH(BQ36,Słowniki_komponentów!$AD$1:$AG$1,0)),VLOOKUP(BS36,Słowniki_komponentów!$U$1:$Z$476,5,FALSE)),"brak wszystkich danych")</f>
        <v>brak wszystkich danych</v>
      </c>
      <c r="BV36" s="201"/>
      <c r="BZ36" s="90"/>
      <c r="CA36" s="90"/>
      <c r="CB36" s="90"/>
    </row>
    <row r="37" spans="1:80">
      <c r="A37" s="189" t="s">
        <v>2440</v>
      </c>
      <c r="B37" s="190"/>
      <c r="C37" s="191" t="str">
        <f>IFERROR(VLOOKUP('OT - przykład wodociąg'!$BS37,Słowniki_komponentów!$U$2:$Z$412,4,FALSE),"")</f>
        <v/>
      </c>
      <c r="D37" s="190"/>
      <c r="E37" s="190"/>
      <c r="F37" s="193"/>
      <c r="G37" s="193"/>
      <c r="H37" s="193"/>
      <c r="I37" s="253"/>
      <c r="J37" s="190"/>
      <c r="K37" s="194" t="str">
        <f>IF(Tabela2[[#This Row],[Nazwa komponentu
'[3']]]&lt;&gt;"",VLOOKUP('OT - przykład wodociąg'!$BT37,Słowniki_komponentów!$AC$2:$AH$50,6,FALSE),"")</f>
        <v/>
      </c>
      <c r="L37" s="229"/>
      <c r="M37" s="228"/>
      <c r="N37" s="229"/>
      <c r="O37" s="228">
        <f>'przedmiar - przykład wodociąg'!K45</f>
        <v>0</v>
      </c>
      <c r="P37" s="226" t="str">
        <f>IF(Tabela2[[#This Row],[Nazwa komponentu
'[3']]]&lt;&gt;"",SUM(L37:O37),"")</f>
        <v/>
      </c>
      <c r="Q37" s="190"/>
      <c r="R37" s="193"/>
      <c r="S37" s="193"/>
      <c r="T37" s="193"/>
      <c r="U37" s="190"/>
      <c r="V37" s="192"/>
      <c r="W37" s="197" t="str">
        <f>IFERROR(VLOOKUP('OT - przykład wodociąg'!$BS37,Słowniki_komponentów!$U$2:$Z$412,2,FALSE),"")</f>
        <v/>
      </c>
      <c r="X37" s="194" t="str">
        <f>IF(Tabela2[[#This Row],[Nazwa komponentu
'[3']]]&lt;&gt;"",IF(AND(Tabela2[[#This Row],[Wartość nakładów razem
'[15']]]&lt;3500,OR(MID('OT - przykład wodociąg'!$BS37,1,1)="4",MID('OT - przykład wodociąg'!$BS37,1,1)="5",MID('OT - przykład wodociąg'!$BS37,1,1)="6")),1,'OT - przykład wodociąg'!$BU37),"")</f>
        <v/>
      </c>
      <c r="Y37" s="190"/>
      <c r="Z37" s="178"/>
      <c r="AA37" s="178"/>
      <c r="AB37" s="178"/>
      <c r="AC37" s="198" t="str">
        <f>IF(Tabela2[[#This Row],[Nazwa komponentu
'[3']]]&lt;&gt;"",'OT - przykład wodociąg'!$BU37,"")</f>
        <v/>
      </c>
      <c r="AD37" s="190"/>
      <c r="AE37" s="190"/>
      <c r="AF37" s="190"/>
      <c r="AG37" s="190"/>
      <c r="AH37" s="190"/>
      <c r="AI37" s="190"/>
      <c r="AJ37" s="190"/>
      <c r="AK37" s="190"/>
      <c r="AL37" s="190"/>
      <c r="AM37" s="190"/>
      <c r="AN37" s="190"/>
      <c r="AO37" s="190"/>
      <c r="AP37" s="190"/>
      <c r="AQ37" s="190"/>
      <c r="AR37" s="190"/>
      <c r="AS37" s="190"/>
      <c r="AT37" s="190"/>
      <c r="AU37" s="190"/>
      <c r="AV37" s="242"/>
      <c r="AW37" s="242"/>
      <c r="AX37" s="190"/>
      <c r="AY37" s="190"/>
      <c r="AZ37" s="206"/>
      <c r="BA37" s="178"/>
      <c r="BB37" s="178"/>
      <c r="BC37" s="178"/>
      <c r="BD37" s="178"/>
      <c r="BE37" s="190"/>
      <c r="BF37" s="190"/>
      <c r="BG37" s="198" t="str">
        <f>IF(Tabela2[[#This Row],[Nazwa komponentu
'[3']]]&lt;&gt;"",'OT - przykład wodociąg'!$BS37,"")</f>
        <v/>
      </c>
      <c r="BH37" s="190"/>
      <c r="BI37" s="190"/>
      <c r="BJ37" s="190"/>
      <c r="BK37" s="190"/>
      <c r="BL37" s="190"/>
      <c r="BM37" s="190"/>
      <c r="BN37" s="190"/>
      <c r="BO37" s="190"/>
      <c r="BP37" s="190"/>
      <c r="BQ37" s="190"/>
      <c r="BR37" s="218"/>
      <c r="BS37" s="198" t="str">
        <f t="shared" si="0"/>
        <v/>
      </c>
      <c r="BT37" s="190"/>
      <c r="BU37" s="198" t="str">
        <f>IFERROR(IF(VLOOKUP(BS37,Słowniki_komponentów!$U$1:$Z$476,5,FALSE)="wg tabeli materiałowej",INDEX(Słowniki_komponentów!$AD$2:$AG$50,MATCH(BT37,Słowniki_komponentów!$AC$2:$AC$50,0),MATCH(BQ37,Słowniki_komponentów!$AD$1:$AG$1,0)),VLOOKUP(BS37,Słowniki_komponentów!$U$1:$Z$476,5,FALSE)),"brak wszystkich danych")</f>
        <v>brak wszystkich danych</v>
      </c>
      <c r="BV37" s="205"/>
      <c r="BZ37" s="90"/>
      <c r="CA37" s="90"/>
      <c r="CB37" s="90"/>
    </row>
    <row r="38" spans="1:80">
      <c r="A38" s="189" t="s">
        <v>2441</v>
      </c>
      <c r="B38" s="190"/>
      <c r="C38" s="191" t="str">
        <f>IFERROR(VLOOKUP('OT - przykład wodociąg'!$BS38,Słowniki_komponentów!$U$2:$Z$412,4,FALSE),"")</f>
        <v/>
      </c>
      <c r="D38" s="190"/>
      <c r="E38" s="190"/>
      <c r="F38" s="193"/>
      <c r="G38" s="193"/>
      <c r="H38" s="193"/>
      <c r="I38" s="253"/>
      <c r="J38" s="190"/>
      <c r="K38" s="194" t="str">
        <f>IF(Tabela2[[#This Row],[Nazwa komponentu
'[3']]]&lt;&gt;"",VLOOKUP('OT - przykład wodociąg'!$BT38,Słowniki_komponentów!$AC$2:$AH$50,6,FALSE),"")</f>
        <v/>
      </c>
      <c r="L38" s="229"/>
      <c r="M38" s="228"/>
      <c r="N38" s="229"/>
      <c r="O38" s="228">
        <f>'przedmiar - przykład wodociąg'!K46</f>
        <v>0</v>
      </c>
      <c r="P38" s="226" t="str">
        <f>IF(Tabela2[[#This Row],[Nazwa komponentu
'[3']]]&lt;&gt;"",SUM(L38:O38),"")</f>
        <v/>
      </c>
      <c r="Q38" s="190"/>
      <c r="R38" s="193"/>
      <c r="S38" s="193"/>
      <c r="T38" s="193"/>
      <c r="U38" s="190"/>
      <c r="V38" s="192"/>
      <c r="W38" s="197" t="str">
        <f>IFERROR(VLOOKUP('OT - przykład wodociąg'!$BS38,Słowniki_komponentów!$U$2:$Z$412,2,FALSE),"")</f>
        <v/>
      </c>
      <c r="X38" s="194" t="str">
        <f>IF(Tabela2[[#This Row],[Nazwa komponentu
'[3']]]&lt;&gt;"",IF(AND(Tabela2[[#This Row],[Wartość nakładów razem
'[15']]]&lt;3500,OR(MID('OT - przykład wodociąg'!$BS38,1,1)="4",MID('OT - przykład wodociąg'!$BS38,1,1)="5",MID('OT - przykład wodociąg'!$BS38,1,1)="6")),1,'OT - przykład wodociąg'!$BU38),"")</f>
        <v/>
      </c>
      <c r="Y38" s="190"/>
      <c r="Z38" s="178"/>
      <c r="AA38" s="178"/>
      <c r="AB38" s="178"/>
      <c r="AC38" s="198" t="str">
        <f>IF(Tabela2[[#This Row],[Nazwa komponentu
'[3']]]&lt;&gt;"",'OT - przykład wodociąg'!$BU38,"")</f>
        <v/>
      </c>
      <c r="AD38" s="190"/>
      <c r="AE38" s="190"/>
      <c r="AF38" s="190"/>
      <c r="AG38" s="190"/>
      <c r="AH38" s="190"/>
      <c r="AI38" s="190"/>
      <c r="AJ38" s="190"/>
      <c r="AK38" s="190"/>
      <c r="AL38" s="190"/>
      <c r="AM38" s="190"/>
      <c r="AN38" s="190"/>
      <c r="AO38" s="190"/>
      <c r="AP38" s="190"/>
      <c r="AQ38" s="190"/>
      <c r="AR38" s="190"/>
      <c r="AS38" s="190"/>
      <c r="AT38" s="190"/>
      <c r="AU38" s="190"/>
      <c r="AV38" s="242"/>
      <c r="AW38" s="242"/>
      <c r="AX38" s="190"/>
      <c r="AY38" s="190"/>
      <c r="AZ38" s="206"/>
      <c r="BA38" s="178"/>
      <c r="BB38" s="178"/>
      <c r="BC38" s="178"/>
      <c r="BD38" s="178"/>
      <c r="BE38" s="190"/>
      <c r="BF38" s="190"/>
      <c r="BG38" s="198" t="str">
        <f>IF(Tabela2[[#This Row],[Nazwa komponentu
'[3']]]&lt;&gt;"",'OT - przykład wodociąg'!$BS38,"")</f>
        <v/>
      </c>
      <c r="BH38" s="190"/>
      <c r="BI38" s="190"/>
      <c r="BJ38" s="190"/>
      <c r="BK38" s="190"/>
      <c r="BL38" s="190"/>
      <c r="BM38" s="190"/>
      <c r="BN38" s="190"/>
      <c r="BO38" s="190"/>
      <c r="BP38" s="190"/>
      <c r="BQ38" s="200"/>
      <c r="BR38" s="248"/>
      <c r="BS38" s="198" t="str">
        <f t="shared" si="0"/>
        <v/>
      </c>
      <c r="BT38" s="200"/>
      <c r="BU38" s="198" t="str">
        <f>IFERROR(IF(VLOOKUP(BS38,Słowniki_komponentów!$U$1:$Z$476,5,FALSE)="wg tabeli materiałowej",INDEX(Słowniki_komponentów!$AD$2:$AG$50,MATCH(BT38,Słowniki_komponentów!$AC$2:$AC$50,0),MATCH(BQ38,Słowniki_komponentów!$AD$1:$AG$1,0)),VLOOKUP(BS38,Słowniki_komponentów!$U$1:$Z$476,5,FALSE)),"brak wszystkich danych")</f>
        <v>brak wszystkich danych</v>
      </c>
      <c r="BV38" s="201"/>
      <c r="BZ38" s="90"/>
      <c r="CA38" s="90"/>
      <c r="CB38" s="90"/>
    </row>
    <row r="39" spans="1:80">
      <c r="A39" s="189" t="s">
        <v>2442</v>
      </c>
      <c r="B39" s="190"/>
      <c r="C39" s="191" t="str">
        <f>IFERROR(VLOOKUP('OT - przykład wodociąg'!$BS39,Słowniki_komponentów!$U$2:$Z$412,4,FALSE),"")</f>
        <v/>
      </c>
      <c r="D39" s="190"/>
      <c r="E39" s="190"/>
      <c r="F39" s="193"/>
      <c r="G39" s="193"/>
      <c r="H39" s="193"/>
      <c r="I39" s="253"/>
      <c r="J39" s="190"/>
      <c r="K39" s="194" t="str">
        <f>IF(Tabela2[[#This Row],[Nazwa komponentu
'[3']]]&lt;&gt;"",VLOOKUP('OT - przykład wodociąg'!$BT39,Słowniki_komponentów!$AC$2:$AH$50,6,FALSE),"")</f>
        <v/>
      </c>
      <c r="L39" s="229"/>
      <c r="M39" s="228"/>
      <c r="N39" s="229"/>
      <c r="O39" s="228">
        <f>'przedmiar - przykład wodociąg'!K47</f>
        <v>0</v>
      </c>
      <c r="P39" s="226" t="str">
        <f>IF(Tabela2[[#This Row],[Nazwa komponentu
'[3']]]&lt;&gt;"",SUM(L39:O39),"")</f>
        <v/>
      </c>
      <c r="Q39" s="190"/>
      <c r="R39" s="193"/>
      <c r="S39" s="193"/>
      <c r="T39" s="193"/>
      <c r="U39" s="190"/>
      <c r="V39" s="192"/>
      <c r="W39" s="197" t="str">
        <f>IFERROR(VLOOKUP('OT - przykład wodociąg'!$BS39,Słowniki_komponentów!$U$2:$Z$412,2,FALSE),"")</f>
        <v/>
      </c>
      <c r="X39" s="194" t="str">
        <f>IF(Tabela2[[#This Row],[Nazwa komponentu
'[3']]]&lt;&gt;"",IF(AND(Tabela2[[#This Row],[Wartość nakładów razem
'[15']]]&lt;3500,OR(MID('OT - przykład wodociąg'!$BS39,1,1)="4",MID('OT - przykład wodociąg'!$BS39,1,1)="5",MID('OT - przykład wodociąg'!$BS39,1,1)="6")),1,'OT - przykład wodociąg'!$BU39),"")</f>
        <v/>
      </c>
      <c r="Y39" s="190"/>
      <c r="Z39" s="178"/>
      <c r="AA39" s="178"/>
      <c r="AB39" s="178"/>
      <c r="AC39" s="198" t="str">
        <f>IF(Tabela2[[#This Row],[Nazwa komponentu
'[3']]]&lt;&gt;"",'OT - przykład wodociąg'!$BU39,"")</f>
        <v/>
      </c>
      <c r="AD39" s="190"/>
      <c r="AE39" s="190"/>
      <c r="AF39" s="190"/>
      <c r="AG39" s="190"/>
      <c r="AH39" s="190"/>
      <c r="AI39" s="190"/>
      <c r="AJ39" s="190"/>
      <c r="AK39" s="190"/>
      <c r="AL39" s="190"/>
      <c r="AM39" s="190"/>
      <c r="AN39" s="190"/>
      <c r="AO39" s="190"/>
      <c r="AP39" s="190"/>
      <c r="AQ39" s="190"/>
      <c r="AR39" s="190"/>
      <c r="AS39" s="190"/>
      <c r="AT39" s="190"/>
      <c r="AU39" s="190"/>
      <c r="AV39" s="242"/>
      <c r="AW39" s="242"/>
      <c r="AX39" s="190"/>
      <c r="AY39" s="190"/>
      <c r="AZ39" s="206"/>
      <c r="BA39" s="178"/>
      <c r="BB39" s="178"/>
      <c r="BC39" s="178"/>
      <c r="BD39" s="178"/>
      <c r="BE39" s="190"/>
      <c r="BF39" s="190"/>
      <c r="BG39" s="198" t="str">
        <f>IF(Tabela2[[#This Row],[Nazwa komponentu
'[3']]]&lt;&gt;"",'OT - przykład wodociąg'!$BS39,"")</f>
        <v/>
      </c>
      <c r="BH39" s="190"/>
      <c r="BI39" s="190"/>
      <c r="BJ39" s="190"/>
      <c r="BK39" s="190"/>
      <c r="BL39" s="190"/>
      <c r="BM39" s="190"/>
      <c r="BN39" s="190"/>
      <c r="BO39" s="190"/>
      <c r="BP39" s="190"/>
      <c r="BQ39" s="190"/>
      <c r="BR39" s="218"/>
      <c r="BS39" s="198" t="str">
        <f t="shared" si="0"/>
        <v/>
      </c>
      <c r="BT39" s="190"/>
      <c r="BU39" s="198" t="str">
        <f>IFERROR(IF(VLOOKUP(BS39,Słowniki_komponentów!$U$1:$Z$476,5,FALSE)="wg tabeli materiałowej",INDEX(Słowniki_komponentów!$AD$2:$AG$50,MATCH(BT39,Słowniki_komponentów!$AC$2:$AC$50,0),MATCH(BQ39,Słowniki_komponentów!$AD$1:$AG$1,0)),VLOOKUP(BS39,Słowniki_komponentów!$U$1:$Z$476,5,FALSE)),"brak wszystkich danych")</f>
        <v>brak wszystkich danych</v>
      </c>
      <c r="BV39" s="205"/>
      <c r="BZ39" s="90"/>
      <c r="CA39" s="90"/>
      <c r="CB39" s="90"/>
    </row>
    <row r="40" spans="1:80">
      <c r="A40" s="189" t="s">
        <v>2445</v>
      </c>
      <c r="B40" s="190"/>
      <c r="C40" s="191" t="str">
        <f>IFERROR(VLOOKUP('OT - przykład wodociąg'!$BS40,Słowniki_komponentów!$U$2:$Z$412,4,FALSE),"")</f>
        <v/>
      </c>
      <c r="D40" s="190"/>
      <c r="E40" s="190"/>
      <c r="F40" s="193"/>
      <c r="G40" s="193"/>
      <c r="H40" s="193"/>
      <c r="I40" s="253"/>
      <c r="J40" s="190"/>
      <c r="K40" s="194" t="str">
        <f>IF(Tabela2[[#This Row],[Nazwa komponentu
'[3']]]&lt;&gt;"",VLOOKUP('OT - przykład wodociąg'!$BT40,Słowniki_komponentów!$AC$2:$AH$50,6,FALSE),"")</f>
        <v/>
      </c>
      <c r="L40" s="229"/>
      <c r="M40" s="228"/>
      <c r="N40" s="229"/>
      <c r="O40" s="228">
        <f>'przedmiar - przykład wodociąg'!K48</f>
        <v>0</v>
      </c>
      <c r="P40" s="226" t="str">
        <f>IF(Tabela2[[#This Row],[Nazwa komponentu
'[3']]]&lt;&gt;"",SUM(L40:O40),"")</f>
        <v/>
      </c>
      <c r="Q40" s="190"/>
      <c r="R40" s="193"/>
      <c r="S40" s="193"/>
      <c r="T40" s="193"/>
      <c r="U40" s="190"/>
      <c r="V40" s="192"/>
      <c r="W40" s="197" t="str">
        <f>IFERROR(VLOOKUP('OT - przykład wodociąg'!$BS40,Słowniki_komponentów!$U$2:$Z$412,2,FALSE),"")</f>
        <v/>
      </c>
      <c r="X40" s="194" t="str">
        <f>IF(Tabela2[[#This Row],[Nazwa komponentu
'[3']]]&lt;&gt;"",IF(AND(Tabela2[[#This Row],[Wartość nakładów razem
'[15']]]&lt;3500,OR(MID('OT - przykład wodociąg'!$BS40,1,1)="4",MID('OT - przykład wodociąg'!$BS40,1,1)="5",MID('OT - przykład wodociąg'!$BS40,1,1)="6")),1,'OT - przykład wodociąg'!$BU40),"")</f>
        <v/>
      </c>
      <c r="Y40" s="190"/>
      <c r="Z40" s="178"/>
      <c r="AA40" s="178"/>
      <c r="AB40" s="178"/>
      <c r="AC40" s="198" t="str">
        <f>IF(Tabela2[[#This Row],[Nazwa komponentu
'[3']]]&lt;&gt;"",'OT - przykład wodociąg'!$BU40,"")</f>
        <v/>
      </c>
      <c r="AD40" s="190"/>
      <c r="AE40" s="190"/>
      <c r="AF40" s="190"/>
      <c r="AG40" s="190"/>
      <c r="AH40" s="190"/>
      <c r="AI40" s="190"/>
      <c r="AJ40" s="190"/>
      <c r="AK40" s="190"/>
      <c r="AL40" s="190"/>
      <c r="AM40" s="190"/>
      <c r="AN40" s="190"/>
      <c r="AO40" s="190"/>
      <c r="AP40" s="190"/>
      <c r="AQ40" s="190"/>
      <c r="AR40" s="190"/>
      <c r="AS40" s="190"/>
      <c r="AT40" s="190"/>
      <c r="AU40" s="190"/>
      <c r="AV40" s="242"/>
      <c r="AW40" s="242"/>
      <c r="AX40" s="190"/>
      <c r="AY40" s="190"/>
      <c r="AZ40" s="206"/>
      <c r="BA40" s="178"/>
      <c r="BB40" s="178"/>
      <c r="BC40" s="178"/>
      <c r="BD40" s="178"/>
      <c r="BE40" s="190"/>
      <c r="BF40" s="190"/>
      <c r="BG40" s="198" t="str">
        <f>IF(Tabela2[[#This Row],[Nazwa komponentu
'[3']]]&lt;&gt;"",'OT - przykład wodociąg'!$BS40,"")</f>
        <v/>
      </c>
      <c r="BH40" s="190"/>
      <c r="BI40" s="190"/>
      <c r="BJ40" s="190"/>
      <c r="BK40" s="190"/>
      <c r="BL40" s="190"/>
      <c r="BM40" s="190"/>
      <c r="BN40" s="190"/>
      <c r="BO40" s="190"/>
      <c r="BP40" s="190"/>
      <c r="BQ40" s="200"/>
      <c r="BR40" s="248"/>
      <c r="BS40" s="198" t="str">
        <f t="shared" si="0"/>
        <v/>
      </c>
      <c r="BT40" s="200"/>
      <c r="BU40" s="198" t="str">
        <f>IFERROR(IF(VLOOKUP(BS40,Słowniki_komponentów!$U$1:$Z$476,5,FALSE)="wg tabeli materiałowej",INDEX(Słowniki_komponentów!$AD$2:$AG$50,MATCH(BT40,Słowniki_komponentów!$AC$2:$AC$50,0),MATCH(BQ40,Słowniki_komponentów!$AD$1:$AG$1,0)),VLOOKUP(BS40,Słowniki_komponentów!$U$1:$Z$476,5,FALSE)),"brak wszystkich danych")</f>
        <v>brak wszystkich danych</v>
      </c>
      <c r="BV40" s="201"/>
      <c r="BZ40" s="90"/>
      <c r="CA40" s="90"/>
      <c r="CB40" s="90"/>
    </row>
    <row r="41" spans="1:80">
      <c r="A41" s="189" t="s">
        <v>2443</v>
      </c>
      <c r="B41" s="190"/>
      <c r="C41" s="191" t="str">
        <f>IFERROR(VLOOKUP('OT - przykład wodociąg'!$BS41,Słowniki_komponentów!$U$2:$Z$412,4,FALSE),"")</f>
        <v/>
      </c>
      <c r="D41" s="190"/>
      <c r="E41" s="190"/>
      <c r="F41" s="193"/>
      <c r="G41" s="193"/>
      <c r="H41" s="193"/>
      <c r="I41" s="253"/>
      <c r="J41" s="190"/>
      <c r="K41" s="194" t="str">
        <f>IF(Tabela2[[#This Row],[Nazwa komponentu
'[3']]]&lt;&gt;"",VLOOKUP('OT - przykład wodociąg'!$BT41,Słowniki_komponentów!$AC$2:$AH$50,6,FALSE),"")</f>
        <v/>
      </c>
      <c r="L41" s="229"/>
      <c r="M41" s="228"/>
      <c r="N41" s="229"/>
      <c r="O41" s="228">
        <f>'przedmiar - przykład wodociąg'!K49</f>
        <v>0</v>
      </c>
      <c r="P41" s="226" t="str">
        <f>IF(Tabela2[[#This Row],[Nazwa komponentu
'[3']]]&lt;&gt;"",SUM(L41:O41),"")</f>
        <v/>
      </c>
      <c r="Q41" s="190"/>
      <c r="R41" s="193"/>
      <c r="S41" s="193"/>
      <c r="T41" s="193"/>
      <c r="U41" s="190"/>
      <c r="V41" s="192"/>
      <c r="W41" s="197" t="str">
        <f>IFERROR(VLOOKUP('OT - przykład wodociąg'!$BS41,Słowniki_komponentów!$U$2:$Z$412,2,FALSE),"")</f>
        <v/>
      </c>
      <c r="X41" s="194" t="str">
        <f>IF(Tabela2[[#This Row],[Nazwa komponentu
'[3']]]&lt;&gt;"",IF(AND(Tabela2[[#This Row],[Wartość nakładów razem
'[15']]]&lt;3500,OR(MID('OT - przykład wodociąg'!$BS41,1,1)="4",MID('OT - przykład wodociąg'!$BS41,1,1)="5",MID('OT - przykład wodociąg'!$BS41,1,1)="6")),1,'OT - przykład wodociąg'!$BU41),"")</f>
        <v/>
      </c>
      <c r="Y41" s="190"/>
      <c r="Z41" s="178"/>
      <c r="AA41" s="178"/>
      <c r="AB41" s="178"/>
      <c r="AC41" s="198" t="str">
        <f>IF(Tabela2[[#This Row],[Nazwa komponentu
'[3']]]&lt;&gt;"",'OT - przykład wodociąg'!$BU41,"")</f>
        <v/>
      </c>
      <c r="AD41" s="190"/>
      <c r="AE41" s="190"/>
      <c r="AF41" s="190"/>
      <c r="AG41" s="190"/>
      <c r="AH41" s="190"/>
      <c r="AI41" s="190"/>
      <c r="AJ41" s="190"/>
      <c r="AK41" s="190"/>
      <c r="AL41" s="190"/>
      <c r="AM41" s="190"/>
      <c r="AN41" s="190"/>
      <c r="AO41" s="190"/>
      <c r="AP41" s="190"/>
      <c r="AQ41" s="190"/>
      <c r="AR41" s="190"/>
      <c r="AS41" s="190"/>
      <c r="AT41" s="190"/>
      <c r="AU41" s="190"/>
      <c r="AV41" s="242"/>
      <c r="AW41" s="242"/>
      <c r="AX41" s="190"/>
      <c r="AY41" s="190"/>
      <c r="AZ41" s="206"/>
      <c r="BA41" s="178"/>
      <c r="BB41" s="178"/>
      <c r="BC41" s="178"/>
      <c r="BD41" s="178"/>
      <c r="BE41" s="190"/>
      <c r="BF41" s="190"/>
      <c r="BG41" s="198" t="str">
        <f>IF(Tabela2[[#This Row],[Nazwa komponentu
'[3']]]&lt;&gt;"",'OT - przykład wodociąg'!$BS41,"")</f>
        <v/>
      </c>
      <c r="BH41" s="190"/>
      <c r="BI41" s="190"/>
      <c r="BJ41" s="190"/>
      <c r="BK41" s="190"/>
      <c r="BL41" s="190"/>
      <c r="BM41" s="190"/>
      <c r="BN41" s="190"/>
      <c r="BO41" s="190"/>
      <c r="BP41" s="190"/>
      <c r="BQ41" s="190"/>
      <c r="BR41" s="218"/>
      <c r="BS41" s="198" t="str">
        <f t="shared" si="0"/>
        <v/>
      </c>
      <c r="BT41" s="190"/>
      <c r="BU41" s="198" t="str">
        <f>IFERROR(IF(VLOOKUP(BS41,Słowniki_komponentów!$U$1:$Z$476,5,FALSE)="wg tabeli materiałowej",INDEX(Słowniki_komponentów!$AD$2:$AG$50,MATCH(BT41,Słowniki_komponentów!$AC$2:$AC$50,0),MATCH(BQ41,Słowniki_komponentów!$AD$1:$AG$1,0)),VLOOKUP(BS41,Słowniki_komponentów!$U$1:$Z$476,5,FALSE)),"brak wszystkich danych")</f>
        <v>brak wszystkich danych</v>
      </c>
      <c r="BV41" s="205"/>
      <c r="BZ41" s="90"/>
      <c r="CA41" s="90"/>
      <c r="CB41" s="90"/>
    </row>
    <row r="42" spans="1:80">
      <c r="A42" s="189" t="s">
        <v>2444</v>
      </c>
      <c r="B42" s="190"/>
      <c r="C42" s="191" t="str">
        <f>IFERROR(VLOOKUP('OT - przykład wodociąg'!$BS42,Słowniki_komponentów!$U$2:$Z$412,4,FALSE),"")</f>
        <v/>
      </c>
      <c r="D42" s="190"/>
      <c r="E42" s="190"/>
      <c r="F42" s="193"/>
      <c r="G42" s="193"/>
      <c r="H42" s="193"/>
      <c r="I42" s="253"/>
      <c r="J42" s="190"/>
      <c r="K42" s="194" t="str">
        <f>IF(Tabela2[[#This Row],[Nazwa komponentu
'[3']]]&lt;&gt;"",VLOOKUP('OT - przykład wodociąg'!$BT42,Słowniki_komponentów!$AC$2:$AH$50,6,FALSE),"")</f>
        <v/>
      </c>
      <c r="L42" s="229"/>
      <c r="M42" s="228"/>
      <c r="N42" s="229"/>
      <c r="O42" s="228">
        <f>'przedmiar - przykład wodociąg'!K50</f>
        <v>0</v>
      </c>
      <c r="P42" s="226" t="str">
        <f>IF(Tabela2[[#This Row],[Nazwa komponentu
'[3']]]&lt;&gt;"",SUM(L42:O42),"")</f>
        <v/>
      </c>
      <c r="Q42" s="190"/>
      <c r="R42" s="193"/>
      <c r="S42" s="193"/>
      <c r="T42" s="193"/>
      <c r="U42" s="190"/>
      <c r="V42" s="192"/>
      <c r="W42" s="197" t="str">
        <f>IFERROR(VLOOKUP('OT - przykład wodociąg'!$BS42,Słowniki_komponentów!$U$2:$Z$412,2,FALSE),"")</f>
        <v/>
      </c>
      <c r="X42" s="194" t="str">
        <f>IF(Tabela2[[#This Row],[Nazwa komponentu
'[3']]]&lt;&gt;"",IF(AND(Tabela2[[#This Row],[Wartość nakładów razem
'[15']]]&lt;3500,OR(MID('OT - przykład wodociąg'!$BS42,1,1)="4",MID('OT - przykład wodociąg'!$BS42,1,1)="5",MID('OT - przykład wodociąg'!$BS42,1,1)="6")),1,'OT - przykład wodociąg'!$BU42),"")</f>
        <v/>
      </c>
      <c r="Y42" s="190"/>
      <c r="Z42" s="178"/>
      <c r="AA42" s="178"/>
      <c r="AB42" s="178"/>
      <c r="AC42" s="198" t="str">
        <f>IF(Tabela2[[#This Row],[Nazwa komponentu
'[3']]]&lt;&gt;"",'OT - przykład wodociąg'!$BU42,"")</f>
        <v/>
      </c>
      <c r="AD42" s="190"/>
      <c r="AE42" s="190"/>
      <c r="AF42" s="190"/>
      <c r="AG42" s="190"/>
      <c r="AH42" s="190"/>
      <c r="AI42" s="190"/>
      <c r="AJ42" s="190"/>
      <c r="AK42" s="190"/>
      <c r="AL42" s="190"/>
      <c r="AM42" s="190"/>
      <c r="AN42" s="190"/>
      <c r="AO42" s="190"/>
      <c r="AP42" s="190"/>
      <c r="AQ42" s="190"/>
      <c r="AR42" s="190"/>
      <c r="AS42" s="190"/>
      <c r="AT42" s="190"/>
      <c r="AU42" s="190"/>
      <c r="AV42" s="242"/>
      <c r="AW42" s="242"/>
      <c r="AX42" s="190"/>
      <c r="AY42" s="190"/>
      <c r="AZ42" s="206"/>
      <c r="BA42" s="178"/>
      <c r="BB42" s="178"/>
      <c r="BC42" s="178"/>
      <c r="BD42" s="178"/>
      <c r="BE42" s="190"/>
      <c r="BF42" s="190"/>
      <c r="BG42" s="198" t="str">
        <f>IF(Tabela2[[#This Row],[Nazwa komponentu
'[3']]]&lt;&gt;"",'OT - przykład wodociąg'!$BS42,"")</f>
        <v/>
      </c>
      <c r="BH42" s="190"/>
      <c r="BI42" s="190"/>
      <c r="BJ42" s="190"/>
      <c r="BK42" s="190"/>
      <c r="BL42" s="190"/>
      <c r="BM42" s="190"/>
      <c r="BN42" s="190"/>
      <c r="BO42" s="190"/>
      <c r="BP42" s="190"/>
      <c r="BQ42" s="200"/>
      <c r="BR42" s="248"/>
      <c r="BS42" s="198" t="str">
        <f t="shared" si="0"/>
        <v/>
      </c>
      <c r="BT42" s="200"/>
      <c r="BU42" s="198" t="str">
        <f>IFERROR(IF(VLOOKUP(BS42,Słowniki_komponentów!$U$1:$Z$476,5,FALSE)="wg tabeli materiałowej",INDEX(Słowniki_komponentów!$AD$2:$AG$50,MATCH(BT42,Słowniki_komponentów!$AC$2:$AC$50,0),MATCH(BQ42,Słowniki_komponentów!$AD$1:$AG$1,0)),VLOOKUP(BS42,Słowniki_komponentów!$U$1:$Z$476,5,FALSE)),"brak wszystkich danych")</f>
        <v>brak wszystkich danych</v>
      </c>
      <c r="BV42" s="201"/>
      <c r="BZ42" s="90"/>
      <c r="CA42" s="90"/>
      <c r="CB42" s="90"/>
    </row>
    <row r="43" spans="1:80">
      <c r="A43" s="189" t="s">
        <v>2446</v>
      </c>
      <c r="B43" s="190"/>
      <c r="C43" s="191" t="str">
        <f>IFERROR(VLOOKUP('OT - przykład wodociąg'!$BS43,Słowniki_komponentów!$U$2:$Z$412,4,FALSE),"")</f>
        <v/>
      </c>
      <c r="D43" s="190"/>
      <c r="E43" s="190"/>
      <c r="F43" s="193"/>
      <c r="G43" s="193"/>
      <c r="H43" s="193"/>
      <c r="I43" s="253"/>
      <c r="J43" s="190"/>
      <c r="K43" s="194" t="str">
        <f>IF(Tabela2[[#This Row],[Nazwa komponentu
'[3']]]&lt;&gt;"",VLOOKUP('OT - przykład wodociąg'!$BT43,Słowniki_komponentów!$AC$2:$AH$50,6,FALSE),"")</f>
        <v/>
      </c>
      <c r="L43" s="229"/>
      <c r="M43" s="228"/>
      <c r="N43" s="229"/>
      <c r="O43" s="228">
        <f>'przedmiar - przykład wodociąg'!K51</f>
        <v>0</v>
      </c>
      <c r="P43" s="226" t="str">
        <f>IF(Tabela2[[#This Row],[Nazwa komponentu
'[3']]]&lt;&gt;"",SUM(L43:O43),"")</f>
        <v/>
      </c>
      <c r="Q43" s="190"/>
      <c r="R43" s="193"/>
      <c r="S43" s="193"/>
      <c r="T43" s="193"/>
      <c r="U43" s="190"/>
      <c r="V43" s="192"/>
      <c r="W43" s="197" t="str">
        <f>IFERROR(VLOOKUP('OT - przykład wodociąg'!$BS43,Słowniki_komponentów!$U$2:$Z$412,2,FALSE),"")</f>
        <v/>
      </c>
      <c r="X43" s="194" t="str">
        <f>IF(Tabela2[[#This Row],[Nazwa komponentu
'[3']]]&lt;&gt;"",IF(AND(Tabela2[[#This Row],[Wartość nakładów razem
'[15']]]&lt;3500,OR(MID('OT - przykład wodociąg'!$BS43,1,1)="4",MID('OT - przykład wodociąg'!$BS43,1,1)="5",MID('OT - przykład wodociąg'!$BS43,1,1)="6")),1,'OT - przykład wodociąg'!$BU43),"")</f>
        <v/>
      </c>
      <c r="Y43" s="190"/>
      <c r="Z43" s="178"/>
      <c r="AA43" s="178"/>
      <c r="AB43" s="178"/>
      <c r="AC43" s="198" t="str">
        <f>IF(Tabela2[[#This Row],[Nazwa komponentu
'[3']]]&lt;&gt;"",'OT - przykład wodociąg'!$BU43,"")</f>
        <v/>
      </c>
      <c r="AD43" s="190"/>
      <c r="AE43" s="190"/>
      <c r="AF43" s="190"/>
      <c r="AG43" s="190"/>
      <c r="AH43" s="190" t="s">
        <v>2640</v>
      </c>
      <c r="AI43" s="190"/>
      <c r="AJ43" s="190"/>
      <c r="AK43" s="190"/>
      <c r="AL43" s="190"/>
      <c r="AM43" s="190"/>
      <c r="AN43" s="190"/>
      <c r="AO43" s="190"/>
      <c r="AP43" s="190"/>
      <c r="AQ43" s="190"/>
      <c r="AR43" s="190"/>
      <c r="AS43" s="190"/>
      <c r="AT43" s="190"/>
      <c r="AU43" s="190"/>
      <c r="AV43" s="242"/>
      <c r="AW43" s="242"/>
      <c r="AX43" s="190"/>
      <c r="AY43" s="190"/>
      <c r="AZ43" s="206"/>
      <c r="BA43" s="178"/>
      <c r="BB43" s="178"/>
      <c r="BC43" s="178"/>
      <c r="BD43" s="178"/>
      <c r="BE43" s="190"/>
      <c r="BF43" s="190"/>
      <c r="BG43" s="198" t="str">
        <f>IF(Tabela2[[#This Row],[Nazwa komponentu
'[3']]]&lt;&gt;"",'OT - przykład wodociąg'!$BS43,"")</f>
        <v/>
      </c>
      <c r="BH43" s="190"/>
      <c r="BI43" s="190"/>
      <c r="BJ43" s="190"/>
      <c r="BK43" s="190"/>
      <c r="BL43" s="190"/>
      <c r="BM43" s="190"/>
      <c r="BN43" s="190"/>
      <c r="BO43" s="190"/>
      <c r="BP43" s="190"/>
      <c r="BQ43" s="190"/>
      <c r="BR43" s="218"/>
      <c r="BS43" s="198" t="str">
        <f t="shared" si="0"/>
        <v/>
      </c>
      <c r="BT43" s="190"/>
      <c r="BU43" s="198" t="str">
        <f>IFERROR(IF(VLOOKUP(BS43,Słowniki_komponentów!$U$1:$Z$476,5,FALSE)="wg tabeli materiałowej",INDEX(Słowniki_komponentów!$AD$2:$AG$50,MATCH(BT43,Słowniki_komponentów!$AC$2:$AC$50,0),MATCH(BQ43,Słowniki_komponentów!$AD$1:$AG$1,0)),VLOOKUP(BS43,Słowniki_komponentów!$U$1:$Z$476,5,FALSE)),"brak wszystkich danych")</f>
        <v>brak wszystkich danych</v>
      </c>
      <c r="BV43" s="205"/>
      <c r="BZ43" s="90"/>
      <c r="CA43" s="90"/>
      <c r="CB43" s="90"/>
    </row>
    <row r="44" spans="1:80">
      <c r="A44" s="189" t="s">
        <v>2447</v>
      </c>
      <c r="B44" s="190"/>
      <c r="C44" s="191" t="str">
        <f>IFERROR(VLOOKUP('OT - przykład wodociąg'!$BS44,Słowniki_komponentów!$U$2:$Z$412,4,FALSE),"")</f>
        <v/>
      </c>
      <c r="D44" s="190"/>
      <c r="E44" s="190"/>
      <c r="F44" s="193"/>
      <c r="G44" s="193"/>
      <c r="H44" s="193"/>
      <c r="I44" s="253"/>
      <c r="J44" s="190"/>
      <c r="K44" s="194" t="str">
        <f>IF(Tabela2[[#This Row],[Nazwa komponentu
'[3']]]&lt;&gt;"",VLOOKUP('OT - przykład wodociąg'!$BT44,Słowniki_komponentów!$AC$2:$AH$50,6,FALSE),"")</f>
        <v/>
      </c>
      <c r="L44" s="229"/>
      <c r="M44" s="228"/>
      <c r="N44" s="229"/>
      <c r="O44" s="228">
        <f>'przedmiar - przykład wodociąg'!K52</f>
        <v>0</v>
      </c>
      <c r="P44" s="226" t="str">
        <f>IF(Tabela2[[#This Row],[Nazwa komponentu
'[3']]]&lt;&gt;"",SUM(L44:O44),"")</f>
        <v/>
      </c>
      <c r="Q44" s="190"/>
      <c r="R44" s="193"/>
      <c r="S44" s="193"/>
      <c r="T44" s="193"/>
      <c r="U44" s="190"/>
      <c r="V44" s="192"/>
      <c r="W44" s="197" t="str">
        <f>IFERROR(VLOOKUP('OT - przykład wodociąg'!$BS44,Słowniki_komponentów!$U$2:$Z$412,2,FALSE),"")</f>
        <v/>
      </c>
      <c r="X44" s="194" t="str">
        <f>IF(Tabela2[[#This Row],[Nazwa komponentu
'[3']]]&lt;&gt;"",IF(AND(Tabela2[[#This Row],[Wartość nakładów razem
'[15']]]&lt;3500,OR(MID('OT - przykład wodociąg'!$BS44,1,1)="4",MID('OT - przykład wodociąg'!$BS44,1,1)="5",MID('OT - przykład wodociąg'!$BS44,1,1)="6")),1,'OT - przykład wodociąg'!$BU44),"")</f>
        <v/>
      </c>
      <c r="Y44" s="190"/>
      <c r="Z44" s="178"/>
      <c r="AA44" s="178"/>
      <c r="AB44" s="178"/>
      <c r="AC44" s="198" t="str">
        <f>IF(Tabela2[[#This Row],[Nazwa komponentu
'[3']]]&lt;&gt;"",'OT - przykład wodociąg'!$BU44,"")</f>
        <v/>
      </c>
      <c r="AD44" s="190"/>
      <c r="AE44" s="190"/>
      <c r="AF44" s="190"/>
      <c r="AG44" s="190"/>
      <c r="AH44" s="190" t="s">
        <v>2641</v>
      </c>
      <c r="AI44" s="190"/>
      <c r="AJ44" s="190"/>
      <c r="AK44" s="190"/>
      <c r="AL44" s="190"/>
      <c r="AM44" s="190"/>
      <c r="AN44" s="190"/>
      <c r="AO44" s="190"/>
      <c r="AP44" s="190"/>
      <c r="AQ44" s="190"/>
      <c r="AR44" s="190"/>
      <c r="AS44" s="190"/>
      <c r="AT44" s="190"/>
      <c r="AU44" s="190"/>
      <c r="AV44" s="242"/>
      <c r="AW44" s="242"/>
      <c r="AX44" s="190"/>
      <c r="AY44" s="190"/>
      <c r="AZ44" s="206"/>
      <c r="BA44" s="178"/>
      <c r="BB44" s="178"/>
      <c r="BC44" s="178"/>
      <c r="BD44" s="178"/>
      <c r="BE44" s="190"/>
      <c r="BF44" s="190"/>
      <c r="BG44" s="198" t="str">
        <f>IF(Tabela2[[#This Row],[Nazwa komponentu
'[3']]]&lt;&gt;"",'OT - przykład wodociąg'!$BS44,"")</f>
        <v/>
      </c>
      <c r="BH44" s="190"/>
      <c r="BI44" s="190"/>
      <c r="BJ44" s="190"/>
      <c r="BK44" s="190"/>
      <c r="BL44" s="190"/>
      <c r="BM44" s="190"/>
      <c r="BN44" s="190"/>
      <c r="BO44" s="190"/>
      <c r="BP44" s="190"/>
      <c r="BQ44" s="200"/>
      <c r="BR44" s="248"/>
      <c r="BS44" s="198" t="str">
        <f t="shared" si="0"/>
        <v/>
      </c>
      <c r="BT44" s="200"/>
      <c r="BU44" s="198" t="str">
        <f>IFERROR(IF(VLOOKUP(BS44,Słowniki_komponentów!$U$1:$Z$476,5,FALSE)="wg tabeli materiałowej",INDEX(Słowniki_komponentów!$AD$2:$AG$50,MATCH(BT44,Słowniki_komponentów!$AC$2:$AC$50,0),MATCH(BQ44,Słowniki_komponentów!$AD$1:$AG$1,0)),VLOOKUP(BS44,Słowniki_komponentów!$U$1:$Z$476,5,FALSE)),"brak wszystkich danych")</f>
        <v>brak wszystkich danych</v>
      </c>
      <c r="BV44" s="201"/>
      <c r="BZ44" s="90"/>
      <c r="CA44" s="90"/>
      <c r="CB44" s="90"/>
    </row>
    <row r="45" spans="1:80">
      <c r="A45" s="189" t="s">
        <v>2448</v>
      </c>
      <c r="B45" s="190"/>
      <c r="C45" s="191" t="str">
        <f>IFERROR(VLOOKUP('OT - przykład wodociąg'!$BS45,Słowniki_komponentów!$U$2:$Z$412,4,FALSE),"")</f>
        <v/>
      </c>
      <c r="D45" s="190"/>
      <c r="E45" s="190"/>
      <c r="F45" s="193"/>
      <c r="G45" s="193"/>
      <c r="H45" s="193"/>
      <c r="I45" s="253"/>
      <c r="J45" s="190"/>
      <c r="K45" s="194" t="str">
        <f>IF(Tabela2[[#This Row],[Nazwa komponentu
'[3']]]&lt;&gt;"",VLOOKUP('OT - przykład wodociąg'!$BT45,Słowniki_komponentów!$AC$2:$AH$50,6,FALSE),"")</f>
        <v/>
      </c>
      <c r="L45" s="229"/>
      <c r="M45" s="228"/>
      <c r="N45" s="229"/>
      <c r="O45" s="228">
        <f>'przedmiar - przykład wodociąg'!K53</f>
        <v>0</v>
      </c>
      <c r="P45" s="226" t="str">
        <f>IF(Tabela2[[#This Row],[Nazwa komponentu
'[3']]]&lt;&gt;"",SUM(L45:O45),"")</f>
        <v/>
      </c>
      <c r="Q45" s="190"/>
      <c r="R45" s="193"/>
      <c r="S45" s="193"/>
      <c r="T45" s="193"/>
      <c r="U45" s="190"/>
      <c r="V45" s="192"/>
      <c r="W45" s="197" t="str">
        <f>IFERROR(VLOOKUP('OT - przykład wodociąg'!$BS45,Słowniki_komponentów!$U$2:$Z$412,2,FALSE),"")</f>
        <v/>
      </c>
      <c r="X45" s="194" t="str">
        <f>IF(Tabela2[[#This Row],[Nazwa komponentu
'[3']]]&lt;&gt;"",IF(AND(Tabela2[[#This Row],[Wartość nakładów razem
'[15']]]&lt;3500,OR(MID('OT - przykład wodociąg'!$BS45,1,1)="4",MID('OT - przykład wodociąg'!$BS45,1,1)="5",MID('OT - przykład wodociąg'!$BS45,1,1)="6")),1,'OT - przykład wodociąg'!$BU45),"")</f>
        <v/>
      </c>
      <c r="Y45" s="190"/>
      <c r="Z45" s="178"/>
      <c r="AA45" s="178"/>
      <c r="AB45" s="178"/>
      <c r="AC45" s="198" t="str">
        <f>IF(Tabela2[[#This Row],[Nazwa komponentu
'[3']]]&lt;&gt;"",'OT - przykład wodociąg'!$BU45,"")</f>
        <v/>
      </c>
      <c r="AD45" s="190"/>
      <c r="AE45" s="190"/>
      <c r="AF45" s="190"/>
      <c r="AG45" s="190"/>
      <c r="AH45" s="190" t="s">
        <v>2642</v>
      </c>
      <c r="AI45" s="190"/>
      <c r="AJ45" s="190"/>
      <c r="AK45" s="190"/>
      <c r="AL45" s="190"/>
      <c r="AM45" s="190"/>
      <c r="AN45" s="190"/>
      <c r="AO45" s="190"/>
      <c r="AP45" s="190"/>
      <c r="AQ45" s="190"/>
      <c r="AR45" s="190"/>
      <c r="AS45" s="190"/>
      <c r="AT45" s="190"/>
      <c r="AU45" s="190"/>
      <c r="AV45" s="242"/>
      <c r="AW45" s="242"/>
      <c r="AX45" s="190"/>
      <c r="AY45" s="190"/>
      <c r="AZ45" s="206"/>
      <c r="BA45" s="178"/>
      <c r="BB45" s="178"/>
      <c r="BC45" s="178"/>
      <c r="BD45" s="178"/>
      <c r="BE45" s="190"/>
      <c r="BF45" s="190"/>
      <c r="BG45" s="198" t="str">
        <f>IF(Tabela2[[#This Row],[Nazwa komponentu
'[3']]]&lt;&gt;"",'OT - przykład wodociąg'!$BS45,"")</f>
        <v/>
      </c>
      <c r="BH45" s="190"/>
      <c r="BI45" s="190"/>
      <c r="BJ45" s="190"/>
      <c r="BK45" s="190"/>
      <c r="BL45" s="190"/>
      <c r="BM45" s="190"/>
      <c r="BN45" s="190"/>
      <c r="BO45" s="190"/>
      <c r="BP45" s="190"/>
      <c r="BQ45" s="190"/>
      <c r="BR45" s="218"/>
      <c r="BS45" s="198" t="str">
        <f t="shared" si="0"/>
        <v/>
      </c>
      <c r="BT45" s="190"/>
      <c r="BU45" s="198" t="str">
        <f>IFERROR(IF(VLOOKUP(BS45,Słowniki_komponentów!$U$1:$Z$476,5,FALSE)="wg tabeli materiałowej",INDEX(Słowniki_komponentów!$AD$2:$AG$50,MATCH(BT45,Słowniki_komponentów!$AC$2:$AC$50,0),MATCH(BQ45,Słowniki_komponentów!$AD$1:$AG$1,0)),VLOOKUP(BS45,Słowniki_komponentów!$U$1:$Z$476,5,FALSE)),"brak wszystkich danych")</f>
        <v>brak wszystkich danych</v>
      </c>
      <c r="BV45" s="205"/>
      <c r="BZ45" s="90"/>
      <c r="CA45" s="90"/>
      <c r="CB45" s="90"/>
    </row>
    <row r="46" spans="1:80">
      <c r="A46" s="189" t="s">
        <v>2449</v>
      </c>
      <c r="B46" s="190"/>
      <c r="C46" s="191" t="str">
        <f>IFERROR(VLOOKUP('OT - przykład wodociąg'!$BS46,Słowniki_komponentów!$U$2:$Z$412,4,FALSE),"")</f>
        <v/>
      </c>
      <c r="D46" s="190"/>
      <c r="E46" s="190"/>
      <c r="F46" s="193"/>
      <c r="G46" s="193"/>
      <c r="H46" s="193"/>
      <c r="I46" s="253"/>
      <c r="J46" s="190"/>
      <c r="K46" s="194" t="str">
        <f>IF(Tabela2[[#This Row],[Nazwa komponentu
'[3']]]&lt;&gt;"",VLOOKUP('OT - przykład wodociąg'!$BT46,Słowniki_komponentów!$AC$2:$AH$50,6,FALSE),"")</f>
        <v/>
      </c>
      <c r="L46" s="229"/>
      <c r="M46" s="228"/>
      <c r="N46" s="229"/>
      <c r="O46" s="228">
        <f>'przedmiar - przykład wodociąg'!K54</f>
        <v>0</v>
      </c>
      <c r="P46" s="226" t="str">
        <f>IF(Tabela2[[#This Row],[Nazwa komponentu
'[3']]]&lt;&gt;"",SUM(L46:O46),"")</f>
        <v/>
      </c>
      <c r="Q46" s="190"/>
      <c r="R46" s="193"/>
      <c r="S46" s="193"/>
      <c r="T46" s="193"/>
      <c r="U46" s="190"/>
      <c r="V46" s="192"/>
      <c r="W46" s="197" t="str">
        <f>IFERROR(VLOOKUP('OT - przykład wodociąg'!$BS46,Słowniki_komponentów!$U$2:$Z$412,2,FALSE),"")</f>
        <v/>
      </c>
      <c r="X46" s="194" t="str">
        <f>IF(Tabela2[[#This Row],[Nazwa komponentu
'[3']]]&lt;&gt;"",IF(AND(Tabela2[[#This Row],[Wartość nakładów razem
'[15']]]&lt;3500,OR(MID('OT - przykład wodociąg'!$BS46,1,1)="4",MID('OT - przykład wodociąg'!$BS46,1,1)="5",MID('OT - przykład wodociąg'!$BS46,1,1)="6")),1,'OT - przykład wodociąg'!$BU46),"")</f>
        <v/>
      </c>
      <c r="Y46" s="190"/>
      <c r="Z46" s="178"/>
      <c r="AA46" s="178"/>
      <c r="AB46" s="178"/>
      <c r="AC46" s="198" t="str">
        <f>IF(Tabela2[[#This Row],[Nazwa komponentu
'[3']]]&lt;&gt;"",'OT - przykład wodociąg'!$BU46,"")</f>
        <v/>
      </c>
      <c r="AD46" s="190"/>
      <c r="AE46" s="190"/>
      <c r="AF46" s="190"/>
      <c r="AG46" s="190"/>
      <c r="AH46" s="190"/>
      <c r="AI46" s="190"/>
      <c r="AJ46" s="190"/>
      <c r="AK46" s="190"/>
      <c r="AL46" s="190"/>
      <c r="AM46" s="190"/>
      <c r="AN46" s="190"/>
      <c r="AO46" s="190"/>
      <c r="AP46" s="190"/>
      <c r="AQ46" s="190"/>
      <c r="AR46" s="190"/>
      <c r="AS46" s="190"/>
      <c r="AT46" s="190"/>
      <c r="AU46" s="190"/>
      <c r="AV46" s="242"/>
      <c r="AW46" s="242"/>
      <c r="AX46" s="190"/>
      <c r="AY46" s="190"/>
      <c r="AZ46" s="206"/>
      <c r="BA46" s="178"/>
      <c r="BB46" s="178"/>
      <c r="BC46" s="178"/>
      <c r="BD46" s="178"/>
      <c r="BE46" s="190"/>
      <c r="BF46" s="190"/>
      <c r="BG46" s="198" t="str">
        <f>IF(Tabela2[[#This Row],[Nazwa komponentu
'[3']]]&lt;&gt;"",'OT - przykład wodociąg'!$BS46,"")</f>
        <v/>
      </c>
      <c r="BH46" s="190"/>
      <c r="BI46" s="190"/>
      <c r="BJ46" s="190"/>
      <c r="BK46" s="190"/>
      <c r="BL46" s="190"/>
      <c r="BM46" s="190"/>
      <c r="BN46" s="190"/>
      <c r="BO46" s="190"/>
      <c r="BP46" s="190"/>
      <c r="BQ46" s="200"/>
      <c r="BR46" s="248"/>
      <c r="BS46" s="198" t="str">
        <f t="shared" si="0"/>
        <v/>
      </c>
      <c r="BT46" s="200"/>
      <c r="BU46" s="198" t="str">
        <f>IFERROR(IF(VLOOKUP(BS46,Słowniki_komponentów!$U$1:$Z$476,5,FALSE)="wg tabeli materiałowej",INDEX(Słowniki_komponentów!$AD$2:$AG$50,MATCH(BT46,Słowniki_komponentów!$AC$2:$AC$50,0),MATCH(BQ46,Słowniki_komponentów!$AD$1:$AG$1,0)),VLOOKUP(BS46,Słowniki_komponentów!$U$1:$Z$476,5,FALSE)),"brak wszystkich danych")</f>
        <v>brak wszystkich danych</v>
      </c>
      <c r="BV46" s="201"/>
      <c r="BZ46" s="90"/>
      <c r="CA46" s="90"/>
      <c r="CB46" s="90"/>
    </row>
    <row r="47" spans="1:80">
      <c r="A47" s="189" t="s">
        <v>2450</v>
      </c>
      <c r="B47" s="190"/>
      <c r="C47" s="191" t="str">
        <f>IFERROR(VLOOKUP('OT - przykład wodociąg'!$BS47,Słowniki_komponentów!$U$2:$Z$412,4,FALSE),"")</f>
        <v/>
      </c>
      <c r="D47" s="190"/>
      <c r="E47" s="190"/>
      <c r="F47" s="193"/>
      <c r="G47" s="193"/>
      <c r="H47" s="193"/>
      <c r="I47" s="253"/>
      <c r="J47" s="190"/>
      <c r="K47" s="194" t="str">
        <f>IF(Tabela2[[#This Row],[Nazwa komponentu
'[3']]]&lt;&gt;"",VLOOKUP('OT - przykład wodociąg'!$BT47,Słowniki_komponentów!$AC$2:$AH$50,6,FALSE),"")</f>
        <v/>
      </c>
      <c r="L47" s="229"/>
      <c r="M47" s="228"/>
      <c r="N47" s="229"/>
      <c r="O47" s="228">
        <f>'przedmiar - przykład wodociąg'!K55</f>
        <v>0</v>
      </c>
      <c r="P47" s="226" t="str">
        <f>IF(Tabela2[[#This Row],[Nazwa komponentu
'[3']]]&lt;&gt;"",SUM(L47:O47),"")</f>
        <v/>
      </c>
      <c r="Q47" s="190"/>
      <c r="R47" s="193"/>
      <c r="S47" s="193"/>
      <c r="T47" s="193"/>
      <c r="U47" s="190"/>
      <c r="V47" s="192"/>
      <c r="W47" s="197" t="str">
        <f>IFERROR(VLOOKUP('OT - przykład wodociąg'!$BS47,Słowniki_komponentów!$U$2:$Z$412,2,FALSE),"")</f>
        <v/>
      </c>
      <c r="X47" s="194" t="str">
        <f>IF(Tabela2[[#This Row],[Nazwa komponentu
'[3']]]&lt;&gt;"",IF(AND(Tabela2[[#This Row],[Wartość nakładów razem
'[15']]]&lt;3500,OR(MID('OT - przykład wodociąg'!$BS47,1,1)="4",MID('OT - przykład wodociąg'!$BS47,1,1)="5",MID('OT - przykład wodociąg'!$BS47,1,1)="6")),1,'OT - przykład wodociąg'!$BU47),"")</f>
        <v/>
      </c>
      <c r="Y47" s="190"/>
      <c r="Z47" s="178"/>
      <c r="AA47" s="178"/>
      <c r="AB47" s="178"/>
      <c r="AC47" s="198" t="str">
        <f>IF(Tabela2[[#This Row],[Nazwa komponentu
'[3']]]&lt;&gt;"",'OT - przykład wodociąg'!$BU47,"")</f>
        <v/>
      </c>
      <c r="AD47" s="190"/>
      <c r="AE47" s="190"/>
      <c r="AF47" s="190"/>
      <c r="AG47" s="190"/>
      <c r="AH47" s="190"/>
      <c r="AI47" s="190"/>
      <c r="AJ47" s="190"/>
      <c r="AK47" s="190"/>
      <c r="AL47" s="190"/>
      <c r="AM47" s="190"/>
      <c r="AN47" s="190"/>
      <c r="AO47" s="190"/>
      <c r="AP47" s="190"/>
      <c r="AQ47" s="190"/>
      <c r="AR47" s="190"/>
      <c r="AS47" s="190"/>
      <c r="AT47" s="190"/>
      <c r="AU47" s="190"/>
      <c r="AV47" s="242"/>
      <c r="AW47" s="242"/>
      <c r="AX47" s="190"/>
      <c r="AY47" s="190"/>
      <c r="AZ47" s="206"/>
      <c r="BA47" s="178"/>
      <c r="BB47" s="178"/>
      <c r="BC47" s="178"/>
      <c r="BD47" s="178"/>
      <c r="BE47" s="190"/>
      <c r="BF47" s="190"/>
      <c r="BG47" s="198" t="str">
        <f>IF(Tabela2[[#This Row],[Nazwa komponentu
'[3']]]&lt;&gt;"",'OT - przykład wodociąg'!$BS47,"")</f>
        <v/>
      </c>
      <c r="BH47" s="190"/>
      <c r="BI47" s="190"/>
      <c r="BJ47" s="190"/>
      <c r="BK47" s="190"/>
      <c r="BL47" s="190"/>
      <c r="BM47" s="190"/>
      <c r="BN47" s="190"/>
      <c r="BO47" s="190"/>
      <c r="BP47" s="190"/>
      <c r="BQ47" s="190"/>
      <c r="BR47" s="218"/>
      <c r="BS47" s="198" t="str">
        <f t="shared" si="0"/>
        <v/>
      </c>
      <c r="BT47" s="190"/>
      <c r="BU47" s="198" t="str">
        <f>IFERROR(IF(VLOOKUP(BS47,Słowniki_komponentów!$U$1:$Z$476,5,FALSE)="wg tabeli materiałowej",INDEX(Słowniki_komponentów!$AD$2:$AG$50,MATCH(BT47,Słowniki_komponentów!$AC$2:$AC$50,0),MATCH(BQ47,Słowniki_komponentów!$AD$1:$AG$1,0)),VLOOKUP(BS47,Słowniki_komponentów!$U$1:$Z$476,5,FALSE)),"brak wszystkich danych")</f>
        <v>brak wszystkich danych</v>
      </c>
      <c r="BV47" s="205"/>
      <c r="BZ47" s="90"/>
      <c r="CA47" s="90"/>
      <c r="CB47" s="90"/>
    </row>
    <row r="48" spans="1:80">
      <c r="A48" s="189" t="s">
        <v>2451</v>
      </c>
      <c r="B48" s="190"/>
      <c r="C48" s="191" t="str">
        <f>IFERROR(VLOOKUP('OT - przykład wodociąg'!$BS48,Słowniki_komponentów!$U$2:$Z$412,4,FALSE),"")</f>
        <v/>
      </c>
      <c r="D48" s="190"/>
      <c r="E48" s="190"/>
      <c r="F48" s="193"/>
      <c r="G48" s="193"/>
      <c r="H48" s="193"/>
      <c r="I48" s="253"/>
      <c r="J48" s="190"/>
      <c r="K48" s="194" t="str">
        <f>IF(Tabela2[[#This Row],[Nazwa komponentu
'[3']]]&lt;&gt;"",VLOOKUP('OT - przykład wodociąg'!$BT48,Słowniki_komponentów!$AC$2:$AH$50,6,FALSE),"")</f>
        <v/>
      </c>
      <c r="L48" s="229"/>
      <c r="M48" s="228"/>
      <c r="N48" s="229"/>
      <c r="O48" s="228">
        <f>'przedmiar - przykład wodociąg'!K56</f>
        <v>0</v>
      </c>
      <c r="P48" s="226" t="str">
        <f>IF(Tabela2[[#This Row],[Nazwa komponentu
'[3']]]&lt;&gt;"",SUM(L48:O48),"")</f>
        <v/>
      </c>
      <c r="Q48" s="190"/>
      <c r="R48" s="193"/>
      <c r="S48" s="193"/>
      <c r="T48" s="193"/>
      <c r="U48" s="190"/>
      <c r="V48" s="192"/>
      <c r="W48" s="197" t="str">
        <f>IFERROR(VLOOKUP('OT - przykład wodociąg'!$BS48,Słowniki_komponentów!$U$2:$Z$412,2,FALSE),"")</f>
        <v/>
      </c>
      <c r="X48" s="194" t="str">
        <f>IF(Tabela2[[#This Row],[Nazwa komponentu
'[3']]]&lt;&gt;"",IF(AND(Tabela2[[#This Row],[Wartość nakładów razem
'[15']]]&lt;3500,OR(MID('OT - przykład wodociąg'!$BS48,1,1)="4",MID('OT - przykład wodociąg'!$BS48,1,1)="5",MID('OT - przykład wodociąg'!$BS48,1,1)="6")),1,'OT - przykład wodociąg'!$BU48),"")</f>
        <v/>
      </c>
      <c r="Y48" s="190"/>
      <c r="Z48" s="178"/>
      <c r="AA48" s="178"/>
      <c r="AB48" s="178"/>
      <c r="AC48" s="198" t="str">
        <f>IF(Tabela2[[#This Row],[Nazwa komponentu
'[3']]]&lt;&gt;"",'OT - przykład wodociąg'!$BU48,"")</f>
        <v/>
      </c>
      <c r="AD48" s="190"/>
      <c r="AE48" s="190"/>
      <c r="AF48" s="190"/>
      <c r="AG48" s="190"/>
      <c r="AH48" s="190"/>
      <c r="AI48" s="190"/>
      <c r="AJ48" s="190"/>
      <c r="AK48" s="190"/>
      <c r="AL48" s="190"/>
      <c r="AM48" s="190"/>
      <c r="AN48" s="190"/>
      <c r="AO48" s="190"/>
      <c r="AP48" s="190"/>
      <c r="AQ48" s="190"/>
      <c r="AR48" s="190"/>
      <c r="AS48" s="190"/>
      <c r="AT48" s="190"/>
      <c r="AU48" s="190"/>
      <c r="AV48" s="242"/>
      <c r="AW48" s="242"/>
      <c r="AX48" s="190"/>
      <c r="AY48" s="190"/>
      <c r="AZ48" s="206"/>
      <c r="BA48" s="178"/>
      <c r="BB48" s="178"/>
      <c r="BC48" s="178"/>
      <c r="BD48" s="178"/>
      <c r="BE48" s="190"/>
      <c r="BF48" s="190"/>
      <c r="BG48" s="198" t="str">
        <f>IF(Tabela2[[#This Row],[Nazwa komponentu
'[3']]]&lt;&gt;"",'OT - przykład wodociąg'!$BS48,"")</f>
        <v/>
      </c>
      <c r="BH48" s="190"/>
      <c r="BI48" s="190"/>
      <c r="BJ48" s="190"/>
      <c r="BK48" s="190"/>
      <c r="BL48" s="190"/>
      <c r="BM48" s="190"/>
      <c r="BN48" s="190"/>
      <c r="BO48" s="190"/>
      <c r="BP48" s="190"/>
      <c r="BQ48" s="200"/>
      <c r="BR48" s="248"/>
      <c r="BS48" s="198" t="str">
        <f t="shared" si="0"/>
        <v/>
      </c>
      <c r="BT48" s="200"/>
      <c r="BU48" s="198" t="str">
        <f>IFERROR(IF(VLOOKUP(BS48,Słowniki_komponentów!$U$1:$Z$476,5,FALSE)="wg tabeli materiałowej",INDEX(Słowniki_komponentów!$AD$2:$AG$50,MATCH(BT48,Słowniki_komponentów!$AC$2:$AC$50,0),MATCH(BQ48,Słowniki_komponentów!$AD$1:$AG$1,0)),VLOOKUP(BS48,Słowniki_komponentów!$U$1:$Z$476,5,FALSE)),"brak wszystkich danych")</f>
        <v>brak wszystkich danych</v>
      </c>
      <c r="BV48" s="201"/>
      <c r="BZ48" s="90"/>
      <c r="CA48" s="90"/>
      <c r="CB48" s="90"/>
    </row>
    <row r="49" spans="1:80">
      <c r="A49" s="189" t="s">
        <v>2452</v>
      </c>
      <c r="B49" s="190"/>
      <c r="C49" s="191" t="str">
        <f>IFERROR(VLOOKUP('OT - przykład wodociąg'!$BS49,Słowniki_komponentów!$U$2:$Z$412,4,FALSE),"")</f>
        <v/>
      </c>
      <c r="D49" s="190"/>
      <c r="E49" s="190"/>
      <c r="F49" s="193"/>
      <c r="G49" s="193"/>
      <c r="H49" s="193"/>
      <c r="I49" s="253"/>
      <c r="J49" s="190"/>
      <c r="K49" s="194" t="str">
        <f>IF(Tabela2[[#This Row],[Nazwa komponentu
'[3']]]&lt;&gt;"",VLOOKUP('OT - przykład wodociąg'!$BT49,Słowniki_komponentów!$AC$2:$AH$50,6,FALSE),"")</f>
        <v/>
      </c>
      <c r="L49" s="229"/>
      <c r="M49" s="228"/>
      <c r="N49" s="229"/>
      <c r="O49" s="228">
        <f>'przedmiar - przykład wodociąg'!K57</f>
        <v>0</v>
      </c>
      <c r="P49" s="226" t="str">
        <f>IF(Tabela2[[#This Row],[Nazwa komponentu
'[3']]]&lt;&gt;"",SUM(L49:O49),"")</f>
        <v/>
      </c>
      <c r="Q49" s="190"/>
      <c r="R49" s="193"/>
      <c r="S49" s="193"/>
      <c r="T49" s="193"/>
      <c r="U49" s="190"/>
      <c r="V49" s="192"/>
      <c r="W49" s="197" t="str">
        <f>IFERROR(VLOOKUP('OT - przykład wodociąg'!$BS49,Słowniki_komponentów!$U$2:$Z$412,2,FALSE),"")</f>
        <v/>
      </c>
      <c r="X49" s="194" t="str">
        <f>IF(Tabela2[[#This Row],[Nazwa komponentu
'[3']]]&lt;&gt;"",IF(AND(Tabela2[[#This Row],[Wartość nakładów razem
'[15']]]&lt;3500,OR(MID('OT - przykład wodociąg'!$BS49,1,1)="4",MID('OT - przykład wodociąg'!$BS49,1,1)="5",MID('OT - przykład wodociąg'!$BS49,1,1)="6")),1,'OT - przykład wodociąg'!$BU49),"")</f>
        <v/>
      </c>
      <c r="Y49" s="190"/>
      <c r="Z49" s="178"/>
      <c r="AA49" s="178"/>
      <c r="AB49" s="178"/>
      <c r="AC49" s="198" t="str">
        <f>IF(Tabela2[[#This Row],[Nazwa komponentu
'[3']]]&lt;&gt;"",'OT - przykład wodociąg'!$BU49,"")</f>
        <v/>
      </c>
      <c r="AD49" s="190"/>
      <c r="AE49" s="190"/>
      <c r="AF49" s="190"/>
      <c r="AG49" s="190"/>
      <c r="AH49" s="190"/>
      <c r="AI49" s="190"/>
      <c r="AJ49" s="190"/>
      <c r="AK49" s="190"/>
      <c r="AL49" s="190"/>
      <c r="AM49" s="190"/>
      <c r="AN49" s="190"/>
      <c r="AO49" s="190"/>
      <c r="AP49" s="190"/>
      <c r="AQ49" s="190"/>
      <c r="AR49" s="190"/>
      <c r="AS49" s="190"/>
      <c r="AT49" s="190"/>
      <c r="AU49" s="190"/>
      <c r="AV49" s="242"/>
      <c r="AW49" s="242"/>
      <c r="AX49" s="190"/>
      <c r="AY49" s="190"/>
      <c r="AZ49" s="206"/>
      <c r="BA49" s="178"/>
      <c r="BB49" s="178"/>
      <c r="BC49" s="178"/>
      <c r="BD49" s="178"/>
      <c r="BE49" s="190"/>
      <c r="BF49" s="190"/>
      <c r="BG49" s="198" t="str">
        <f>IF(Tabela2[[#This Row],[Nazwa komponentu
'[3']]]&lt;&gt;"",'OT - przykład wodociąg'!$BS49,"")</f>
        <v/>
      </c>
      <c r="BH49" s="190"/>
      <c r="BI49" s="190"/>
      <c r="BJ49" s="190"/>
      <c r="BK49" s="190"/>
      <c r="BL49" s="190"/>
      <c r="BM49" s="190"/>
      <c r="BN49" s="190"/>
      <c r="BO49" s="190"/>
      <c r="BP49" s="190"/>
      <c r="BQ49" s="190"/>
      <c r="BR49" s="218"/>
      <c r="BS49" s="198" t="str">
        <f t="shared" si="0"/>
        <v/>
      </c>
      <c r="BT49" s="190"/>
      <c r="BU49" s="198" t="str">
        <f>IFERROR(IF(VLOOKUP(BS49,Słowniki_komponentów!$U$1:$Z$476,5,FALSE)="wg tabeli materiałowej",INDEX(Słowniki_komponentów!$AD$2:$AG$50,MATCH(BT49,Słowniki_komponentów!$AC$2:$AC$50,0),MATCH(BQ49,Słowniki_komponentów!$AD$1:$AG$1,0)),VLOOKUP(BS49,Słowniki_komponentów!$U$1:$Z$476,5,FALSE)),"brak wszystkich danych")</f>
        <v>brak wszystkich danych</v>
      </c>
      <c r="BV49" s="205"/>
      <c r="BZ49" s="90"/>
      <c r="CA49" s="90"/>
      <c r="CB49" s="90"/>
    </row>
    <row r="50" spans="1:80">
      <c r="A50" s="189" t="s">
        <v>2453</v>
      </c>
      <c r="B50" s="190"/>
      <c r="C50" s="191" t="str">
        <f>IFERROR(VLOOKUP('OT - przykład wodociąg'!$BS50,Słowniki_komponentów!$U$2:$Z$412,4,FALSE),"")</f>
        <v/>
      </c>
      <c r="D50" s="190"/>
      <c r="E50" s="190"/>
      <c r="F50" s="193"/>
      <c r="G50" s="193"/>
      <c r="H50" s="193"/>
      <c r="I50" s="253"/>
      <c r="J50" s="190"/>
      <c r="K50" s="194" t="str">
        <f>IF(Tabela2[[#This Row],[Nazwa komponentu
'[3']]]&lt;&gt;"",VLOOKUP('OT - przykład wodociąg'!$BT50,Słowniki_komponentów!$AC$2:$AH$50,6,FALSE),"")</f>
        <v/>
      </c>
      <c r="L50" s="229"/>
      <c r="M50" s="228"/>
      <c r="N50" s="229"/>
      <c r="O50" s="228">
        <f>'przedmiar - przykład wodociąg'!K58</f>
        <v>0</v>
      </c>
      <c r="P50" s="226" t="str">
        <f>IF(Tabela2[[#This Row],[Nazwa komponentu
'[3']]]&lt;&gt;"",SUM(L50:O50),"")</f>
        <v/>
      </c>
      <c r="Q50" s="190"/>
      <c r="R50" s="193"/>
      <c r="S50" s="193"/>
      <c r="T50" s="193"/>
      <c r="U50" s="190"/>
      <c r="V50" s="192"/>
      <c r="W50" s="197" t="str">
        <f>IFERROR(VLOOKUP('OT - przykład wodociąg'!$BS50,Słowniki_komponentów!$U$2:$Z$412,2,FALSE),"")</f>
        <v/>
      </c>
      <c r="X50" s="194" t="str">
        <f>IF(Tabela2[[#This Row],[Nazwa komponentu
'[3']]]&lt;&gt;"",IF(AND(Tabela2[[#This Row],[Wartość nakładów razem
'[15']]]&lt;3500,OR(MID('OT - przykład wodociąg'!$BS50,1,1)="4",MID('OT - przykład wodociąg'!$BS50,1,1)="5",MID('OT - przykład wodociąg'!$BS50,1,1)="6")),1,'OT - przykład wodociąg'!$BU50),"")</f>
        <v/>
      </c>
      <c r="Y50" s="190"/>
      <c r="Z50" s="178"/>
      <c r="AA50" s="178"/>
      <c r="AB50" s="178"/>
      <c r="AC50" s="198" t="str">
        <f>IF(Tabela2[[#This Row],[Nazwa komponentu
'[3']]]&lt;&gt;"",'OT - przykład wodociąg'!$BU50,"")</f>
        <v/>
      </c>
      <c r="AD50" s="190"/>
      <c r="AE50" s="190"/>
      <c r="AF50" s="190"/>
      <c r="AG50" s="190"/>
      <c r="AH50" s="190"/>
      <c r="AI50" s="190"/>
      <c r="AJ50" s="190"/>
      <c r="AK50" s="190"/>
      <c r="AL50" s="190"/>
      <c r="AM50" s="190"/>
      <c r="AN50" s="190"/>
      <c r="AO50" s="190"/>
      <c r="AP50" s="190"/>
      <c r="AQ50" s="190"/>
      <c r="AR50" s="190"/>
      <c r="AS50" s="190"/>
      <c r="AT50" s="190"/>
      <c r="AU50" s="190"/>
      <c r="AV50" s="242"/>
      <c r="AW50" s="242"/>
      <c r="AX50" s="190"/>
      <c r="AY50" s="190"/>
      <c r="AZ50" s="206"/>
      <c r="BA50" s="178"/>
      <c r="BB50" s="178"/>
      <c r="BC50" s="178"/>
      <c r="BD50" s="178"/>
      <c r="BE50" s="190"/>
      <c r="BF50" s="190"/>
      <c r="BG50" s="198" t="str">
        <f>IF(Tabela2[[#This Row],[Nazwa komponentu
'[3']]]&lt;&gt;"",'OT - przykład wodociąg'!$BS50,"")</f>
        <v/>
      </c>
      <c r="BH50" s="190"/>
      <c r="BI50" s="190"/>
      <c r="BJ50" s="190"/>
      <c r="BK50" s="190"/>
      <c r="BL50" s="190"/>
      <c r="BM50" s="190"/>
      <c r="BN50" s="190"/>
      <c r="BO50" s="190"/>
      <c r="BP50" s="190"/>
      <c r="BQ50" s="200"/>
      <c r="BR50" s="248"/>
      <c r="BS50" s="198" t="str">
        <f t="shared" si="0"/>
        <v/>
      </c>
      <c r="BT50" s="200"/>
      <c r="BU50" s="198" t="str">
        <f>IFERROR(IF(VLOOKUP(BS50,Słowniki_komponentów!$U$1:$Z$476,5,FALSE)="wg tabeli materiałowej",INDEX(Słowniki_komponentów!$AD$2:$AG$50,MATCH(BT50,Słowniki_komponentów!$AC$2:$AC$50,0),MATCH(BQ50,Słowniki_komponentów!$AD$1:$AG$1,0)),VLOOKUP(BS50,Słowniki_komponentów!$U$1:$Z$476,5,FALSE)),"brak wszystkich danych")</f>
        <v>brak wszystkich danych</v>
      </c>
      <c r="BV50" s="201"/>
      <c r="BZ50" s="90"/>
      <c r="CA50" s="90"/>
      <c r="CB50" s="90"/>
    </row>
    <row r="51" spans="1:80">
      <c r="A51" s="189" t="s">
        <v>2454</v>
      </c>
      <c r="B51" s="190"/>
      <c r="C51" s="191" t="str">
        <f>IFERROR(VLOOKUP('OT - przykład wodociąg'!$BS51,Słowniki_komponentów!$U$2:$Z$412,4,FALSE),"")</f>
        <v/>
      </c>
      <c r="D51" s="190"/>
      <c r="E51" s="190"/>
      <c r="F51" s="193"/>
      <c r="G51" s="193"/>
      <c r="H51" s="193"/>
      <c r="I51" s="253"/>
      <c r="J51" s="190"/>
      <c r="K51" s="194" t="str">
        <f>IF(Tabela2[[#This Row],[Nazwa komponentu
'[3']]]&lt;&gt;"",VLOOKUP('OT - przykład wodociąg'!$BT51,Słowniki_komponentów!$AC$2:$AH$50,6,FALSE),"")</f>
        <v/>
      </c>
      <c r="L51" s="229"/>
      <c r="M51" s="228"/>
      <c r="N51" s="229"/>
      <c r="O51" s="228">
        <f>'przedmiar - przykład wodociąg'!K59</f>
        <v>0</v>
      </c>
      <c r="P51" s="226" t="str">
        <f>IF(Tabela2[[#This Row],[Nazwa komponentu
'[3']]]&lt;&gt;"",SUM(L51:O51),"")</f>
        <v/>
      </c>
      <c r="Q51" s="190"/>
      <c r="R51" s="193"/>
      <c r="S51" s="193"/>
      <c r="T51" s="193"/>
      <c r="U51" s="190"/>
      <c r="V51" s="192"/>
      <c r="W51" s="197" t="str">
        <f>IFERROR(VLOOKUP('OT - przykład wodociąg'!$BS51,Słowniki_komponentów!$U$2:$Z$412,2,FALSE),"")</f>
        <v/>
      </c>
      <c r="X51" s="194" t="str">
        <f>IF(Tabela2[[#This Row],[Nazwa komponentu
'[3']]]&lt;&gt;"",IF(AND(Tabela2[[#This Row],[Wartość nakładów razem
'[15']]]&lt;3500,OR(MID('OT - przykład wodociąg'!$BS51,1,1)="4",MID('OT - przykład wodociąg'!$BS51,1,1)="5",MID('OT - przykład wodociąg'!$BS51,1,1)="6")),1,'OT - przykład wodociąg'!$BU51),"")</f>
        <v/>
      </c>
      <c r="Y51" s="190"/>
      <c r="Z51" s="178"/>
      <c r="AA51" s="178"/>
      <c r="AB51" s="178"/>
      <c r="AC51" s="198" t="str">
        <f>IF(Tabela2[[#This Row],[Nazwa komponentu
'[3']]]&lt;&gt;"",'OT - przykład wodociąg'!$BU51,"")</f>
        <v/>
      </c>
      <c r="AD51" s="190"/>
      <c r="AE51" s="190"/>
      <c r="AF51" s="190"/>
      <c r="AG51" s="190"/>
      <c r="AH51" s="190"/>
      <c r="AI51" s="190"/>
      <c r="AJ51" s="190"/>
      <c r="AK51" s="190"/>
      <c r="AL51" s="190"/>
      <c r="AM51" s="190"/>
      <c r="AN51" s="190"/>
      <c r="AO51" s="190"/>
      <c r="AP51" s="190"/>
      <c r="AQ51" s="190"/>
      <c r="AR51" s="190"/>
      <c r="AS51" s="190"/>
      <c r="AT51" s="190"/>
      <c r="AU51" s="190"/>
      <c r="AV51" s="242"/>
      <c r="AW51" s="242"/>
      <c r="AX51" s="190"/>
      <c r="AY51" s="190"/>
      <c r="AZ51" s="206"/>
      <c r="BA51" s="178"/>
      <c r="BB51" s="178"/>
      <c r="BC51" s="178"/>
      <c r="BD51" s="178"/>
      <c r="BE51" s="190"/>
      <c r="BF51" s="190"/>
      <c r="BG51" s="198" t="str">
        <f>IF(Tabela2[[#This Row],[Nazwa komponentu
'[3']]]&lt;&gt;"",'OT - przykład wodociąg'!$BS51,"")</f>
        <v/>
      </c>
      <c r="BH51" s="190"/>
      <c r="BI51" s="190"/>
      <c r="BJ51" s="190"/>
      <c r="BK51" s="190"/>
      <c r="BL51" s="190"/>
      <c r="BM51" s="190"/>
      <c r="BN51" s="190"/>
      <c r="BO51" s="190"/>
      <c r="BP51" s="190"/>
      <c r="BQ51" s="190"/>
      <c r="BR51" s="218"/>
      <c r="BS51" s="198" t="str">
        <f t="shared" si="0"/>
        <v/>
      </c>
      <c r="BT51" s="190"/>
      <c r="BU51" s="198" t="str">
        <f>IFERROR(IF(VLOOKUP(BS51,Słowniki_komponentów!$U$1:$Z$476,5,FALSE)="wg tabeli materiałowej",INDEX(Słowniki_komponentów!$AD$2:$AG$50,MATCH(BT51,Słowniki_komponentów!$AC$2:$AC$50,0),MATCH(BQ51,Słowniki_komponentów!$AD$1:$AG$1,0)),VLOOKUP(BS51,Słowniki_komponentów!$U$1:$Z$476,5,FALSE)),"brak wszystkich danych")</f>
        <v>brak wszystkich danych</v>
      </c>
      <c r="BV51" s="205"/>
      <c r="BZ51" s="90"/>
      <c r="CA51" s="90"/>
      <c r="CB51" s="90"/>
    </row>
    <row r="52" spans="1:80">
      <c r="A52" s="189" t="s">
        <v>2455</v>
      </c>
      <c r="B52" s="190"/>
      <c r="C52" s="191" t="str">
        <f>IFERROR(VLOOKUP('OT - przykład wodociąg'!$BS52,Słowniki_komponentów!$U$2:$Z$412,4,FALSE),"")</f>
        <v/>
      </c>
      <c r="D52" s="190"/>
      <c r="E52" s="190"/>
      <c r="F52" s="193"/>
      <c r="G52" s="193"/>
      <c r="H52" s="193"/>
      <c r="I52" s="253"/>
      <c r="J52" s="190"/>
      <c r="K52" s="194" t="str">
        <f>IF(Tabela2[[#This Row],[Nazwa komponentu
'[3']]]&lt;&gt;"",VLOOKUP('OT - przykład wodociąg'!$BT52,Słowniki_komponentów!$AC$2:$AH$50,6,FALSE),"")</f>
        <v/>
      </c>
      <c r="L52" s="229"/>
      <c r="M52" s="228"/>
      <c r="N52" s="229"/>
      <c r="O52" s="228">
        <f>'przedmiar - przykład wodociąg'!K60</f>
        <v>0</v>
      </c>
      <c r="P52" s="226" t="str">
        <f>IF(Tabela2[[#This Row],[Nazwa komponentu
'[3']]]&lt;&gt;"",SUM(L52:O52),"")</f>
        <v/>
      </c>
      <c r="Q52" s="190"/>
      <c r="R52" s="193"/>
      <c r="S52" s="193"/>
      <c r="T52" s="193"/>
      <c r="U52" s="190"/>
      <c r="V52" s="192"/>
      <c r="W52" s="197" t="str">
        <f>IFERROR(VLOOKUP('OT - przykład wodociąg'!$BS52,Słowniki_komponentów!$U$2:$Z$412,2,FALSE),"")</f>
        <v/>
      </c>
      <c r="X52" s="194" t="str">
        <f>IF(Tabela2[[#This Row],[Nazwa komponentu
'[3']]]&lt;&gt;"",IF(AND(Tabela2[[#This Row],[Wartość nakładów razem
'[15']]]&lt;3500,OR(MID('OT - przykład wodociąg'!$BS52,1,1)="4",MID('OT - przykład wodociąg'!$BS52,1,1)="5",MID('OT - przykład wodociąg'!$BS52,1,1)="6")),1,'OT - przykład wodociąg'!$BU52),"")</f>
        <v/>
      </c>
      <c r="Y52" s="190"/>
      <c r="Z52" s="178"/>
      <c r="AA52" s="178"/>
      <c r="AB52" s="178"/>
      <c r="AC52" s="198" t="str">
        <f>IF(Tabela2[[#This Row],[Nazwa komponentu
'[3']]]&lt;&gt;"",'OT - przykład wodociąg'!$BU52,"")</f>
        <v/>
      </c>
      <c r="AD52" s="190"/>
      <c r="AE52" s="190"/>
      <c r="AF52" s="190"/>
      <c r="AG52" s="190"/>
      <c r="AH52" s="190"/>
      <c r="AI52" s="190"/>
      <c r="AJ52" s="190"/>
      <c r="AK52" s="190"/>
      <c r="AL52" s="190"/>
      <c r="AM52" s="190"/>
      <c r="AN52" s="190"/>
      <c r="AO52" s="190"/>
      <c r="AP52" s="190"/>
      <c r="AQ52" s="190"/>
      <c r="AR52" s="190"/>
      <c r="AS52" s="190"/>
      <c r="AT52" s="190"/>
      <c r="AU52" s="190"/>
      <c r="AV52" s="242"/>
      <c r="AW52" s="242"/>
      <c r="AX52" s="190"/>
      <c r="AY52" s="190"/>
      <c r="AZ52" s="206"/>
      <c r="BA52" s="178"/>
      <c r="BB52" s="178"/>
      <c r="BC52" s="178"/>
      <c r="BD52" s="178"/>
      <c r="BE52" s="190"/>
      <c r="BF52" s="190"/>
      <c r="BG52" s="198" t="str">
        <f>IF(Tabela2[[#This Row],[Nazwa komponentu
'[3']]]&lt;&gt;"",'OT - przykład wodociąg'!$BS52,"")</f>
        <v/>
      </c>
      <c r="BH52" s="190"/>
      <c r="BI52" s="190"/>
      <c r="BJ52" s="190"/>
      <c r="BK52" s="190"/>
      <c r="BL52" s="190"/>
      <c r="BM52" s="190"/>
      <c r="BN52" s="190"/>
      <c r="BO52" s="190"/>
      <c r="BP52" s="190"/>
      <c r="BQ52" s="200"/>
      <c r="BR52" s="248"/>
      <c r="BS52" s="198" t="str">
        <f t="shared" si="0"/>
        <v/>
      </c>
      <c r="BT52" s="200"/>
      <c r="BU52" s="198" t="str">
        <f>IFERROR(IF(VLOOKUP(BS52,Słowniki_komponentów!$U$1:$Z$476,5,FALSE)="wg tabeli materiałowej",INDEX(Słowniki_komponentów!$AD$2:$AG$50,MATCH(BT52,Słowniki_komponentów!$AC$2:$AC$50,0),MATCH(BQ52,Słowniki_komponentów!$AD$1:$AG$1,0)),VLOOKUP(BS52,Słowniki_komponentów!$U$1:$Z$476,5,FALSE)),"brak wszystkich danych")</f>
        <v>brak wszystkich danych</v>
      </c>
      <c r="BV52" s="201"/>
      <c r="BZ52" s="90"/>
      <c r="CA52" s="90"/>
      <c r="CB52" s="90"/>
    </row>
    <row r="53" spans="1:80">
      <c r="A53" s="189" t="s">
        <v>2456</v>
      </c>
      <c r="B53" s="190"/>
      <c r="C53" s="191" t="str">
        <f>IFERROR(VLOOKUP('OT - przykład wodociąg'!$BS53,Słowniki_komponentów!$U$2:$Z$412,4,FALSE),"")</f>
        <v/>
      </c>
      <c r="D53" s="190"/>
      <c r="E53" s="190"/>
      <c r="F53" s="193"/>
      <c r="G53" s="193"/>
      <c r="H53" s="193"/>
      <c r="I53" s="253"/>
      <c r="J53" s="190"/>
      <c r="K53" s="194" t="str">
        <f>IF(Tabela2[[#This Row],[Nazwa komponentu
'[3']]]&lt;&gt;"",VLOOKUP('OT - przykład wodociąg'!$BT53,Słowniki_komponentów!$AC$2:$AH$50,6,FALSE),"")</f>
        <v/>
      </c>
      <c r="L53" s="229"/>
      <c r="M53" s="228"/>
      <c r="N53" s="229"/>
      <c r="O53" s="228">
        <f>'przedmiar - przykład wodociąg'!K61</f>
        <v>0</v>
      </c>
      <c r="P53" s="226" t="str">
        <f>IF(Tabela2[[#This Row],[Nazwa komponentu
'[3']]]&lt;&gt;"",SUM(L53:O53),"")</f>
        <v/>
      </c>
      <c r="Q53" s="190"/>
      <c r="R53" s="193"/>
      <c r="S53" s="193"/>
      <c r="T53" s="193"/>
      <c r="U53" s="190"/>
      <c r="V53" s="192"/>
      <c r="W53" s="197" t="str">
        <f>IFERROR(VLOOKUP('OT - przykład wodociąg'!$BS53,Słowniki_komponentów!$U$2:$Z$412,2,FALSE),"")</f>
        <v/>
      </c>
      <c r="X53" s="194" t="str">
        <f>IF(Tabela2[[#This Row],[Nazwa komponentu
'[3']]]&lt;&gt;"",IF(AND(Tabela2[[#This Row],[Wartość nakładów razem
'[15']]]&lt;3500,OR(MID('OT - przykład wodociąg'!$BS53,1,1)="4",MID('OT - przykład wodociąg'!$BS53,1,1)="5",MID('OT - przykład wodociąg'!$BS53,1,1)="6")),1,'OT - przykład wodociąg'!$BU53),"")</f>
        <v/>
      </c>
      <c r="Y53" s="190"/>
      <c r="Z53" s="178"/>
      <c r="AA53" s="178"/>
      <c r="AB53" s="178"/>
      <c r="AC53" s="198" t="str">
        <f>IF(Tabela2[[#This Row],[Nazwa komponentu
'[3']]]&lt;&gt;"",'OT - przykład wodociąg'!$BU53,"")</f>
        <v/>
      </c>
      <c r="AD53" s="190"/>
      <c r="AE53" s="190"/>
      <c r="AF53" s="190"/>
      <c r="AG53" s="190"/>
      <c r="AH53" s="190"/>
      <c r="AI53" s="190"/>
      <c r="AJ53" s="190"/>
      <c r="AK53" s="190"/>
      <c r="AL53" s="190"/>
      <c r="AM53" s="190"/>
      <c r="AN53" s="190"/>
      <c r="AO53" s="190"/>
      <c r="AP53" s="190"/>
      <c r="AQ53" s="190"/>
      <c r="AR53" s="190"/>
      <c r="AS53" s="190"/>
      <c r="AT53" s="190"/>
      <c r="AU53" s="190"/>
      <c r="AV53" s="242"/>
      <c r="AW53" s="242"/>
      <c r="AX53" s="190"/>
      <c r="AY53" s="190"/>
      <c r="AZ53" s="206"/>
      <c r="BA53" s="178"/>
      <c r="BB53" s="178"/>
      <c r="BC53" s="178"/>
      <c r="BD53" s="178"/>
      <c r="BE53" s="190"/>
      <c r="BF53" s="190"/>
      <c r="BG53" s="198" t="str">
        <f>IF(Tabela2[[#This Row],[Nazwa komponentu
'[3']]]&lt;&gt;"",'OT - przykład wodociąg'!$BS53,"")</f>
        <v/>
      </c>
      <c r="BH53" s="190"/>
      <c r="BI53" s="190"/>
      <c r="BJ53" s="190"/>
      <c r="BK53" s="190"/>
      <c r="BL53" s="190"/>
      <c r="BM53" s="190"/>
      <c r="BN53" s="190"/>
      <c r="BO53" s="190"/>
      <c r="BP53" s="190"/>
      <c r="BQ53" s="190"/>
      <c r="BR53" s="218"/>
      <c r="BS53" s="198" t="str">
        <f t="shared" si="0"/>
        <v/>
      </c>
      <c r="BT53" s="190"/>
      <c r="BU53" s="198" t="str">
        <f>IFERROR(IF(VLOOKUP(BS53,Słowniki_komponentów!$U$1:$Z$476,5,FALSE)="wg tabeli materiałowej",INDEX(Słowniki_komponentów!$AD$2:$AG$50,MATCH(BT53,Słowniki_komponentów!$AC$2:$AC$50,0),MATCH(BQ53,Słowniki_komponentów!$AD$1:$AG$1,0)),VLOOKUP(BS53,Słowniki_komponentów!$U$1:$Z$476,5,FALSE)),"brak wszystkich danych")</f>
        <v>brak wszystkich danych</v>
      </c>
      <c r="BV53" s="205"/>
      <c r="BZ53" s="90"/>
      <c r="CA53" s="90"/>
      <c r="CB53" s="90"/>
    </row>
    <row r="54" spans="1:80">
      <c r="A54" s="189" t="s">
        <v>4229</v>
      </c>
      <c r="B54" s="190"/>
      <c r="C54" s="191" t="str">
        <f>IFERROR(VLOOKUP('OT - przykład wodociąg'!$BS54,Słowniki_komponentów!$U$2:$Z$412,4,FALSE),"")</f>
        <v/>
      </c>
      <c r="D54" s="190"/>
      <c r="E54" s="190"/>
      <c r="F54" s="193"/>
      <c r="G54" s="193"/>
      <c r="H54" s="193"/>
      <c r="I54" s="253"/>
      <c r="J54" s="190"/>
      <c r="K54" s="194" t="str">
        <f>IF(Tabela2[[#This Row],[Nazwa komponentu
'[3']]]&lt;&gt;"",VLOOKUP('OT - przykład wodociąg'!$BT54,Słowniki_komponentów!$AC$2:$AH$50,6,FALSE),"")</f>
        <v/>
      </c>
      <c r="L54" s="229"/>
      <c r="M54" s="228"/>
      <c r="N54" s="229"/>
      <c r="O54" s="228">
        <f>'przedmiar - przykład wodociąg'!K62</f>
        <v>0</v>
      </c>
      <c r="P54" s="226" t="str">
        <f>IF(Tabela2[[#This Row],[Nazwa komponentu
'[3']]]&lt;&gt;"",SUM(L54:O54),"")</f>
        <v/>
      </c>
      <c r="Q54" s="190"/>
      <c r="R54" s="193"/>
      <c r="S54" s="193"/>
      <c r="T54" s="193"/>
      <c r="U54" s="190"/>
      <c r="V54" s="192"/>
      <c r="W54" s="197" t="str">
        <f>IFERROR(VLOOKUP('OT - przykład wodociąg'!$BS54,Słowniki_komponentów!$U$2:$Z$412,2,FALSE),"")</f>
        <v/>
      </c>
      <c r="X54" s="194" t="str">
        <f>IF(Tabela2[[#This Row],[Nazwa komponentu
'[3']]]&lt;&gt;"",IF(AND(Tabela2[[#This Row],[Wartość nakładów razem
'[15']]]&lt;3500,OR(MID('OT - przykład wodociąg'!$BS54,1,1)="4",MID('OT - przykład wodociąg'!$BS54,1,1)="5",MID('OT - przykład wodociąg'!$BS54,1,1)="6")),1,'OT - przykład wodociąg'!$BU54),"")</f>
        <v/>
      </c>
      <c r="Y54" s="190"/>
      <c r="Z54" s="178"/>
      <c r="AA54" s="178"/>
      <c r="AB54" s="178"/>
      <c r="AC54" s="198" t="str">
        <f>IF(Tabela2[[#This Row],[Nazwa komponentu
'[3']]]&lt;&gt;"",'OT - przykład wodociąg'!$BU54,"")</f>
        <v/>
      </c>
      <c r="AD54" s="190"/>
      <c r="AE54" s="190"/>
      <c r="AF54" s="190"/>
      <c r="AG54" s="190"/>
      <c r="AH54" s="190"/>
      <c r="AI54" s="190"/>
      <c r="AJ54" s="190"/>
      <c r="AK54" s="190"/>
      <c r="AL54" s="190"/>
      <c r="AM54" s="190"/>
      <c r="AN54" s="190"/>
      <c r="AO54" s="190"/>
      <c r="AP54" s="190"/>
      <c r="AQ54" s="190"/>
      <c r="AR54" s="190"/>
      <c r="AS54" s="190"/>
      <c r="AT54" s="190"/>
      <c r="AU54" s="190"/>
      <c r="AV54" s="242"/>
      <c r="AW54" s="242"/>
      <c r="AX54" s="190"/>
      <c r="AY54" s="190"/>
      <c r="AZ54" s="206"/>
      <c r="BA54" s="178"/>
      <c r="BB54" s="178"/>
      <c r="BC54" s="178"/>
      <c r="BD54" s="178"/>
      <c r="BE54" s="190"/>
      <c r="BF54" s="190"/>
      <c r="BG54" s="198" t="str">
        <f>IF(Tabela2[[#This Row],[Nazwa komponentu
'[3']]]&lt;&gt;"",'OT - przykład wodociąg'!$BS54,"")</f>
        <v/>
      </c>
      <c r="BH54" s="190"/>
      <c r="BI54" s="190"/>
      <c r="BJ54" s="190"/>
      <c r="BK54" s="190"/>
      <c r="BL54" s="190"/>
      <c r="BM54" s="190"/>
      <c r="BN54" s="190"/>
      <c r="BO54" s="190"/>
      <c r="BP54" s="190"/>
      <c r="BQ54" s="200"/>
      <c r="BR54" s="248"/>
      <c r="BS54" s="198" t="str">
        <f t="shared" si="0"/>
        <v/>
      </c>
      <c r="BT54" s="200"/>
      <c r="BU54" s="198" t="str">
        <f>IFERROR(IF(VLOOKUP(BS54,Słowniki_komponentów!$U$1:$Z$476,5,FALSE)="wg tabeli materiałowej",INDEX(Słowniki_komponentów!$AD$2:$AG$50,MATCH(BT54,Słowniki_komponentów!$AC$2:$AC$50,0),MATCH(BQ54,Słowniki_komponentów!$AD$1:$AG$1,0)),VLOOKUP(BS54,Słowniki_komponentów!$U$1:$Z$476,5,FALSE)),"brak wszystkich danych")</f>
        <v>brak wszystkich danych</v>
      </c>
      <c r="BV54" s="201"/>
      <c r="BZ54" s="90"/>
      <c r="CA54" s="90"/>
      <c r="CB54" s="90"/>
    </row>
    <row r="55" spans="1:80">
      <c r="A55" s="189" t="s">
        <v>4230</v>
      </c>
      <c r="B55" s="190"/>
      <c r="C55" s="191" t="str">
        <f>IFERROR(VLOOKUP('OT - przykład wodociąg'!$BS55,Słowniki_komponentów!$U$2:$Z$412,4,FALSE),"")</f>
        <v/>
      </c>
      <c r="D55" s="190"/>
      <c r="E55" s="190"/>
      <c r="F55" s="193"/>
      <c r="G55" s="193"/>
      <c r="H55" s="193"/>
      <c r="I55" s="253"/>
      <c r="J55" s="190"/>
      <c r="K55" s="194" t="str">
        <f>IF(Tabela2[[#This Row],[Nazwa komponentu
'[3']]]&lt;&gt;"",VLOOKUP('OT - przykład wodociąg'!$BT55,Słowniki_komponentów!$AC$2:$AH$50,6,FALSE),"")</f>
        <v/>
      </c>
      <c r="L55" s="229"/>
      <c r="M55" s="228"/>
      <c r="N55" s="229"/>
      <c r="O55" s="228">
        <f>'przedmiar - przykład wodociąg'!K63</f>
        <v>0</v>
      </c>
      <c r="P55" s="226" t="str">
        <f>IF(Tabela2[[#This Row],[Nazwa komponentu
'[3']]]&lt;&gt;"",SUM(L55:O55),"")</f>
        <v/>
      </c>
      <c r="Q55" s="190"/>
      <c r="R55" s="193"/>
      <c r="S55" s="193"/>
      <c r="T55" s="193"/>
      <c r="U55" s="190"/>
      <c r="V55" s="192"/>
      <c r="W55" s="197" t="str">
        <f>IFERROR(VLOOKUP('OT - przykład wodociąg'!$BS55,Słowniki_komponentów!$U$2:$Z$412,2,FALSE),"")</f>
        <v/>
      </c>
      <c r="X55" s="194" t="str">
        <f>IF(Tabela2[[#This Row],[Nazwa komponentu
'[3']]]&lt;&gt;"",IF(AND(Tabela2[[#This Row],[Wartość nakładów razem
'[15']]]&lt;3500,OR(MID('OT - przykład wodociąg'!$BS55,1,1)="4",MID('OT - przykład wodociąg'!$BS55,1,1)="5",MID('OT - przykład wodociąg'!$BS55,1,1)="6")),1,'OT - przykład wodociąg'!$BU55),"")</f>
        <v/>
      </c>
      <c r="Y55" s="190"/>
      <c r="Z55" s="178"/>
      <c r="AA55" s="207"/>
      <c r="AB55" s="178"/>
      <c r="AC55" s="198" t="str">
        <f>IF(Tabela2[[#This Row],[Nazwa komponentu
'[3']]]&lt;&gt;"",'OT - przykład wodociąg'!$BU55,"")</f>
        <v/>
      </c>
      <c r="AD55" s="190"/>
      <c r="AE55" s="190"/>
      <c r="AF55" s="190"/>
      <c r="AG55" s="190"/>
      <c r="AH55" s="190"/>
      <c r="AI55" s="190"/>
      <c r="AJ55" s="190"/>
      <c r="AK55" s="190"/>
      <c r="AL55" s="190"/>
      <c r="AM55" s="190"/>
      <c r="AN55" s="190"/>
      <c r="AO55" s="190"/>
      <c r="AP55" s="190"/>
      <c r="AQ55" s="190"/>
      <c r="AR55" s="190"/>
      <c r="AS55" s="190"/>
      <c r="AT55" s="190"/>
      <c r="AU55" s="190"/>
      <c r="AV55" s="242"/>
      <c r="AW55" s="242"/>
      <c r="AX55" s="190"/>
      <c r="AY55" s="190"/>
      <c r="AZ55" s="206"/>
      <c r="BA55" s="178"/>
      <c r="BB55" s="178"/>
      <c r="BC55" s="178"/>
      <c r="BD55" s="178"/>
      <c r="BE55" s="190"/>
      <c r="BF55" s="190"/>
      <c r="BG55" s="198" t="str">
        <f>IF(Tabela2[[#This Row],[Nazwa komponentu
'[3']]]&lt;&gt;"",'OT - przykład wodociąg'!$BS55,"")</f>
        <v/>
      </c>
      <c r="BH55" s="190"/>
      <c r="BI55" s="190"/>
      <c r="BJ55" s="190"/>
      <c r="BK55" s="190"/>
      <c r="BL55" s="190"/>
      <c r="BM55" s="190"/>
      <c r="BN55" s="190"/>
      <c r="BO55" s="190"/>
      <c r="BP55" s="190"/>
      <c r="BQ55" s="190"/>
      <c r="BR55" s="218"/>
      <c r="BS55" s="198" t="str">
        <f t="shared" si="0"/>
        <v/>
      </c>
      <c r="BT55" s="190"/>
      <c r="BU55" s="198" t="str">
        <f>IFERROR(IF(VLOOKUP(BS55,Słowniki_komponentów!$U$1:$Z$476,5,FALSE)="wg tabeli materiałowej",INDEX(Słowniki_komponentów!$AD$2:$AG$50,MATCH(BT55,Słowniki_komponentów!$AC$2:$AC$50,0),MATCH(BQ55,Słowniki_komponentów!$AD$1:$AG$1,0)),VLOOKUP(BS55,Słowniki_komponentów!$U$1:$Z$476,5,FALSE)),"brak wszystkich danych")</f>
        <v>brak wszystkich danych</v>
      </c>
      <c r="BV55" s="205"/>
      <c r="BZ55" s="90"/>
      <c r="CA55" s="90"/>
      <c r="CB55" s="90"/>
    </row>
    <row r="56" spans="1:80">
      <c r="A56" s="189" t="s">
        <v>2457</v>
      </c>
      <c r="B56" s="190"/>
      <c r="C56" s="191" t="str">
        <f>IFERROR(VLOOKUP('OT - przykład wodociąg'!$BS56,Słowniki_komponentów!$U$2:$Z$412,4,FALSE),"")</f>
        <v/>
      </c>
      <c r="D56" s="190"/>
      <c r="E56" s="190"/>
      <c r="F56" s="193"/>
      <c r="G56" s="193"/>
      <c r="H56" s="193"/>
      <c r="I56" s="253"/>
      <c r="J56" s="190"/>
      <c r="K56" s="194" t="str">
        <f>IF(Tabela2[[#This Row],[Nazwa komponentu
'[3']]]&lt;&gt;"",VLOOKUP('OT - przykład wodociąg'!$BT56,Słowniki_komponentów!$AC$2:$AH$50,6,FALSE),"")</f>
        <v/>
      </c>
      <c r="L56" s="229"/>
      <c r="M56" s="228"/>
      <c r="N56" s="229"/>
      <c r="O56" s="228">
        <f>'przedmiar - przykład wodociąg'!K64</f>
        <v>0</v>
      </c>
      <c r="P56" s="226" t="str">
        <f>IF(Tabela2[[#This Row],[Nazwa komponentu
'[3']]]&lt;&gt;"",SUM(L56:O56),"")</f>
        <v/>
      </c>
      <c r="Q56" s="190"/>
      <c r="R56" s="193"/>
      <c r="S56" s="193"/>
      <c r="T56" s="193"/>
      <c r="U56" s="190"/>
      <c r="V56" s="192"/>
      <c r="W56" s="197" t="str">
        <f>IFERROR(VLOOKUP('OT - przykład wodociąg'!$BS56,Słowniki_komponentów!$U$2:$Z$412,2,FALSE),"")</f>
        <v/>
      </c>
      <c r="X56" s="194" t="str">
        <f>IF(Tabela2[[#This Row],[Nazwa komponentu
'[3']]]&lt;&gt;"",IF(AND(Tabela2[[#This Row],[Wartość nakładów razem
'[15']]]&lt;3500,OR(MID('OT - przykład wodociąg'!$BS56,1,1)="4",MID('OT - przykład wodociąg'!$BS56,1,1)="5",MID('OT - przykład wodociąg'!$BS56,1,1)="6")),1,'OT - przykład wodociąg'!$BU56),"")</f>
        <v/>
      </c>
      <c r="Y56" s="190"/>
      <c r="Z56" s="178"/>
      <c r="AA56" s="178"/>
      <c r="AB56" s="178"/>
      <c r="AC56" s="198" t="str">
        <f>IF(Tabela2[[#This Row],[Nazwa komponentu
'[3']]]&lt;&gt;"",'OT - przykład wodociąg'!$BU56,"")</f>
        <v/>
      </c>
      <c r="AD56" s="190"/>
      <c r="AE56" s="190"/>
      <c r="AF56" s="190"/>
      <c r="AG56" s="190"/>
      <c r="AH56" s="190"/>
      <c r="AI56" s="190"/>
      <c r="AJ56" s="190"/>
      <c r="AK56" s="190"/>
      <c r="AL56" s="190"/>
      <c r="AM56" s="190"/>
      <c r="AN56" s="190"/>
      <c r="AO56" s="190"/>
      <c r="AP56" s="190"/>
      <c r="AQ56" s="190"/>
      <c r="AR56" s="190"/>
      <c r="AS56" s="190"/>
      <c r="AT56" s="190"/>
      <c r="AU56" s="190"/>
      <c r="AV56" s="242"/>
      <c r="AW56" s="242"/>
      <c r="AX56" s="190"/>
      <c r="AY56" s="190"/>
      <c r="AZ56" s="206"/>
      <c r="BA56" s="178"/>
      <c r="BB56" s="178"/>
      <c r="BC56" s="178"/>
      <c r="BD56" s="178"/>
      <c r="BE56" s="190"/>
      <c r="BF56" s="190"/>
      <c r="BG56" s="198" t="str">
        <f>IF(Tabela2[[#This Row],[Nazwa komponentu
'[3']]]&lt;&gt;"",'OT - przykład wodociąg'!$BS56,"")</f>
        <v/>
      </c>
      <c r="BH56" s="190"/>
      <c r="BI56" s="190"/>
      <c r="BJ56" s="190"/>
      <c r="BK56" s="190"/>
      <c r="BL56" s="190"/>
      <c r="BM56" s="190"/>
      <c r="BN56" s="190"/>
      <c r="BO56" s="190"/>
      <c r="BP56" s="190"/>
      <c r="BQ56" s="200"/>
      <c r="BR56" s="248"/>
      <c r="BS56" s="198" t="str">
        <f t="shared" si="0"/>
        <v/>
      </c>
      <c r="BT56" s="200"/>
      <c r="BU56" s="198" t="str">
        <f>IFERROR(IF(VLOOKUP(BS56,Słowniki_komponentów!$U$1:$Z$476,5,FALSE)="wg tabeli materiałowej",INDEX(Słowniki_komponentów!$AD$2:$AG$50,MATCH(BT56,Słowniki_komponentów!$AC$2:$AC$50,0),MATCH(BQ56,Słowniki_komponentów!$AD$1:$AG$1,0)),VLOOKUP(BS56,Słowniki_komponentów!$U$1:$Z$476,5,FALSE)),"brak wszystkich danych")</f>
        <v>brak wszystkich danych</v>
      </c>
      <c r="BV56" s="201"/>
      <c r="BZ56" s="90"/>
      <c r="CA56" s="90"/>
      <c r="CB56" s="90"/>
    </row>
    <row r="57" spans="1:80">
      <c r="A57" s="189" t="s">
        <v>4231</v>
      </c>
      <c r="B57" s="190"/>
      <c r="C57" s="191" t="str">
        <f>IFERROR(VLOOKUP('OT - przykład wodociąg'!$BS57,Słowniki_komponentów!$U$2:$Z$412,4,FALSE),"")</f>
        <v/>
      </c>
      <c r="D57" s="190"/>
      <c r="E57" s="190"/>
      <c r="F57" s="193"/>
      <c r="G57" s="193"/>
      <c r="H57" s="193"/>
      <c r="I57" s="253"/>
      <c r="J57" s="190"/>
      <c r="K57" s="194" t="str">
        <f>IF(Tabela2[[#This Row],[Nazwa komponentu
'[3']]]&lt;&gt;"",VLOOKUP('OT - przykład wodociąg'!$BT57,Słowniki_komponentów!$AC$2:$AH$50,6,FALSE),"")</f>
        <v/>
      </c>
      <c r="L57" s="229"/>
      <c r="M57" s="228"/>
      <c r="N57" s="229"/>
      <c r="O57" s="228">
        <f>'przedmiar - przykład wodociąg'!K65</f>
        <v>0</v>
      </c>
      <c r="P57" s="226" t="str">
        <f>IF(Tabela2[[#This Row],[Nazwa komponentu
'[3']]]&lt;&gt;"",SUM(L57:O57),"")</f>
        <v/>
      </c>
      <c r="Q57" s="190"/>
      <c r="R57" s="193"/>
      <c r="S57" s="193"/>
      <c r="T57" s="193"/>
      <c r="U57" s="190"/>
      <c r="V57" s="192"/>
      <c r="W57" s="197" t="str">
        <f>IFERROR(VLOOKUP('OT - przykład wodociąg'!$BS57,Słowniki_komponentów!$U$2:$Z$412,2,FALSE),"")</f>
        <v/>
      </c>
      <c r="X57" s="194" t="str">
        <f>IF(Tabela2[[#This Row],[Nazwa komponentu
'[3']]]&lt;&gt;"",IF(AND(Tabela2[[#This Row],[Wartość nakładów razem
'[15']]]&lt;3500,OR(MID('OT - przykład wodociąg'!$BS57,1,1)="4",MID('OT - przykład wodociąg'!$BS57,1,1)="5",MID('OT - przykład wodociąg'!$BS57,1,1)="6")),1,'OT - przykład wodociąg'!$BU57),"")</f>
        <v/>
      </c>
      <c r="Y57" s="190"/>
      <c r="Z57" s="178"/>
      <c r="AA57" s="178"/>
      <c r="AB57" s="178"/>
      <c r="AC57" s="198" t="str">
        <f>IF(Tabela2[[#This Row],[Nazwa komponentu
'[3']]]&lt;&gt;"",'OT - przykład wodociąg'!$BU57,"")</f>
        <v/>
      </c>
      <c r="AD57" s="190"/>
      <c r="AE57" s="190"/>
      <c r="AF57" s="190"/>
      <c r="AG57" s="190"/>
      <c r="AH57" s="190"/>
      <c r="AI57" s="190"/>
      <c r="AJ57" s="190"/>
      <c r="AK57" s="190"/>
      <c r="AL57" s="190"/>
      <c r="AM57" s="190"/>
      <c r="AN57" s="190"/>
      <c r="AO57" s="190"/>
      <c r="AP57" s="190"/>
      <c r="AQ57" s="190"/>
      <c r="AR57" s="190"/>
      <c r="AS57" s="190"/>
      <c r="AT57" s="190"/>
      <c r="AU57" s="190"/>
      <c r="AV57" s="242"/>
      <c r="AW57" s="242"/>
      <c r="AX57" s="190"/>
      <c r="AY57" s="190"/>
      <c r="AZ57" s="206"/>
      <c r="BA57" s="178"/>
      <c r="BB57" s="178"/>
      <c r="BC57" s="178"/>
      <c r="BD57" s="178"/>
      <c r="BE57" s="190"/>
      <c r="BF57" s="190"/>
      <c r="BG57" s="198" t="str">
        <f>IF(Tabela2[[#This Row],[Nazwa komponentu
'[3']]]&lt;&gt;"",'OT - przykład wodociąg'!$BS57,"")</f>
        <v/>
      </c>
      <c r="BH57" s="190"/>
      <c r="BI57" s="190"/>
      <c r="BJ57" s="190"/>
      <c r="BK57" s="190"/>
      <c r="BL57" s="190"/>
      <c r="BM57" s="190"/>
      <c r="BN57" s="190"/>
      <c r="BO57" s="190"/>
      <c r="BP57" s="190"/>
      <c r="BQ57" s="190"/>
      <c r="BR57" s="218"/>
      <c r="BS57" s="198" t="str">
        <f t="shared" si="0"/>
        <v/>
      </c>
      <c r="BT57" s="190"/>
      <c r="BU57" s="198" t="str">
        <f>IFERROR(IF(VLOOKUP(BS57,Słowniki_komponentów!$U$1:$Z$476,5,FALSE)="wg tabeli materiałowej",INDEX(Słowniki_komponentów!$AD$2:$AG$50,MATCH(BT57,Słowniki_komponentów!$AC$2:$AC$50,0),MATCH(BQ57,Słowniki_komponentów!$AD$1:$AG$1,0)),VLOOKUP(BS57,Słowniki_komponentów!$U$1:$Z$476,5,FALSE)),"brak wszystkich danych")</f>
        <v>brak wszystkich danych</v>
      </c>
      <c r="BV57" s="205"/>
      <c r="BZ57" s="90"/>
      <c r="CA57" s="90"/>
      <c r="CB57" s="90"/>
    </row>
    <row r="58" spans="1:80">
      <c r="A58" s="189" t="s">
        <v>2458</v>
      </c>
      <c r="B58" s="190"/>
      <c r="C58" s="191" t="str">
        <f>IFERROR(VLOOKUP('OT - przykład wodociąg'!$BS58,Słowniki_komponentów!$U$2:$Z$412,4,FALSE),"")</f>
        <v/>
      </c>
      <c r="D58" s="190"/>
      <c r="E58" s="190"/>
      <c r="F58" s="193"/>
      <c r="G58" s="193"/>
      <c r="H58" s="193"/>
      <c r="I58" s="253"/>
      <c r="J58" s="190"/>
      <c r="K58" s="194" t="str">
        <f>IF(Tabela2[[#This Row],[Nazwa komponentu
'[3']]]&lt;&gt;"",VLOOKUP('OT - przykład wodociąg'!$BT58,Słowniki_komponentów!$AC$2:$AH$50,6,FALSE),"")</f>
        <v/>
      </c>
      <c r="L58" s="229"/>
      <c r="M58" s="228"/>
      <c r="N58" s="229"/>
      <c r="O58" s="228">
        <f>'przedmiar - przykład wodociąg'!K66</f>
        <v>0</v>
      </c>
      <c r="P58" s="226" t="str">
        <f>IF(Tabela2[[#This Row],[Nazwa komponentu
'[3']]]&lt;&gt;"",SUM(L58:O58),"")</f>
        <v/>
      </c>
      <c r="Q58" s="190"/>
      <c r="R58" s="193"/>
      <c r="S58" s="193"/>
      <c r="T58" s="193"/>
      <c r="U58" s="190"/>
      <c r="V58" s="192"/>
      <c r="W58" s="197" t="str">
        <f>IFERROR(VLOOKUP('OT - przykład wodociąg'!$BS58,Słowniki_komponentów!$U$2:$Z$412,2,FALSE),"")</f>
        <v/>
      </c>
      <c r="X58" s="194" t="str">
        <f>IF(Tabela2[[#This Row],[Nazwa komponentu
'[3']]]&lt;&gt;"",IF(AND(Tabela2[[#This Row],[Wartość nakładów razem
'[15']]]&lt;3500,OR(MID('OT - przykład wodociąg'!$BS58,1,1)="4",MID('OT - przykład wodociąg'!$BS58,1,1)="5",MID('OT - przykład wodociąg'!$BS58,1,1)="6")),1,'OT - przykład wodociąg'!$BU58),"")</f>
        <v/>
      </c>
      <c r="Y58" s="190"/>
      <c r="Z58" s="178"/>
      <c r="AA58" s="178"/>
      <c r="AB58" s="178"/>
      <c r="AC58" s="198" t="str">
        <f>IF(Tabela2[[#This Row],[Nazwa komponentu
'[3']]]&lt;&gt;"",'OT - przykład wodociąg'!$BU58,"")</f>
        <v/>
      </c>
      <c r="AD58" s="190"/>
      <c r="AE58" s="190"/>
      <c r="AF58" s="190"/>
      <c r="AG58" s="190"/>
      <c r="AH58" s="190"/>
      <c r="AI58" s="190"/>
      <c r="AJ58" s="190"/>
      <c r="AK58" s="190"/>
      <c r="AL58" s="190"/>
      <c r="AM58" s="190"/>
      <c r="AN58" s="190"/>
      <c r="AO58" s="190"/>
      <c r="AP58" s="190"/>
      <c r="AQ58" s="190"/>
      <c r="AR58" s="190"/>
      <c r="AS58" s="190"/>
      <c r="AT58" s="190"/>
      <c r="AU58" s="190"/>
      <c r="AV58" s="242"/>
      <c r="AW58" s="242"/>
      <c r="AX58" s="190"/>
      <c r="AY58" s="190"/>
      <c r="AZ58" s="206"/>
      <c r="BA58" s="178"/>
      <c r="BB58" s="178"/>
      <c r="BC58" s="178"/>
      <c r="BD58" s="178"/>
      <c r="BE58" s="190"/>
      <c r="BF58" s="190"/>
      <c r="BG58" s="198" t="str">
        <f>IF(Tabela2[[#This Row],[Nazwa komponentu
'[3']]]&lt;&gt;"",'OT - przykład wodociąg'!$BS58,"")</f>
        <v/>
      </c>
      <c r="BH58" s="190"/>
      <c r="BI58" s="190"/>
      <c r="BJ58" s="190"/>
      <c r="BK58" s="190"/>
      <c r="BL58" s="190"/>
      <c r="BM58" s="190"/>
      <c r="BN58" s="190"/>
      <c r="BO58" s="190"/>
      <c r="BP58" s="190"/>
      <c r="BQ58" s="200"/>
      <c r="BR58" s="248"/>
      <c r="BS58" s="198" t="str">
        <f t="shared" si="0"/>
        <v/>
      </c>
      <c r="BT58" s="200"/>
      <c r="BU58" s="198" t="str">
        <f>IFERROR(IF(VLOOKUP(BS58,Słowniki_komponentów!$U$1:$Z$476,5,FALSE)="wg tabeli materiałowej",INDEX(Słowniki_komponentów!$AD$2:$AG$50,MATCH(BT58,Słowniki_komponentów!$AC$2:$AC$50,0),MATCH(BQ58,Słowniki_komponentów!$AD$1:$AG$1,0)),VLOOKUP(BS58,Słowniki_komponentów!$U$1:$Z$476,5,FALSE)),"brak wszystkich danych")</f>
        <v>brak wszystkich danych</v>
      </c>
      <c r="BV58" s="201"/>
      <c r="BZ58" s="90"/>
      <c r="CA58" s="90"/>
      <c r="CB58" s="90"/>
    </row>
    <row r="59" spans="1:80">
      <c r="A59" s="189" t="s">
        <v>2459</v>
      </c>
      <c r="B59" s="190"/>
      <c r="C59" s="191" t="str">
        <f>IFERROR(VLOOKUP('OT - przykład wodociąg'!$BS59,Słowniki_komponentów!$U$2:$Z$412,4,FALSE),"")</f>
        <v/>
      </c>
      <c r="D59" s="190"/>
      <c r="E59" s="190"/>
      <c r="F59" s="193"/>
      <c r="G59" s="193"/>
      <c r="H59" s="193"/>
      <c r="I59" s="253"/>
      <c r="J59" s="190"/>
      <c r="K59" s="194" t="str">
        <f>IF(Tabela2[[#This Row],[Nazwa komponentu
'[3']]]&lt;&gt;"",VLOOKUP('OT - przykład wodociąg'!$BT59,Słowniki_komponentów!$AC$2:$AH$50,6,FALSE),"")</f>
        <v/>
      </c>
      <c r="L59" s="229"/>
      <c r="M59" s="228"/>
      <c r="N59" s="229"/>
      <c r="O59" s="228">
        <f>'przedmiar - przykład wodociąg'!K67</f>
        <v>0</v>
      </c>
      <c r="P59" s="226" t="str">
        <f>IF(Tabela2[[#This Row],[Nazwa komponentu
'[3']]]&lt;&gt;"",SUM(L59:O59),"")</f>
        <v/>
      </c>
      <c r="Q59" s="190"/>
      <c r="R59" s="193"/>
      <c r="S59" s="193"/>
      <c r="T59" s="193"/>
      <c r="U59" s="190"/>
      <c r="V59" s="192"/>
      <c r="W59" s="197" t="str">
        <f>IFERROR(VLOOKUP('OT - przykład wodociąg'!$BS59,Słowniki_komponentów!$U$2:$Z$412,2,FALSE),"")</f>
        <v/>
      </c>
      <c r="X59" s="194" t="str">
        <f>IF(Tabela2[[#This Row],[Nazwa komponentu
'[3']]]&lt;&gt;"",IF(AND(Tabela2[[#This Row],[Wartość nakładów razem
'[15']]]&lt;3500,OR(MID('OT - przykład wodociąg'!$BS59,1,1)="4",MID('OT - przykład wodociąg'!$BS59,1,1)="5",MID('OT - przykład wodociąg'!$BS59,1,1)="6")),1,'OT - przykład wodociąg'!$BU59),"")</f>
        <v/>
      </c>
      <c r="Y59" s="190"/>
      <c r="Z59" s="178"/>
      <c r="AA59" s="178"/>
      <c r="AB59" s="178"/>
      <c r="AC59" s="198" t="str">
        <f>IF(Tabela2[[#This Row],[Nazwa komponentu
'[3']]]&lt;&gt;"",'OT - przykład wodociąg'!$BU59,"")</f>
        <v/>
      </c>
      <c r="AD59" s="190"/>
      <c r="AE59" s="190"/>
      <c r="AF59" s="190"/>
      <c r="AG59" s="190"/>
      <c r="AH59" s="190"/>
      <c r="AI59" s="190"/>
      <c r="AJ59" s="190"/>
      <c r="AK59" s="190"/>
      <c r="AL59" s="190"/>
      <c r="AM59" s="190"/>
      <c r="AN59" s="190"/>
      <c r="AO59" s="190"/>
      <c r="AP59" s="190"/>
      <c r="AQ59" s="190"/>
      <c r="AR59" s="190"/>
      <c r="AS59" s="190"/>
      <c r="AT59" s="190"/>
      <c r="AU59" s="190"/>
      <c r="AV59" s="242"/>
      <c r="AW59" s="242"/>
      <c r="AX59" s="190"/>
      <c r="AY59" s="190"/>
      <c r="AZ59" s="206"/>
      <c r="BA59" s="178"/>
      <c r="BB59" s="178"/>
      <c r="BC59" s="178"/>
      <c r="BD59" s="178"/>
      <c r="BE59" s="190"/>
      <c r="BF59" s="190"/>
      <c r="BG59" s="198" t="str">
        <f>IF(Tabela2[[#This Row],[Nazwa komponentu
'[3']]]&lt;&gt;"",'OT - przykład wodociąg'!$BS59,"")</f>
        <v/>
      </c>
      <c r="BH59" s="190"/>
      <c r="BI59" s="190"/>
      <c r="BJ59" s="190"/>
      <c r="BK59" s="190"/>
      <c r="BL59" s="190"/>
      <c r="BM59" s="190"/>
      <c r="BN59" s="190"/>
      <c r="BO59" s="190"/>
      <c r="BP59" s="190"/>
      <c r="BQ59" s="190"/>
      <c r="BR59" s="218"/>
      <c r="BS59" s="198" t="str">
        <f t="shared" si="0"/>
        <v/>
      </c>
      <c r="BT59" s="190"/>
      <c r="BU59" s="198" t="str">
        <f>IFERROR(IF(VLOOKUP(BS59,Słowniki_komponentów!$U$1:$Z$476,5,FALSE)="wg tabeli materiałowej",INDEX(Słowniki_komponentów!$AD$2:$AG$50,MATCH(BT59,Słowniki_komponentów!$AC$2:$AC$50,0),MATCH(BQ59,Słowniki_komponentów!$AD$1:$AG$1,0)),VLOOKUP(BS59,Słowniki_komponentów!$U$1:$Z$476,5,FALSE)),"brak wszystkich danych")</f>
        <v>brak wszystkich danych</v>
      </c>
      <c r="BV59" s="205"/>
      <c r="BZ59" s="90"/>
      <c r="CA59" s="90"/>
      <c r="CB59" s="90"/>
    </row>
    <row r="60" spans="1:80">
      <c r="A60" s="189" t="s">
        <v>2460</v>
      </c>
      <c r="B60" s="190"/>
      <c r="C60" s="191" t="str">
        <f>IFERROR(VLOOKUP('OT - przykład wodociąg'!$BS60,Słowniki_komponentów!$U$2:$Z$412,4,FALSE),"")</f>
        <v/>
      </c>
      <c r="D60" s="190"/>
      <c r="E60" s="190"/>
      <c r="F60" s="193"/>
      <c r="G60" s="193"/>
      <c r="H60" s="193"/>
      <c r="I60" s="253"/>
      <c r="J60" s="190"/>
      <c r="K60" s="194" t="str">
        <f>IF(Tabela2[[#This Row],[Nazwa komponentu
'[3']]]&lt;&gt;"",VLOOKUP('OT - przykład wodociąg'!$BT60,Słowniki_komponentów!$AC$2:$AH$50,6,FALSE),"")</f>
        <v/>
      </c>
      <c r="L60" s="229"/>
      <c r="M60" s="228"/>
      <c r="N60" s="229"/>
      <c r="O60" s="228">
        <f>'przedmiar - przykład wodociąg'!K68</f>
        <v>0</v>
      </c>
      <c r="P60" s="226" t="str">
        <f>IF(Tabela2[[#This Row],[Nazwa komponentu
'[3']]]&lt;&gt;"",SUM(L60:O60),"")</f>
        <v/>
      </c>
      <c r="Q60" s="190"/>
      <c r="R60" s="193"/>
      <c r="S60" s="193"/>
      <c r="T60" s="193"/>
      <c r="U60" s="190"/>
      <c r="V60" s="192"/>
      <c r="W60" s="197" t="str">
        <f>IFERROR(VLOOKUP('OT - przykład wodociąg'!$BS60,Słowniki_komponentów!$U$2:$Z$412,2,FALSE),"")</f>
        <v/>
      </c>
      <c r="X60" s="194" t="str">
        <f>IF(Tabela2[[#This Row],[Nazwa komponentu
'[3']]]&lt;&gt;"",IF(AND(Tabela2[[#This Row],[Wartość nakładów razem
'[15']]]&lt;3500,OR(MID('OT - przykład wodociąg'!$BS60,1,1)="4",MID('OT - przykład wodociąg'!$BS60,1,1)="5",MID('OT - przykład wodociąg'!$BS60,1,1)="6")),1,'OT - przykład wodociąg'!$BU60),"")</f>
        <v/>
      </c>
      <c r="Y60" s="190"/>
      <c r="Z60" s="178"/>
      <c r="AA60" s="178"/>
      <c r="AB60" s="178"/>
      <c r="AC60" s="198" t="str">
        <f>IF(Tabela2[[#This Row],[Nazwa komponentu
'[3']]]&lt;&gt;"",'OT - przykład wodociąg'!$BU60,"")</f>
        <v/>
      </c>
      <c r="AD60" s="190"/>
      <c r="AE60" s="190"/>
      <c r="AF60" s="190"/>
      <c r="AG60" s="190"/>
      <c r="AH60" s="190"/>
      <c r="AI60" s="190"/>
      <c r="AJ60" s="190"/>
      <c r="AK60" s="190"/>
      <c r="AL60" s="190"/>
      <c r="AM60" s="190"/>
      <c r="AN60" s="190"/>
      <c r="AO60" s="190"/>
      <c r="AP60" s="190"/>
      <c r="AQ60" s="190"/>
      <c r="AR60" s="190"/>
      <c r="AS60" s="190"/>
      <c r="AT60" s="190"/>
      <c r="AU60" s="190"/>
      <c r="AV60" s="242"/>
      <c r="AW60" s="242"/>
      <c r="AX60" s="190"/>
      <c r="AY60" s="190"/>
      <c r="AZ60" s="206"/>
      <c r="BA60" s="178"/>
      <c r="BB60" s="178"/>
      <c r="BC60" s="178"/>
      <c r="BD60" s="178"/>
      <c r="BE60" s="190"/>
      <c r="BF60" s="190"/>
      <c r="BG60" s="198" t="str">
        <f>IF(Tabela2[[#This Row],[Nazwa komponentu
'[3']]]&lt;&gt;"",'OT - przykład wodociąg'!$BS60,"")</f>
        <v/>
      </c>
      <c r="BH60" s="190"/>
      <c r="BI60" s="190"/>
      <c r="BJ60" s="190"/>
      <c r="BK60" s="190"/>
      <c r="BL60" s="190"/>
      <c r="BM60" s="190"/>
      <c r="BN60" s="190"/>
      <c r="BO60" s="190"/>
      <c r="BP60" s="190"/>
      <c r="BQ60" s="200"/>
      <c r="BR60" s="248"/>
      <c r="BS60" s="198" t="str">
        <f t="shared" si="0"/>
        <v/>
      </c>
      <c r="BT60" s="200"/>
      <c r="BU60" s="198" t="str">
        <f>IFERROR(IF(VLOOKUP(BS60,Słowniki_komponentów!$U$1:$Z$476,5,FALSE)="wg tabeli materiałowej",INDEX(Słowniki_komponentów!$AD$2:$AG$50,MATCH(BT60,Słowniki_komponentów!$AC$2:$AC$50,0),MATCH(BQ60,Słowniki_komponentów!$AD$1:$AG$1,0)),VLOOKUP(BS60,Słowniki_komponentów!$U$1:$Z$476,5,FALSE)),"brak wszystkich danych")</f>
        <v>brak wszystkich danych</v>
      </c>
      <c r="BV60" s="201"/>
      <c r="BZ60" s="90"/>
      <c r="CA60" s="90"/>
      <c r="CB60" s="90"/>
    </row>
    <row r="61" spans="1:80">
      <c r="A61" s="189" t="s">
        <v>2461</v>
      </c>
      <c r="B61" s="190"/>
      <c r="C61" s="191" t="str">
        <f>IFERROR(VLOOKUP('OT - przykład wodociąg'!$BS61,Słowniki_komponentów!$U$2:$Z$412,4,FALSE),"")</f>
        <v/>
      </c>
      <c r="D61" s="190"/>
      <c r="E61" s="190"/>
      <c r="F61" s="193"/>
      <c r="G61" s="193"/>
      <c r="H61" s="193"/>
      <c r="I61" s="253"/>
      <c r="J61" s="190"/>
      <c r="K61" s="194" t="str">
        <f>IF(Tabela2[[#This Row],[Nazwa komponentu
'[3']]]&lt;&gt;"",VLOOKUP('OT - przykład wodociąg'!$BT61,Słowniki_komponentów!$AC$2:$AH$50,6,FALSE),"")</f>
        <v/>
      </c>
      <c r="L61" s="229"/>
      <c r="M61" s="228"/>
      <c r="N61" s="229"/>
      <c r="O61" s="228">
        <f>'przedmiar - przykład wodociąg'!K69</f>
        <v>0</v>
      </c>
      <c r="P61" s="226" t="str">
        <f>IF(Tabela2[[#This Row],[Nazwa komponentu
'[3']]]&lt;&gt;"",SUM(L61:O61),"")</f>
        <v/>
      </c>
      <c r="Q61" s="190"/>
      <c r="R61" s="193"/>
      <c r="S61" s="193"/>
      <c r="T61" s="193"/>
      <c r="U61" s="190"/>
      <c r="V61" s="192"/>
      <c r="W61" s="197" t="str">
        <f>IFERROR(VLOOKUP('OT - przykład wodociąg'!$BS61,Słowniki_komponentów!$U$2:$Z$412,2,FALSE),"")</f>
        <v/>
      </c>
      <c r="X61" s="194" t="str">
        <f>IF(Tabela2[[#This Row],[Nazwa komponentu
'[3']]]&lt;&gt;"",IF(AND(Tabela2[[#This Row],[Wartość nakładów razem
'[15']]]&lt;3500,OR(MID('OT - przykład wodociąg'!$BS61,1,1)="4",MID('OT - przykład wodociąg'!$BS61,1,1)="5",MID('OT - przykład wodociąg'!$BS61,1,1)="6")),1,'OT - przykład wodociąg'!$BU61),"")</f>
        <v/>
      </c>
      <c r="Y61" s="190"/>
      <c r="Z61" s="178"/>
      <c r="AA61" s="178"/>
      <c r="AB61" s="178"/>
      <c r="AC61" s="198" t="str">
        <f>IF(Tabela2[[#This Row],[Nazwa komponentu
'[3']]]&lt;&gt;"",'OT - przykład wodociąg'!$BU61,"")</f>
        <v/>
      </c>
      <c r="AD61" s="190"/>
      <c r="AE61" s="190"/>
      <c r="AF61" s="190"/>
      <c r="AG61" s="190"/>
      <c r="AH61" s="190"/>
      <c r="AI61" s="190"/>
      <c r="AJ61" s="190"/>
      <c r="AK61" s="190"/>
      <c r="AL61" s="190"/>
      <c r="AM61" s="190"/>
      <c r="AN61" s="190"/>
      <c r="AO61" s="190"/>
      <c r="AP61" s="190"/>
      <c r="AQ61" s="190"/>
      <c r="AR61" s="190"/>
      <c r="AS61" s="190"/>
      <c r="AT61" s="190"/>
      <c r="AU61" s="190"/>
      <c r="AV61" s="242"/>
      <c r="AW61" s="242"/>
      <c r="AX61" s="190"/>
      <c r="AY61" s="190"/>
      <c r="AZ61" s="206"/>
      <c r="BA61" s="178"/>
      <c r="BB61" s="178"/>
      <c r="BC61" s="178"/>
      <c r="BD61" s="178"/>
      <c r="BE61" s="190"/>
      <c r="BF61" s="190"/>
      <c r="BG61" s="198" t="str">
        <f>IF(Tabela2[[#This Row],[Nazwa komponentu
'[3']]]&lt;&gt;"",'OT - przykład wodociąg'!$BS61,"")</f>
        <v/>
      </c>
      <c r="BH61" s="190"/>
      <c r="BI61" s="190"/>
      <c r="BJ61" s="190"/>
      <c r="BK61" s="190"/>
      <c r="BL61" s="190"/>
      <c r="BM61" s="190"/>
      <c r="BN61" s="190"/>
      <c r="BO61" s="190"/>
      <c r="BP61" s="190"/>
      <c r="BQ61" s="190"/>
      <c r="BR61" s="218"/>
      <c r="BS61" s="198" t="str">
        <f t="shared" si="0"/>
        <v/>
      </c>
      <c r="BT61" s="190"/>
      <c r="BU61" s="198" t="str">
        <f>IFERROR(IF(VLOOKUP(BS61,Słowniki_komponentów!$U$1:$Z$476,5,FALSE)="wg tabeli materiałowej",INDEX(Słowniki_komponentów!$AD$2:$AG$50,MATCH(BT61,Słowniki_komponentów!$AC$2:$AC$50,0),MATCH(BQ61,Słowniki_komponentów!$AD$1:$AG$1,0)),VLOOKUP(BS61,Słowniki_komponentów!$U$1:$Z$476,5,FALSE)),"brak wszystkich danych")</f>
        <v>brak wszystkich danych</v>
      </c>
      <c r="BV61" s="205"/>
      <c r="BZ61" s="90"/>
      <c r="CA61" s="90"/>
      <c r="CB61" s="90"/>
    </row>
    <row r="62" spans="1:80">
      <c r="A62" s="189" t="s">
        <v>2462</v>
      </c>
      <c r="B62" s="190"/>
      <c r="C62" s="191" t="str">
        <f>IFERROR(VLOOKUP('OT - przykład wodociąg'!$BS62,Słowniki_komponentów!$U$2:$Z$412,4,FALSE),"")</f>
        <v/>
      </c>
      <c r="D62" s="190"/>
      <c r="E62" s="190"/>
      <c r="F62" s="193"/>
      <c r="G62" s="193"/>
      <c r="H62" s="193"/>
      <c r="I62" s="253"/>
      <c r="J62" s="190"/>
      <c r="K62" s="194" t="str">
        <f>IF(Tabela2[[#This Row],[Nazwa komponentu
'[3']]]&lt;&gt;"",VLOOKUP('OT - przykład wodociąg'!$BT62,Słowniki_komponentów!$AC$2:$AH$50,6,FALSE),"")</f>
        <v/>
      </c>
      <c r="L62" s="229"/>
      <c r="M62" s="228"/>
      <c r="N62" s="229"/>
      <c r="O62" s="228">
        <f>'przedmiar - przykład wodociąg'!K70</f>
        <v>0</v>
      </c>
      <c r="P62" s="226" t="str">
        <f>IF(Tabela2[[#This Row],[Nazwa komponentu
'[3']]]&lt;&gt;"",SUM(L62:O62),"")</f>
        <v/>
      </c>
      <c r="Q62" s="190"/>
      <c r="R62" s="193"/>
      <c r="S62" s="193"/>
      <c r="T62" s="193"/>
      <c r="U62" s="190"/>
      <c r="V62" s="192"/>
      <c r="W62" s="197" t="str">
        <f>IFERROR(VLOOKUP('OT - przykład wodociąg'!$BS62,Słowniki_komponentów!$U$2:$Z$412,2,FALSE),"")</f>
        <v/>
      </c>
      <c r="X62" s="194" t="str">
        <f>IF(Tabela2[[#This Row],[Nazwa komponentu
'[3']]]&lt;&gt;"",IF(AND(Tabela2[[#This Row],[Wartość nakładów razem
'[15']]]&lt;3500,OR(MID('OT - przykład wodociąg'!$BS62,1,1)="4",MID('OT - przykład wodociąg'!$BS62,1,1)="5",MID('OT - przykład wodociąg'!$BS62,1,1)="6")),1,'OT - przykład wodociąg'!$BU62),"")</f>
        <v/>
      </c>
      <c r="Y62" s="190"/>
      <c r="Z62" s="178"/>
      <c r="AA62" s="178"/>
      <c r="AB62" s="178"/>
      <c r="AC62" s="198" t="str">
        <f>IF(Tabela2[[#This Row],[Nazwa komponentu
'[3']]]&lt;&gt;"",'OT - przykład wodociąg'!$BU62,"")</f>
        <v/>
      </c>
      <c r="AD62" s="190"/>
      <c r="AE62" s="190"/>
      <c r="AF62" s="190"/>
      <c r="AG62" s="190"/>
      <c r="AH62" s="190"/>
      <c r="AI62" s="190"/>
      <c r="AJ62" s="190"/>
      <c r="AK62" s="190"/>
      <c r="AL62" s="190"/>
      <c r="AM62" s="190"/>
      <c r="AN62" s="190"/>
      <c r="AO62" s="190"/>
      <c r="AP62" s="190"/>
      <c r="AQ62" s="190"/>
      <c r="AR62" s="190"/>
      <c r="AS62" s="190"/>
      <c r="AT62" s="190"/>
      <c r="AU62" s="190"/>
      <c r="AV62" s="242"/>
      <c r="AW62" s="242"/>
      <c r="AX62" s="190"/>
      <c r="AY62" s="190"/>
      <c r="AZ62" s="206"/>
      <c r="BA62" s="178"/>
      <c r="BB62" s="178"/>
      <c r="BC62" s="178"/>
      <c r="BD62" s="178"/>
      <c r="BE62" s="190"/>
      <c r="BF62" s="190"/>
      <c r="BG62" s="198" t="str">
        <f>IF(Tabela2[[#This Row],[Nazwa komponentu
'[3']]]&lt;&gt;"",'OT - przykład wodociąg'!$BS62,"")</f>
        <v/>
      </c>
      <c r="BH62" s="190"/>
      <c r="BI62" s="190"/>
      <c r="BJ62" s="190"/>
      <c r="BK62" s="190"/>
      <c r="BL62" s="190"/>
      <c r="BM62" s="190"/>
      <c r="BN62" s="190"/>
      <c r="BO62" s="190"/>
      <c r="BP62" s="190"/>
      <c r="BQ62" s="200"/>
      <c r="BR62" s="248"/>
      <c r="BS62" s="198" t="str">
        <f t="shared" si="0"/>
        <v/>
      </c>
      <c r="BT62" s="200"/>
      <c r="BU62" s="198" t="str">
        <f>IFERROR(IF(VLOOKUP(BS62,Słowniki_komponentów!$U$1:$Z$476,5,FALSE)="wg tabeli materiałowej",INDEX(Słowniki_komponentów!$AD$2:$AG$50,MATCH(BT62,Słowniki_komponentów!$AC$2:$AC$50,0),MATCH(BQ62,Słowniki_komponentów!$AD$1:$AG$1,0)),VLOOKUP(BS62,Słowniki_komponentów!$U$1:$Z$476,5,FALSE)),"brak wszystkich danych")</f>
        <v>brak wszystkich danych</v>
      </c>
      <c r="BV62" s="201"/>
      <c r="BZ62" s="90"/>
      <c r="CA62" s="90"/>
      <c r="CB62" s="90"/>
    </row>
    <row r="63" spans="1:80">
      <c r="A63" s="189" t="s">
        <v>2463</v>
      </c>
      <c r="B63" s="190"/>
      <c r="C63" s="191" t="str">
        <f>IFERROR(VLOOKUP('OT - przykład wodociąg'!$BS63,Słowniki_komponentów!$U$2:$Z$412,4,FALSE),"")</f>
        <v/>
      </c>
      <c r="D63" s="190"/>
      <c r="E63" s="190"/>
      <c r="F63" s="193"/>
      <c r="G63" s="193"/>
      <c r="H63" s="193"/>
      <c r="I63" s="253"/>
      <c r="J63" s="190"/>
      <c r="K63" s="194" t="str">
        <f>IF(Tabela2[[#This Row],[Nazwa komponentu
'[3']]]&lt;&gt;"",VLOOKUP('OT - przykład wodociąg'!$BT63,Słowniki_komponentów!$AC$2:$AH$50,6,FALSE),"")</f>
        <v/>
      </c>
      <c r="L63" s="229"/>
      <c r="M63" s="228"/>
      <c r="N63" s="229"/>
      <c r="O63" s="228">
        <f>'przedmiar - przykład wodociąg'!K71</f>
        <v>0</v>
      </c>
      <c r="P63" s="226" t="str">
        <f>IF(Tabela2[[#This Row],[Nazwa komponentu
'[3']]]&lt;&gt;"",SUM(L63:O63),"")</f>
        <v/>
      </c>
      <c r="Q63" s="190"/>
      <c r="R63" s="193"/>
      <c r="S63" s="193"/>
      <c r="T63" s="193"/>
      <c r="U63" s="190"/>
      <c r="V63" s="192"/>
      <c r="W63" s="197" t="str">
        <f>IFERROR(VLOOKUP('OT - przykład wodociąg'!$BS63,Słowniki_komponentów!$U$2:$Z$412,2,FALSE),"")</f>
        <v/>
      </c>
      <c r="X63" s="194" t="str">
        <f>IF(Tabela2[[#This Row],[Nazwa komponentu
'[3']]]&lt;&gt;"",IF(AND(Tabela2[[#This Row],[Wartość nakładów razem
'[15']]]&lt;3500,OR(MID('OT - przykład wodociąg'!$BS63,1,1)="4",MID('OT - przykład wodociąg'!$BS63,1,1)="5",MID('OT - przykład wodociąg'!$BS63,1,1)="6")),1,'OT - przykład wodociąg'!$BU63),"")</f>
        <v/>
      </c>
      <c r="Y63" s="190"/>
      <c r="Z63" s="178"/>
      <c r="AA63" s="178"/>
      <c r="AB63" s="178"/>
      <c r="AC63" s="198" t="str">
        <f>IF(Tabela2[[#This Row],[Nazwa komponentu
'[3']]]&lt;&gt;"",'OT - przykład wodociąg'!$BU63,"")</f>
        <v/>
      </c>
      <c r="AD63" s="190"/>
      <c r="AE63" s="190"/>
      <c r="AF63" s="190"/>
      <c r="AG63" s="190"/>
      <c r="AH63" s="190"/>
      <c r="AI63" s="190"/>
      <c r="AJ63" s="190"/>
      <c r="AK63" s="190"/>
      <c r="AL63" s="190"/>
      <c r="AM63" s="190"/>
      <c r="AN63" s="190"/>
      <c r="AO63" s="190"/>
      <c r="AP63" s="190"/>
      <c r="AQ63" s="190"/>
      <c r="AR63" s="190"/>
      <c r="AS63" s="190"/>
      <c r="AT63" s="190"/>
      <c r="AU63" s="190"/>
      <c r="AV63" s="242"/>
      <c r="AW63" s="242"/>
      <c r="AX63" s="190"/>
      <c r="AY63" s="190"/>
      <c r="AZ63" s="206"/>
      <c r="BA63" s="178"/>
      <c r="BB63" s="178"/>
      <c r="BC63" s="178"/>
      <c r="BD63" s="178"/>
      <c r="BE63" s="190"/>
      <c r="BF63" s="190"/>
      <c r="BG63" s="198" t="str">
        <f>IF(Tabela2[[#This Row],[Nazwa komponentu
'[3']]]&lt;&gt;"",'OT - przykład wodociąg'!$BS63,"")</f>
        <v/>
      </c>
      <c r="BH63" s="190"/>
      <c r="BI63" s="190"/>
      <c r="BJ63" s="190"/>
      <c r="BK63" s="190"/>
      <c r="BL63" s="190"/>
      <c r="BM63" s="190"/>
      <c r="BN63" s="190"/>
      <c r="BO63" s="190"/>
      <c r="BP63" s="190"/>
      <c r="BQ63" s="190"/>
      <c r="BR63" s="218"/>
      <c r="BS63" s="198" t="str">
        <f t="shared" si="0"/>
        <v/>
      </c>
      <c r="BT63" s="190"/>
      <c r="BU63" s="198" t="str">
        <f>IFERROR(IF(VLOOKUP(BS63,Słowniki_komponentów!$U$1:$Z$476,5,FALSE)="wg tabeli materiałowej",INDEX(Słowniki_komponentów!$AD$2:$AG$50,MATCH(BT63,Słowniki_komponentów!$AC$2:$AC$50,0),MATCH(BQ63,Słowniki_komponentów!$AD$1:$AG$1,0)),VLOOKUP(BS63,Słowniki_komponentów!$U$1:$Z$476,5,FALSE)),"brak wszystkich danych")</f>
        <v>brak wszystkich danych</v>
      </c>
      <c r="BV63" s="205"/>
      <c r="BZ63" s="90"/>
      <c r="CA63" s="90"/>
      <c r="CB63" s="90"/>
    </row>
    <row r="64" spans="1:80">
      <c r="A64" s="189" t="s">
        <v>2464</v>
      </c>
      <c r="B64" s="190"/>
      <c r="C64" s="191" t="str">
        <f>IFERROR(VLOOKUP('OT - przykład wodociąg'!$BS64,Słowniki_komponentów!$U$2:$Z$412,4,FALSE),"")</f>
        <v/>
      </c>
      <c r="D64" s="190"/>
      <c r="E64" s="190"/>
      <c r="F64" s="193"/>
      <c r="G64" s="193"/>
      <c r="H64" s="193"/>
      <c r="I64" s="253"/>
      <c r="J64" s="190"/>
      <c r="K64" s="194" t="str">
        <f>IF(Tabela2[[#This Row],[Nazwa komponentu
'[3']]]&lt;&gt;"",VLOOKUP('OT - przykład wodociąg'!$BT64,Słowniki_komponentów!$AC$2:$AH$50,6,FALSE),"")</f>
        <v/>
      </c>
      <c r="L64" s="229"/>
      <c r="M64" s="228"/>
      <c r="N64" s="229"/>
      <c r="O64" s="228">
        <f>'przedmiar - przykład wodociąg'!K72</f>
        <v>0</v>
      </c>
      <c r="P64" s="226" t="str">
        <f>IF(Tabela2[[#This Row],[Nazwa komponentu
'[3']]]&lt;&gt;"",SUM(L64:O64),"")</f>
        <v/>
      </c>
      <c r="Q64" s="190"/>
      <c r="R64" s="193"/>
      <c r="S64" s="193"/>
      <c r="T64" s="193"/>
      <c r="U64" s="190"/>
      <c r="V64" s="192"/>
      <c r="W64" s="197" t="str">
        <f>IFERROR(VLOOKUP('OT - przykład wodociąg'!$BS64,Słowniki_komponentów!$U$2:$Z$412,2,FALSE),"")</f>
        <v/>
      </c>
      <c r="X64" s="194" t="str">
        <f>IF(Tabela2[[#This Row],[Nazwa komponentu
'[3']]]&lt;&gt;"",IF(AND(Tabela2[[#This Row],[Wartość nakładów razem
'[15']]]&lt;3500,OR(MID('OT - przykład wodociąg'!$BS64,1,1)="4",MID('OT - przykład wodociąg'!$BS64,1,1)="5",MID('OT - przykład wodociąg'!$BS64,1,1)="6")),1,'OT - przykład wodociąg'!$BU64),"")</f>
        <v/>
      </c>
      <c r="Y64" s="190"/>
      <c r="Z64" s="178"/>
      <c r="AA64" s="178"/>
      <c r="AB64" s="178"/>
      <c r="AC64" s="198" t="str">
        <f>IF(Tabela2[[#This Row],[Nazwa komponentu
'[3']]]&lt;&gt;"",'OT - przykład wodociąg'!$BU64,"")</f>
        <v/>
      </c>
      <c r="AD64" s="190"/>
      <c r="AE64" s="190"/>
      <c r="AF64" s="190"/>
      <c r="AG64" s="190"/>
      <c r="AH64" s="190"/>
      <c r="AI64" s="190"/>
      <c r="AJ64" s="190"/>
      <c r="AK64" s="190"/>
      <c r="AL64" s="190"/>
      <c r="AM64" s="190"/>
      <c r="AN64" s="190"/>
      <c r="AO64" s="190"/>
      <c r="AP64" s="190"/>
      <c r="AQ64" s="190"/>
      <c r="AR64" s="190"/>
      <c r="AS64" s="190"/>
      <c r="AT64" s="190"/>
      <c r="AU64" s="190"/>
      <c r="AV64" s="242"/>
      <c r="AW64" s="242"/>
      <c r="AX64" s="190"/>
      <c r="AY64" s="190"/>
      <c r="AZ64" s="206"/>
      <c r="BA64" s="178"/>
      <c r="BB64" s="178"/>
      <c r="BC64" s="178"/>
      <c r="BD64" s="178"/>
      <c r="BE64" s="190"/>
      <c r="BF64" s="190"/>
      <c r="BG64" s="198" t="str">
        <f>IF(Tabela2[[#This Row],[Nazwa komponentu
'[3']]]&lt;&gt;"",'OT - przykład wodociąg'!$BS64,"")</f>
        <v/>
      </c>
      <c r="BH64" s="190"/>
      <c r="BI64" s="190"/>
      <c r="BJ64" s="190"/>
      <c r="BK64" s="190"/>
      <c r="BL64" s="190"/>
      <c r="BM64" s="190"/>
      <c r="BN64" s="190"/>
      <c r="BO64" s="190"/>
      <c r="BP64" s="190"/>
      <c r="BQ64" s="200"/>
      <c r="BR64" s="248"/>
      <c r="BS64" s="198" t="str">
        <f t="shared" si="0"/>
        <v/>
      </c>
      <c r="BT64" s="200"/>
      <c r="BU64" s="198" t="str">
        <f>IFERROR(IF(VLOOKUP(BS64,Słowniki_komponentów!$U$1:$Z$476,5,FALSE)="wg tabeli materiałowej",INDEX(Słowniki_komponentów!$AD$2:$AG$50,MATCH(BT64,Słowniki_komponentów!$AC$2:$AC$50,0),MATCH(BQ64,Słowniki_komponentów!$AD$1:$AG$1,0)),VLOOKUP(BS64,Słowniki_komponentów!$U$1:$Z$476,5,FALSE)),"brak wszystkich danych")</f>
        <v>brak wszystkich danych</v>
      </c>
      <c r="BV64" s="201"/>
      <c r="BZ64" s="90"/>
      <c r="CA64" s="90"/>
      <c r="CB64" s="90"/>
    </row>
    <row r="65" spans="1:80">
      <c r="A65" s="189" t="s">
        <v>2465</v>
      </c>
      <c r="B65" s="190"/>
      <c r="C65" s="191" t="str">
        <f>IFERROR(VLOOKUP('OT - przykład wodociąg'!$BS65,Słowniki_komponentów!$U$2:$Z$412,4,FALSE),"")</f>
        <v/>
      </c>
      <c r="D65" s="190"/>
      <c r="E65" s="190"/>
      <c r="F65" s="193"/>
      <c r="G65" s="193"/>
      <c r="H65" s="193"/>
      <c r="I65" s="253"/>
      <c r="J65" s="190"/>
      <c r="K65" s="194" t="str">
        <f>IF(Tabela2[[#This Row],[Nazwa komponentu
'[3']]]&lt;&gt;"",VLOOKUP('OT - przykład wodociąg'!$BT65,Słowniki_komponentów!$AC$2:$AH$50,6,FALSE),"")</f>
        <v/>
      </c>
      <c r="L65" s="229"/>
      <c r="M65" s="228"/>
      <c r="N65" s="229"/>
      <c r="O65" s="228">
        <f>'przedmiar - przykład wodociąg'!K73</f>
        <v>0</v>
      </c>
      <c r="P65" s="226" t="str">
        <f>IF(Tabela2[[#This Row],[Nazwa komponentu
'[3']]]&lt;&gt;"",SUM(L65:O65),"")</f>
        <v/>
      </c>
      <c r="Q65" s="190"/>
      <c r="R65" s="193"/>
      <c r="S65" s="193"/>
      <c r="T65" s="193"/>
      <c r="U65" s="190"/>
      <c r="V65" s="192"/>
      <c r="W65" s="197" t="str">
        <f>IFERROR(VLOOKUP('OT - przykład wodociąg'!$BS65,Słowniki_komponentów!$U$2:$Z$412,2,FALSE),"")</f>
        <v/>
      </c>
      <c r="X65" s="194" t="str">
        <f>IF(Tabela2[[#This Row],[Nazwa komponentu
'[3']]]&lt;&gt;"",IF(AND(Tabela2[[#This Row],[Wartość nakładów razem
'[15']]]&lt;3500,OR(MID('OT - przykład wodociąg'!$BS65,1,1)="4",MID('OT - przykład wodociąg'!$BS65,1,1)="5",MID('OT - przykład wodociąg'!$BS65,1,1)="6")),1,'OT - przykład wodociąg'!$BU65),"")</f>
        <v/>
      </c>
      <c r="Y65" s="190"/>
      <c r="Z65" s="178"/>
      <c r="AA65" s="178"/>
      <c r="AB65" s="178"/>
      <c r="AC65" s="198" t="str">
        <f>IF(Tabela2[[#This Row],[Nazwa komponentu
'[3']]]&lt;&gt;"",'OT - przykład wodociąg'!$BU65,"")</f>
        <v/>
      </c>
      <c r="AD65" s="190"/>
      <c r="AE65" s="190"/>
      <c r="AF65" s="190"/>
      <c r="AG65" s="190"/>
      <c r="AH65" s="190"/>
      <c r="AI65" s="190"/>
      <c r="AJ65" s="190"/>
      <c r="AK65" s="190"/>
      <c r="AL65" s="190"/>
      <c r="AM65" s="190"/>
      <c r="AN65" s="190"/>
      <c r="AO65" s="190"/>
      <c r="AP65" s="190"/>
      <c r="AQ65" s="190"/>
      <c r="AR65" s="190"/>
      <c r="AS65" s="190"/>
      <c r="AT65" s="190"/>
      <c r="AU65" s="190"/>
      <c r="AV65" s="242"/>
      <c r="AW65" s="242"/>
      <c r="AX65" s="190"/>
      <c r="AY65" s="190"/>
      <c r="AZ65" s="206"/>
      <c r="BA65" s="178"/>
      <c r="BB65" s="178"/>
      <c r="BC65" s="178"/>
      <c r="BD65" s="178"/>
      <c r="BE65" s="190"/>
      <c r="BF65" s="190"/>
      <c r="BG65" s="198" t="str">
        <f>IF(Tabela2[[#This Row],[Nazwa komponentu
'[3']]]&lt;&gt;"",'OT - przykład wodociąg'!$BS65,"")</f>
        <v/>
      </c>
      <c r="BH65" s="190"/>
      <c r="BI65" s="190"/>
      <c r="BJ65" s="190"/>
      <c r="BK65" s="190"/>
      <c r="BL65" s="190"/>
      <c r="BM65" s="190"/>
      <c r="BN65" s="190"/>
      <c r="BO65" s="190"/>
      <c r="BP65" s="190"/>
      <c r="BQ65" s="190"/>
      <c r="BR65" s="218"/>
      <c r="BS65" s="198" t="str">
        <f t="shared" ref="BS65:BS126" si="1">MID(BR65,1,7)</f>
        <v/>
      </c>
      <c r="BT65" s="190"/>
      <c r="BU65" s="198" t="str">
        <f>IFERROR(IF(VLOOKUP(BS65,Słowniki_komponentów!$U$1:$Z$476,5,FALSE)="wg tabeli materiałowej",INDEX(Słowniki_komponentów!$AD$2:$AG$50,MATCH(BT65,Słowniki_komponentów!$AC$2:$AC$50,0),MATCH(BQ65,Słowniki_komponentów!$AD$1:$AG$1,0)),VLOOKUP(BS65,Słowniki_komponentów!$U$1:$Z$476,5,FALSE)),"brak wszystkich danych")</f>
        <v>brak wszystkich danych</v>
      </c>
      <c r="BV65" s="205"/>
      <c r="BZ65" s="90"/>
      <c r="CA65" s="90"/>
      <c r="CB65" s="90"/>
    </row>
    <row r="66" spans="1:80">
      <c r="A66" s="189" t="s">
        <v>2466</v>
      </c>
      <c r="B66" s="190"/>
      <c r="C66" s="191" t="str">
        <f>IFERROR(VLOOKUP('OT - przykład wodociąg'!$BS66,Słowniki_komponentów!$U$2:$Z$412,4,FALSE),"")</f>
        <v/>
      </c>
      <c r="D66" s="190"/>
      <c r="E66" s="190"/>
      <c r="F66" s="193"/>
      <c r="G66" s="193"/>
      <c r="H66" s="193"/>
      <c r="I66" s="253"/>
      <c r="J66" s="190"/>
      <c r="K66" s="194" t="str">
        <f>IF(Tabela2[[#This Row],[Nazwa komponentu
'[3']]]&lt;&gt;"",VLOOKUP('OT - przykład wodociąg'!$BT66,Słowniki_komponentów!$AC$2:$AH$50,6,FALSE),"")</f>
        <v/>
      </c>
      <c r="L66" s="229"/>
      <c r="M66" s="228"/>
      <c r="N66" s="229"/>
      <c r="O66" s="228">
        <f>'przedmiar - przykład wodociąg'!K74</f>
        <v>0</v>
      </c>
      <c r="P66" s="226" t="str">
        <f>IF(Tabela2[[#This Row],[Nazwa komponentu
'[3']]]&lt;&gt;"",SUM(L66:O66),"")</f>
        <v/>
      </c>
      <c r="Q66" s="190"/>
      <c r="R66" s="193"/>
      <c r="S66" s="193"/>
      <c r="T66" s="193"/>
      <c r="U66" s="190"/>
      <c r="V66" s="192"/>
      <c r="W66" s="197" t="str">
        <f>IFERROR(VLOOKUP('OT - przykład wodociąg'!$BS66,Słowniki_komponentów!$U$2:$Z$412,2,FALSE),"")</f>
        <v/>
      </c>
      <c r="X66" s="194" t="str">
        <f>IF(Tabela2[[#This Row],[Nazwa komponentu
'[3']]]&lt;&gt;"",IF(AND(Tabela2[[#This Row],[Wartość nakładów razem
'[15']]]&lt;3500,OR(MID('OT - przykład wodociąg'!$BS66,1,1)="4",MID('OT - przykład wodociąg'!$BS66,1,1)="5",MID('OT - przykład wodociąg'!$BS66,1,1)="6")),1,'OT - przykład wodociąg'!$BU66),"")</f>
        <v/>
      </c>
      <c r="Y66" s="190"/>
      <c r="Z66" s="178"/>
      <c r="AA66" s="178"/>
      <c r="AB66" s="178"/>
      <c r="AC66" s="198" t="str">
        <f>IF(Tabela2[[#This Row],[Nazwa komponentu
'[3']]]&lt;&gt;"",'OT - przykład wodociąg'!$BU66,"")</f>
        <v/>
      </c>
      <c r="AD66" s="190"/>
      <c r="AE66" s="190"/>
      <c r="AF66" s="190"/>
      <c r="AG66" s="190"/>
      <c r="AH66" s="190"/>
      <c r="AI66" s="190"/>
      <c r="AJ66" s="190"/>
      <c r="AK66" s="190"/>
      <c r="AL66" s="190"/>
      <c r="AM66" s="190"/>
      <c r="AN66" s="190"/>
      <c r="AO66" s="190"/>
      <c r="AP66" s="190"/>
      <c r="AQ66" s="190"/>
      <c r="AR66" s="190"/>
      <c r="AS66" s="190"/>
      <c r="AT66" s="190"/>
      <c r="AU66" s="190"/>
      <c r="AV66" s="242"/>
      <c r="AW66" s="242"/>
      <c r="AX66" s="190"/>
      <c r="AY66" s="190"/>
      <c r="AZ66" s="206"/>
      <c r="BA66" s="178"/>
      <c r="BB66" s="178"/>
      <c r="BC66" s="178"/>
      <c r="BD66" s="178"/>
      <c r="BE66" s="190"/>
      <c r="BF66" s="190"/>
      <c r="BG66" s="198" t="str">
        <f>IF(Tabela2[[#This Row],[Nazwa komponentu
'[3']]]&lt;&gt;"",'OT - przykład wodociąg'!$BS66,"")</f>
        <v/>
      </c>
      <c r="BH66" s="190"/>
      <c r="BI66" s="190"/>
      <c r="BJ66" s="190"/>
      <c r="BK66" s="190"/>
      <c r="BL66" s="190"/>
      <c r="BM66" s="190"/>
      <c r="BN66" s="190"/>
      <c r="BO66" s="190"/>
      <c r="BP66" s="190"/>
      <c r="BQ66" s="200"/>
      <c r="BR66" s="248"/>
      <c r="BS66" s="198" t="str">
        <f t="shared" si="1"/>
        <v/>
      </c>
      <c r="BT66" s="200"/>
      <c r="BU66" s="198" t="str">
        <f>IFERROR(IF(VLOOKUP(BS66,Słowniki_komponentów!$U$1:$Z$476,5,FALSE)="wg tabeli materiałowej",INDEX(Słowniki_komponentów!$AD$2:$AG$50,MATCH(BT66,Słowniki_komponentów!$AC$2:$AC$50,0),MATCH(BQ66,Słowniki_komponentów!$AD$1:$AG$1,0)),VLOOKUP(BS66,Słowniki_komponentów!$U$1:$Z$476,5,FALSE)),"brak wszystkich danych")</f>
        <v>brak wszystkich danych</v>
      </c>
      <c r="BV66" s="201"/>
      <c r="BZ66" s="90"/>
      <c r="CA66" s="90"/>
      <c r="CB66" s="90"/>
    </row>
    <row r="67" spans="1:80">
      <c r="A67" s="189" t="s">
        <v>2467</v>
      </c>
      <c r="B67" s="190"/>
      <c r="C67" s="191" t="str">
        <f>IFERROR(VLOOKUP('OT - przykład wodociąg'!$BS67,Słowniki_komponentów!$U$2:$Z$412,4,FALSE),"")</f>
        <v/>
      </c>
      <c r="D67" s="190"/>
      <c r="E67" s="190"/>
      <c r="F67" s="193"/>
      <c r="G67" s="193"/>
      <c r="H67" s="193"/>
      <c r="I67" s="253"/>
      <c r="J67" s="190"/>
      <c r="K67" s="194" t="str">
        <f>IF(Tabela2[[#This Row],[Nazwa komponentu
'[3']]]&lt;&gt;"",VLOOKUP('OT - przykład wodociąg'!$BT67,Słowniki_komponentów!$AC$2:$AH$50,6,FALSE),"")</f>
        <v/>
      </c>
      <c r="L67" s="229"/>
      <c r="M67" s="228"/>
      <c r="N67" s="229"/>
      <c r="O67" s="228">
        <f>'przedmiar - przykład wodociąg'!K75</f>
        <v>0</v>
      </c>
      <c r="P67" s="226" t="str">
        <f>IF(Tabela2[[#This Row],[Nazwa komponentu
'[3']]]&lt;&gt;"",SUM(L67:O67),"")</f>
        <v/>
      </c>
      <c r="Q67" s="190"/>
      <c r="R67" s="193"/>
      <c r="S67" s="193"/>
      <c r="T67" s="193"/>
      <c r="U67" s="190"/>
      <c r="V67" s="192"/>
      <c r="W67" s="197" t="str">
        <f>IFERROR(VLOOKUP('OT - przykład wodociąg'!$BS67,Słowniki_komponentów!$U$2:$Z$412,2,FALSE),"")</f>
        <v/>
      </c>
      <c r="X67" s="194" t="str">
        <f>IF(Tabela2[[#This Row],[Nazwa komponentu
'[3']]]&lt;&gt;"",IF(AND(Tabela2[[#This Row],[Wartość nakładów razem
'[15']]]&lt;3500,OR(MID('OT - przykład wodociąg'!$BS67,1,1)="4",MID('OT - przykład wodociąg'!$BS67,1,1)="5",MID('OT - przykład wodociąg'!$BS67,1,1)="6")),1,'OT - przykład wodociąg'!$BU67),"")</f>
        <v/>
      </c>
      <c r="Y67" s="190"/>
      <c r="Z67" s="178"/>
      <c r="AA67" s="178"/>
      <c r="AB67" s="178"/>
      <c r="AC67" s="198" t="str">
        <f>IF(Tabela2[[#This Row],[Nazwa komponentu
'[3']]]&lt;&gt;"",'OT - przykład wodociąg'!$BU67,"")</f>
        <v/>
      </c>
      <c r="AD67" s="190"/>
      <c r="AE67" s="190"/>
      <c r="AF67" s="190"/>
      <c r="AG67" s="190"/>
      <c r="AH67" s="190"/>
      <c r="AI67" s="190"/>
      <c r="AJ67" s="190"/>
      <c r="AK67" s="190"/>
      <c r="AL67" s="190"/>
      <c r="AM67" s="190"/>
      <c r="AN67" s="190"/>
      <c r="AO67" s="190"/>
      <c r="AP67" s="190"/>
      <c r="AQ67" s="190"/>
      <c r="AR67" s="190"/>
      <c r="AS67" s="190"/>
      <c r="AT67" s="190"/>
      <c r="AU67" s="190"/>
      <c r="AV67" s="242"/>
      <c r="AW67" s="242"/>
      <c r="AX67" s="190"/>
      <c r="AY67" s="190"/>
      <c r="AZ67" s="206"/>
      <c r="BA67" s="178"/>
      <c r="BB67" s="178"/>
      <c r="BC67" s="178"/>
      <c r="BD67" s="178"/>
      <c r="BE67" s="190"/>
      <c r="BF67" s="190"/>
      <c r="BG67" s="198" t="str">
        <f>IF(Tabela2[[#This Row],[Nazwa komponentu
'[3']]]&lt;&gt;"",'OT - przykład wodociąg'!$BS67,"")</f>
        <v/>
      </c>
      <c r="BH67" s="190"/>
      <c r="BI67" s="190"/>
      <c r="BJ67" s="190"/>
      <c r="BK67" s="190"/>
      <c r="BL67" s="190"/>
      <c r="BM67" s="190"/>
      <c r="BN67" s="190"/>
      <c r="BO67" s="190"/>
      <c r="BP67" s="190"/>
      <c r="BQ67" s="190"/>
      <c r="BR67" s="218"/>
      <c r="BS67" s="198" t="str">
        <f t="shared" si="1"/>
        <v/>
      </c>
      <c r="BT67" s="190"/>
      <c r="BU67" s="198" t="str">
        <f>IFERROR(IF(VLOOKUP(BS67,Słowniki_komponentów!$U$1:$Z$476,5,FALSE)="wg tabeli materiałowej",INDEX(Słowniki_komponentów!$AD$2:$AG$50,MATCH(BT67,Słowniki_komponentów!$AC$2:$AC$50,0),MATCH(BQ67,Słowniki_komponentów!$AD$1:$AG$1,0)),VLOOKUP(BS67,Słowniki_komponentów!$U$1:$Z$476,5,FALSE)),"brak wszystkich danych")</f>
        <v>brak wszystkich danych</v>
      </c>
      <c r="BV67" s="205"/>
      <c r="BZ67" s="90"/>
      <c r="CA67" s="90"/>
      <c r="CB67" s="90"/>
    </row>
    <row r="68" spans="1:80">
      <c r="A68" s="189" t="s">
        <v>2468</v>
      </c>
      <c r="B68" s="190"/>
      <c r="C68" s="191" t="str">
        <f>IFERROR(VLOOKUP('OT - przykład wodociąg'!$BS68,Słowniki_komponentów!$U$2:$Z$412,4,FALSE),"")</f>
        <v/>
      </c>
      <c r="D68" s="190"/>
      <c r="E68" s="190"/>
      <c r="F68" s="193"/>
      <c r="G68" s="193"/>
      <c r="H68" s="193"/>
      <c r="I68" s="253"/>
      <c r="J68" s="190"/>
      <c r="K68" s="194" t="str">
        <f>IF(Tabela2[[#This Row],[Nazwa komponentu
'[3']]]&lt;&gt;"",VLOOKUP('OT - przykład wodociąg'!$BT68,Słowniki_komponentów!$AC$2:$AH$50,6,FALSE),"")</f>
        <v/>
      </c>
      <c r="L68" s="229"/>
      <c r="M68" s="228"/>
      <c r="N68" s="229"/>
      <c r="O68" s="228">
        <f>'przedmiar - przykład wodociąg'!K76</f>
        <v>0</v>
      </c>
      <c r="P68" s="226" t="str">
        <f>IF(Tabela2[[#This Row],[Nazwa komponentu
'[3']]]&lt;&gt;"",SUM(L68:O68),"")</f>
        <v/>
      </c>
      <c r="Q68" s="190"/>
      <c r="R68" s="193"/>
      <c r="S68" s="193"/>
      <c r="T68" s="193"/>
      <c r="U68" s="190"/>
      <c r="V68" s="192"/>
      <c r="W68" s="197" t="str">
        <f>IFERROR(VLOOKUP('OT - przykład wodociąg'!$BS68,Słowniki_komponentów!$U$2:$Z$412,2,FALSE),"")</f>
        <v/>
      </c>
      <c r="X68" s="194" t="str">
        <f>IF(Tabela2[[#This Row],[Nazwa komponentu
'[3']]]&lt;&gt;"",IF(AND(Tabela2[[#This Row],[Wartość nakładów razem
'[15']]]&lt;3500,OR(MID('OT - przykład wodociąg'!$BS68,1,1)="4",MID('OT - przykład wodociąg'!$BS68,1,1)="5",MID('OT - przykład wodociąg'!$BS68,1,1)="6")),1,'OT - przykład wodociąg'!$BU68),"")</f>
        <v/>
      </c>
      <c r="Y68" s="190"/>
      <c r="Z68" s="178"/>
      <c r="AA68" s="178"/>
      <c r="AB68" s="178"/>
      <c r="AC68" s="198" t="str">
        <f>IF(Tabela2[[#This Row],[Nazwa komponentu
'[3']]]&lt;&gt;"",'OT - przykład wodociąg'!$BU68,"")</f>
        <v/>
      </c>
      <c r="AD68" s="190"/>
      <c r="AE68" s="190"/>
      <c r="AF68" s="190"/>
      <c r="AG68" s="190"/>
      <c r="AH68" s="190"/>
      <c r="AI68" s="190"/>
      <c r="AJ68" s="190"/>
      <c r="AK68" s="190"/>
      <c r="AL68" s="190"/>
      <c r="AM68" s="190"/>
      <c r="AN68" s="190"/>
      <c r="AO68" s="190"/>
      <c r="AP68" s="190"/>
      <c r="AQ68" s="190"/>
      <c r="AR68" s="190"/>
      <c r="AS68" s="190"/>
      <c r="AT68" s="190"/>
      <c r="AU68" s="190"/>
      <c r="AV68" s="242"/>
      <c r="AW68" s="242"/>
      <c r="AX68" s="190"/>
      <c r="AY68" s="190"/>
      <c r="AZ68" s="206"/>
      <c r="BA68" s="178"/>
      <c r="BB68" s="178"/>
      <c r="BC68" s="178"/>
      <c r="BD68" s="178"/>
      <c r="BE68" s="190"/>
      <c r="BF68" s="190"/>
      <c r="BG68" s="198" t="str">
        <f>IF(Tabela2[[#This Row],[Nazwa komponentu
'[3']]]&lt;&gt;"",'OT - przykład wodociąg'!$BS68,"")</f>
        <v/>
      </c>
      <c r="BH68" s="190"/>
      <c r="BI68" s="190"/>
      <c r="BJ68" s="190"/>
      <c r="BK68" s="190"/>
      <c r="BL68" s="190"/>
      <c r="BM68" s="190"/>
      <c r="BN68" s="190"/>
      <c r="BO68" s="190"/>
      <c r="BP68" s="190"/>
      <c r="BQ68" s="200"/>
      <c r="BR68" s="248"/>
      <c r="BS68" s="198" t="str">
        <f t="shared" si="1"/>
        <v/>
      </c>
      <c r="BT68" s="200"/>
      <c r="BU68" s="198" t="str">
        <f>IFERROR(IF(VLOOKUP(BS68,Słowniki_komponentów!$U$1:$Z$476,5,FALSE)="wg tabeli materiałowej",INDEX(Słowniki_komponentów!$AD$2:$AG$50,MATCH(BT68,Słowniki_komponentów!$AC$2:$AC$50,0),MATCH(BQ68,Słowniki_komponentów!$AD$1:$AG$1,0)),VLOOKUP(BS68,Słowniki_komponentów!$U$1:$Z$476,5,FALSE)),"brak wszystkich danych")</f>
        <v>brak wszystkich danych</v>
      </c>
      <c r="BV68" s="201"/>
      <c r="BZ68" s="90"/>
      <c r="CA68" s="90"/>
      <c r="CB68" s="90"/>
    </row>
    <row r="69" spans="1:80">
      <c r="A69" s="189" t="s">
        <v>2469</v>
      </c>
      <c r="B69" s="190"/>
      <c r="C69" s="191" t="str">
        <f>IFERROR(VLOOKUP('OT - przykład wodociąg'!$BS69,Słowniki_komponentów!$U$2:$Z$412,4,FALSE),"")</f>
        <v/>
      </c>
      <c r="D69" s="190"/>
      <c r="E69" s="190"/>
      <c r="F69" s="193"/>
      <c r="G69" s="193"/>
      <c r="H69" s="193"/>
      <c r="I69" s="253"/>
      <c r="J69" s="190"/>
      <c r="K69" s="194" t="str">
        <f>IF(Tabela2[[#This Row],[Nazwa komponentu
'[3']]]&lt;&gt;"",VLOOKUP('OT - przykład wodociąg'!$BT69,Słowniki_komponentów!$AC$2:$AH$50,6,FALSE),"")</f>
        <v/>
      </c>
      <c r="L69" s="229"/>
      <c r="M69" s="228"/>
      <c r="N69" s="229"/>
      <c r="O69" s="228">
        <f>'przedmiar - przykład wodociąg'!K77</f>
        <v>0</v>
      </c>
      <c r="P69" s="226" t="str">
        <f>IF(Tabela2[[#This Row],[Nazwa komponentu
'[3']]]&lt;&gt;"",SUM(L69:O69),"")</f>
        <v/>
      </c>
      <c r="Q69" s="190"/>
      <c r="R69" s="193"/>
      <c r="S69" s="193"/>
      <c r="T69" s="193"/>
      <c r="U69" s="190"/>
      <c r="V69" s="192"/>
      <c r="W69" s="197" t="str">
        <f>IFERROR(VLOOKUP('OT - przykład wodociąg'!$BS69,Słowniki_komponentów!$U$2:$Z$412,2,FALSE),"")</f>
        <v/>
      </c>
      <c r="X69" s="194" t="str">
        <f>IF(Tabela2[[#This Row],[Nazwa komponentu
'[3']]]&lt;&gt;"",IF(AND(Tabela2[[#This Row],[Wartość nakładów razem
'[15']]]&lt;3500,OR(MID('OT - przykład wodociąg'!$BS69,1,1)="4",MID('OT - przykład wodociąg'!$BS69,1,1)="5",MID('OT - przykład wodociąg'!$BS69,1,1)="6")),1,'OT - przykład wodociąg'!$BU69),"")</f>
        <v/>
      </c>
      <c r="Y69" s="190"/>
      <c r="Z69" s="178"/>
      <c r="AA69" s="178"/>
      <c r="AB69" s="178"/>
      <c r="AC69" s="198" t="str">
        <f>IF(Tabela2[[#This Row],[Nazwa komponentu
'[3']]]&lt;&gt;"",'OT - przykład wodociąg'!$BU69,"")</f>
        <v/>
      </c>
      <c r="AD69" s="190"/>
      <c r="AE69" s="190"/>
      <c r="AF69" s="190"/>
      <c r="AG69" s="190"/>
      <c r="AH69" s="190"/>
      <c r="AI69" s="190"/>
      <c r="AJ69" s="190"/>
      <c r="AK69" s="190"/>
      <c r="AL69" s="190"/>
      <c r="AM69" s="190"/>
      <c r="AN69" s="190"/>
      <c r="AO69" s="190"/>
      <c r="AP69" s="190"/>
      <c r="AQ69" s="190"/>
      <c r="AR69" s="190"/>
      <c r="AS69" s="190"/>
      <c r="AT69" s="190"/>
      <c r="AU69" s="190"/>
      <c r="AV69" s="242"/>
      <c r="AW69" s="242"/>
      <c r="AX69" s="190"/>
      <c r="AY69" s="190"/>
      <c r="AZ69" s="206"/>
      <c r="BA69" s="178"/>
      <c r="BB69" s="178"/>
      <c r="BC69" s="178"/>
      <c r="BD69" s="178"/>
      <c r="BE69" s="190"/>
      <c r="BF69" s="190"/>
      <c r="BG69" s="198" t="str">
        <f>IF(Tabela2[[#This Row],[Nazwa komponentu
'[3']]]&lt;&gt;"",'OT - przykład wodociąg'!$BS69,"")</f>
        <v/>
      </c>
      <c r="BH69" s="190"/>
      <c r="BI69" s="190"/>
      <c r="BJ69" s="190"/>
      <c r="BK69" s="190"/>
      <c r="BL69" s="190"/>
      <c r="BM69" s="190"/>
      <c r="BN69" s="190"/>
      <c r="BO69" s="190"/>
      <c r="BP69" s="190"/>
      <c r="BQ69" s="200"/>
      <c r="BR69" s="248"/>
      <c r="BS69" s="198" t="str">
        <f t="shared" si="1"/>
        <v/>
      </c>
      <c r="BT69" s="200"/>
      <c r="BU69" s="198" t="str">
        <f>IFERROR(IF(VLOOKUP(BS69,Słowniki_komponentów!$U$1:$Z$476,5,FALSE)="wg tabeli materiałowej",INDEX(Słowniki_komponentów!$AD$2:$AG$50,MATCH(BT69,Słowniki_komponentów!$AC$2:$AC$50,0),MATCH(BQ69,Słowniki_komponentów!$AD$1:$AG$1,0)),VLOOKUP(BS69,Słowniki_komponentów!$U$1:$Z$476,5,FALSE)),"brak wszystkich danych")</f>
        <v>brak wszystkich danych</v>
      </c>
      <c r="BV69" s="201"/>
      <c r="BZ69" s="90"/>
      <c r="CA69" s="90"/>
      <c r="CB69" s="90"/>
    </row>
    <row r="70" spans="1:80">
      <c r="A70" s="189" t="s">
        <v>2470</v>
      </c>
      <c r="B70" s="190"/>
      <c r="C70" s="191" t="str">
        <f>IFERROR(VLOOKUP('OT - przykład wodociąg'!$BS70,Słowniki_komponentów!$U$2:$Z$412,4,FALSE),"")</f>
        <v/>
      </c>
      <c r="D70" s="190"/>
      <c r="E70" s="190"/>
      <c r="F70" s="193"/>
      <c r="G70" s="193"/>
      <c r="H70" s="193"/>
      <c r="I70" s="253"/>
      <c r="J70" s="190"/>
      <c r="K70" s="194" t="str">
        <f>IF(Tabela2[[#This Row],[Nazwa komponentu
'[3']]]&lt;&gt;"",VLOOKUP('OT - przykład wodociąg'!$BT70,Słowniki_komponentów!$AC$2:$AH$50,6,FALSE),"")</f>
        <v/>
      </c>
      <c r="L70" s="229"/>
      <c r="M70" s="228"/>
      <c r="N70" s="229"/>
      <c r="O70" s="228">
        <f>'przedmiar - przykład wodociąg'!K78</f>
        <v>0</v>
      </c>
      <c r="P70" s="226" t="str">
        <f>IF(Tabela2[[#This Row],[Nazwa komponentu
'[3']]]&lt;&gt;"",SUM(L70:O70),"")</f>
        <v/>
      </c>
      <c r="Q70" s="190"/>
      <c r="R70" s="193"/>
      <c r="S70" s="193"/>
      <c r="T70" s="193"/>
      <c r="U70" s="190"/>
      <c r="V70" s="192"/>
      <c r="W70" s="197" t="str">
        <f>IFERROR(VLOOKUP('OT - przykład wodociąg'!$BS70,Słowniki_komponentów!$U$2:$Z$412,2,FALSE),"")</f>
        <v/>
      </c>
      <c r="X70" s="194" t="str">
        <f>IF(Tabela2[[#This Row],[Nazwa komponentu
'[3']]]&lt;&gt;"",IF(AND(Tabela2[[#This Row],[Wartość nakładów razem
'[15']]]&lt;3500,OR(MID('OT - przykład wodociąg'!$BS70,1,1)="4",MID('OT - przykład wodociąg'!$BS70,1,1)="5",MID('OT - przykład wodociąg'!$BS70,1,1)="6")),1,'OT - przykład wodociąg'!$BU70),"")</f>
        <v/>
      </c>
      <c r="Y70" s="190"/>
      <c r="Z70" s="178"/>
      <c r="AA70" s="178"/>
      <c r="AB70" s="178"/>
      <c r="AC70" s="198" t="str">
        <f>IF(Tabela2[[#This Row],[Nazwa komponentu
'[3']]]&lt;&gt;"",'OT - przykład wodociąg'!$BU70,"")</f>
        <v/>
      </c>
      <c r="AD70" s="190"/>
      <c r="AE70" s="190"/>
      <c r="AF70" s="190"/>
      <c r="AG70" s="190"/>
      <c r="AH70" s="190"/>
      <c r="AI70" s="190"/>
      <c r="AJ70" s="190"/>
      <c r="AK70" s="190"/>
      <c r="AL70" s="190"/>
      <c r="AM70" s="190"/>
      <c r="AN70" s="190"/>
      <c r="AO70" s="190"/>
      <c r="AP70" s="190"/>
      <c r="AQ70" s="190"/>
      <c r="AR70" s="190"/>
      <c r="AS70" s="190"/>
      <c r="AT70" s="190"/>
      <c r="AU70" s="190"/>
      <c r="AV70" s="242"/>
      <c r="AW70" s="242"/>
      <c r="AX70" s="190"/>
      <c r="AY70" s="190"/>
      <c r="AZ70" s="206"/>
      <c r="BA70" s="178"/>
      <c r="BB70" s="178"/>
      <c r="BC70" s="178"/>
      <c r="BD70" s="178"/>
      <c r="BE70" s="190"/>
      <c r="BF70" s="190"/>
      <c r="BG70" s="198" t="str">
        <f>IF(Tabela2[[#This Row],[Nazwa komponentu
'[3']]]&lt;&gt;"",'OT - przykład wodociąg'!$BS70,"")</f>
        <v/>
      </c>
      <c r="BH70" s="190"/>
      <c r="BI70" s="190"/>
      <c r="BJ70" s="190"/>
      <c r="BK70" s="190"/>
      <c r="BL70" s="190"/>
      <c r="BM70" s="190"/>
      <c r="BN70" s="190"/>
      <c r="BO70" s="190"/>
      <c r="BP70" s="190"/>
      <c r="BQ70" s="190"/>
      <c r="BR70" s="218"/>
      <c r="BS70" s="198" t="str">
        <f t="shared" si="1"/>
        <v/>
      </c>
      <c r="BT70" s="190"/>
      <c r="BU70" s="198" t="str">
        <f>IFERROR(IF(VLOOKUP(BS70,Słowniki_komponentów!$U$1:$Z$476,5,FALSE)="wg tabeli materiałowej",INDEX(Słowniki_komponentów!$AD$2:$AG$50,MATCH(BT70,Słowniki_komponentów!$AC$2:$AC$50,0),MATCH(BQ70,Słowniki_komponentów!$AD$1:$AG$1,0)),VLOOKUP(BS70,Słowniki_komponentów!$U$1:$Z$476,5,FALSE)),"brak wszystkich danych")</f>
        <v>brak wszystkich danych</v>
      </c>
      <c r="BV70" s="205"/>
      <c r="BZ70" s="90"/>
      <c r="CA70" s="90"/>
      <c r="CB70" s="90"/>
    </row>
    <row r="71" spans="1:80">
      <c r="A71" s="189" t="s">
        <v>4232</v>
      </c>
      <c r="B71" s="190"/>
      <c r="C71" s="191" t="str">
        <f>IFERROR(VLOOKUP('OT - przykład wodociąg'!$BS71,Słowniki_komponentów!$U$2:$Z$412,4,FALSE),"")</f>
        <v/>
      </c>
      <c r="D71" s="190"/>
      <c r="E71" s="190"/>
      <c r="F71" s="193"/>
      <c r="G71" s="193"/>
      <c r="H71" s="193"/>
      <c r="I71" s="253"/>
      <c r="J71" s="190"/>
      <c r="K71" s="194" t="str">
        <f>IF(Tabela2[[#This Row],[Nazwa komponentu
'[3']]]&lt;&gt;"",VLOOKUP('OT - przykład wodociąg'!$BT71,Słowniki_komponentów!$AC$2:$AH$50,6,FALSE),"")</f>
        <v/>
      </c>
      <c r="L71" s="229"/>
      <c r="M71" s="228"/>
      <c r="N71" s="229"/>
      <c r="O71" s="228">
        <f>'przedmiar - przykład wodociąg'!K79</f>
        <v>0</v>
      </c>
      <c r="P71" s="226" t="str">
        <f>IF(Tabela2[[#This Row],[Nazwa komponentu
'[3']]]&lt;&gt;"",SUM(L71:O71),"")</f>
        <v/>
      </c>
      <c r="Q71" s="190"/>
      <c r="R71" s="193"/>
      <c r="S71" s="193"/>
      <c r="T71" s="193"/>
      <c r="U71" s="190"/>
      <c r="V71" s="192"/>
      <c r="W71" s="197" t="str">
        <f>IFERROR(VLOOKUP('OT - przykład wodociąg'!$BS71,Słowniki_komponentów!$U$2:$Z$412,2,FALSE),"")</f>
        <v/>
      </c>
      <c r="X71" s="194" t="str">
        <f>IF(Tabela2[[#This Row],[Nazwa komponentu
'[3']]]&lt;&gt;"",IF(AND(Tabela2[[#This Row],[Wartość nakładów razem
'[15']]]&lt;3500,OR(MID('OT - przykład wodociąg'!$BS71,1,1)="4",MID('OT - przykład wodociąg'!$BS71,1,1)="5",MID('OT - przykład wodociąg'!$BS71,1,1)="6")),1,'OT - przykład wodociąg'!$BU71),"")</f>
        <v/>
      </c>
      <c r="Y71" s="190"/>
      <c r="Z71" s="178"/>
      <c r="AA71" s="178"/>
      <c r="AB71" s="178"/>
      <c r="AC71" s="198" t="str">
        <f>IF(Tabela2[[#This Row],[Nazwa komponentu
'[3']]]&lt;&gt;"",'OT - przykład wodociąg'!$BU71,"")</f>
        <v/>
      </c>
      <c r="AD71" s="190"/>
      <c r="AE71" s="190"/>
      <c r="AF71" s="190"/>
      <c r="AG71" s="190"/>
      <c r="AH71" s="190"/>
      <c r="AI71" s="190"/>
      <c r="AJ71" s="190"/>
      <c r="AK71" s="190"/>
      <c r="AL71" s="190"/>
      <c r="AM71" s="190"/>
      <c r="AN71" s="190"/>
      <c r="AO71" s="190"/>
      <c r="AP71" s="190"/>
      <c r="AQ71" s="190"/>
      <c r="AR71" s="190"/>
      <c r="AS71" s="190"/>
      <c r="AT71" s="190"/>
      <c r="AU71" s="190"/>
      <c r="AV71" s="242"/>
      <c r="AW71" s="242"/>
      <c r="AX71" s="190"/>
      <c r="AY71" s="190"/>
      <c r="AZ71" s="206"/>
      <c r="BA71" s="178"/>
      <c r="BB71" s="178"/>
      <c r="BC71" s="178"/>
      <c r="BD71" s="178"/>
      <c r="BE71" s="190"/>
      <c r="BF71" s="190"/>
      <c r="BG71" s="198" t="str">
        <f>IF(Tabela2[[#This Row],[Nazwa komponentu
'[3']]]&lt;&gt;"",'OT - przykład wodociąg'!$BS71,"")</f>
        <v/>
      </c>
      <c r="BH71" s="190"/>
      <c r="BI71" s="190"/>
      <c r="BJ71" s="190"/>
      <c r="BK71" s="190"/>
      <c r="BL71" s="190"/>
      <c r="BM71" s="190"/>
      <c r="BN71" s="190"/>
      <c r="BO71" s="190"/>
      <c r="BP71" s="190"/>
      <c r="BQ71" s="200"/>
      <c r="BR71" s="248"/>
      <c r="BS71" s="198" t="str">
        <f t="shared" si="1"/>
        <v/>
      </c>
      <c r="BT71" s="200"/>
      <c r="BU71" s="198" t="str">
        <f>IFERROR(IF(VLOOKUP(BS71,Słowniki_komponentów!$U$1:$Z$476,5,FALSE)="wg tabeli materiałowej",INDEX(Słowniki_komponentów!$AD$2:$AG$50,MATCH(BT71,Słowniki_komponentów!$AC$2:$AC$50,0),MATCH(BQ71,Słowniki_komponentów!$AD$1:$AG$1,0)),VLOOKUP(BS71,Słowniki_komponentów!$U$1:$Z$476,5,FALSE)),"brak wszystkich danych")</f>
        <v>brak wszystkich danych</v>
      </c>
      <c r="BV71" s="201"/>
      <c r="BZ71" s="90"/>
      <c r="CA71" s="90"/>
      <c r="CB71" s="90"/>
    </row>
    <row r="72" spans="1:80">
      <c r="A72" s="189" t="s">
        <v>2471</v>
      </c>
      <c r="B72" s="190"/>
      <c r="C72" s="191" t="str">
        <f>IFERROR(VLOOKUP('OT - przykład wodociąg'!$BS72,Słowniki_komponentów!$U$2:$Z$412,4,FALSE),"")</f>
        <v/>
      </c>
      <c r="D72" s="190"/>
      <c r="E72" s="190"/>
      <c r="F72" s="193"/>
      <c r="G72" s="193"/>
      <c r="H72" s="193"/>
      <c r="I72" s="253"/>
      <c r="J72" s="190"/>
      <c r="K72" s="194" t="str">
        <f>IF(Tabela2[[#This Row],[Nazwa komponentu
'[3']]]&lt;&gt;"",VLOOKUP('OT - przykład wodociąg'!$BT72,Słowniki_komponentów!$AC$2:$AH$50,6,FALSE),"")</f>
        <v/>
      </c>
      <c r="L72" s="229"/>
      <c r="M72" s="228"/>
      <c r="N72" s="229"/>
      <c r="O72" s="228">
        <f>'przedmiar - przykład wodociąg'!K80</f>
        <v>0</v>
      </c>
      <c r="P72" s="226" t="str">
        <f>IF(Tabela2[[#This Row],[Nazwa komponentu
'[3']]]&lt;&gt;"",SUM(L72:O72),"")</f>
        <v/>
      </c>
      <c r="Q72" s="190"/>
      <c r="R72" s="193"/>
      <c r="S72" s="193"/>
      <c r="T72" s="193"/>
      <c r="U72" s="190"/>
      <c r="V72" s="192"/>
      <c r="W72" s="197" t="str">
        <f>IFERROR(VLOOKUP('OT - przykład wodociąg'!$BS72,Słowniki_komponentów!$U$2:$Z$412,2,FALSE),"")</f>
        <v/>
      </c>
      <c r="X72" s="194" t="str">
        <f>IF(Tabela2[[#This Row],[Nazwa komponentu
'[3']]]&lt;&gt;"",IF(AND(Tabela2[[#This Row],[Wartość nakładów razem
'[15']]]&lt;3500,OR(MID('OT - przykład wodociąg'!$BS72,1,1)="4",MID('OT - przykład wodociąg'!$BS72,1,1)="5",MID('OT - przykład wodociąg'!$BS72,1,1)="6")),1,'OT - przykład wodociąg'!$BU72),"")</f>
        <v/>
      </c>
      <c r="Y72" s="190"/>
      <c r="Z72" s="178"/>
      <c r="AA72" s="178"/>
      <c r="AB72" s="178"/>
      <c r="AC72" s="198" t="str">
        <f>IF(Tabela2[[#This Row],[Nazwa komponentu
'[3']]]&lt;&gt;"",'OT - przykład wodociąg'!$BU72,"")</f>
        <v/>
      </c>
      <c r="AD72" s="190"/>
      <c r="AE72" s="190"/>
      <c r="AF72" s="190"/>
      <c r="AG72" s="190"/>
      <c r="AH72" s="190"/>
      <c r="AI72" s="190"/>
      <c r="AJ72" s="190"/>
      <c r="AK72" s="190"/>
      <c r="AL72" s="190"/>
      <c r="AM72" s="190"/>
      <c r="AN72" s="190"/>
      <c r="AO72" s="190"/>
      <c r="AP72" s="190"/>
      <c r="AQ72" s="190"/>
      <c r="AR72" s="190"/>
      <c r="AS72" s="190"/>
      <c r="AT72" s="190"/>
      <c r="AU72" s="190"/>
      <c r="AV72" s="242"/>
      <c r="AW72" s="242"/>
      <c r="AX72" s="190"/>
      <c r="AY72" s="190"/>
      <c r="AZ72" s="206"/>
      <c r="BA72" s="178"/>
      <c r="BB72" s="178"/>
      <c r="BC72" s="178"/>
      <c r="BD72" s="178"/>
      <c r="BE72" s="190"/>
      <c r="BF72" s="190"/>
      <c r="BG72" s="198" t="str">
        <f>IF(Tabela2[[#This Row],[Nazwa komponentu
'[3']]]&lt;&gt;"",'OT - przykład wodociąg'!$BS72,"")</f>
        <v/>
      </c>
      <c r="BH72" s="190"/>
      <c r="BI72" s="190"/>
      <c r="BJ72" s="190"/>
      <c r="BK72" s="190"/>
      <c r="BL72" s="190"/>
      <c r="BM72" s="190"/>
      <c r="BN72" s="190"/>
      <c r="BO72" s="190"/>
      <c r="BP72" s="190"/>
      <c r="BQ72" s="190"/>
      <c r="BR72" s="218"/>
      <c r="BS72" s="198" t="str">
        <f t="shared" si="1"/>
        <v/>
      </c>
      <c r="BT72" s="190"/>
      <c r="BU72" s="198" t="str">
        <f>IFERROR(IF(VLOOKUP(BS72,Słowniki_komponentów!$U$1:$Z$476,5,FALSE)="wg tabeli materiałowej",INDEX(Słowniki_komponentów!$AD$2:$AG$50,MATCH(BT72,Słowniki_komponentów!$AC$2:$AC$50,0),MATCH(BQ72,Słowniki_komponentów!$AD$1:$AG$1,0)),VLOOKUP(BS72,Słowniki_komponentów!$U$1:$Z$476,5,FALSE)),"brak wszystkich danych")</f>
        <v>brak wszystkich danych</v>
      </c>
      <c r="BV72" s="205"/>
      <c r="BZ72" s="90"/>
      <c r="CA72" s="90"/>
      <c r="CB72" s="90"/>
    </row>
    <row r="73" spans="1:80">
      <c r="A73" s="189" t="s">
        <v>4233</v>
      </c>
      <c r="B73" s="190"/>
      <c r="C73" s="191" t="str">
        <f>IFERROR(VLOOKUP('OT - przykład wodociąg'!$BS73,Słowniki_komponentów!$U$2:$Z$412,4,FALSE),"")</f>
        <v/>
      </c>
      <c r="D73" s="190"/>
      <c r="E73" s="190"/>
      <c r="F73" s="193"/>
      <c r="G73" s="193"/>
      <c r="H73" s="193"/>
      <c r="I73" s="253"/>
      <c r="J73" s="190"/>
      <c r="K73" s="194" t="str">
        <f>IF(Tabela2[[#This Row],[Nazwa komponentu
'[3']]]&lt;&gt;"",VLOOKUP('OT - przykład wodociąg'!$BT73,Słowniki_komponentów!$AC$2:$AH$50,6,FALSE),"")</f>
        <v/>
      </c>
      <c r="L73" s="229"/>
      <c r="M73" s="228"/>
      <c r="N73" s="229"/>
      <c r="O73" s="228">
        <f>'przedmiar - przykład wodociąg'!K81</f>
        <v>0</v>
      </c>
      <c r="P73" s="226" t="str">
        <f>IF(Tabela2[[#This Row],[Nazwa komponentu
'[3']]]&lt;&gt;"",SUM(L73:O73),"")</f>
        <v/>
      </c>
      <c r="Q73" s="190"/>
      <c r="R73" s="193"/>
      <c r="S73" s="193"/>
      <c r="T73" s="193"/>
      <c r="U73" s="190"/>
      <c r="V73" s="192"/>
      <c r="W73" s="197" t="str">
        <f>IFERROR(VLOOKUP('OT - przykład wodociąg'!$BS73,Słowniki_komponentów!$U$2:$Z$412,2,FALSE),"")</f>
        <v/>
      </c>
      <c r="X73" s="194" t="str">
        <f>IF(Tabela2[[#This Row],[Nazwa komponentu
'[3']]]&lt;&gt;"",IF(AND(Tabela2[[#This Row],[Wartość nakładów razem
'[15']]]&lt;3500,OR(MID('OT - przykład wodociąg'!$BS73,1,1)="4",MID('OT - przykład wodociąg'!$BS73,1,1)="5",MID('OT - przykład wodociąg'!$BS73,1,1)="6")),1,'OT - przykład wodociąg'!$BU73),"")</f>
        <v/>
      </c>
      <c r="Y73" s="190"/>
      <c r="Z73" s="178"/>
      <c r="AA73" s="178"/>
      <c r="AB73" s="178"/>
      <c r="AC73" s="198" t="str">
        <f>IF(Tabela2[[#This Row],[Nazwa komponentu
'[3']]]&lt;&gt;"",'OT - przykład wodociąg'!$BU73,"")</f>
        <v/>
      </c>
      <c r="AD73" s="190"/>
      <c r="AE73" s="190"/>
      <c r="AF73" s="190"/>
      <c r="AG73" s="190"/>
      <c r="AH73" s="190" t="s">
        <v>2643</v>
      </c>
      <c r="AI73" s="190"/>
      <c r="AJ73" s="190"/>
      <c r="AK73" s="190"/>
      <c r="AL73" s="190"/>
      <c r="AM73" s="190"/>
      <c r="AN73" s="190"/>
      <c r="AO73" s="190"/>
      <c r="AP73" s="190"/>
      <c r="AQ73" s="190"/>
      <c r="AR73" s="190"/>
      <c r="AS73" s="190"/>
      <c r="AT73" s="190"/>
      <c r="AU73" s="190"/>
      <c r="AV73" s="242"/>
      <c r="AW73" s="242"/>
      <c r="AX73" s="190"/>
      <c r="AY73" s="190"/>
      <c r="AZ73" s="206"/>
      <c r="BA73" s="178"/>
      <c r="BB73" s="178"/>
      <c r="BC73" s="178"/>
      <c r="BD73" s="178"/>
      <c r="BE73" s="190"/>
      <c r="BF73" s="190"/>
      <c r="BG73" s="198" t="str">
        <f>IF(Tabela2[[#This Row],[Nazwa komponentu
'[3']]]&lt;&gt;"",'OT - przykład wodociąg'!$BS73,"")</f>
        <v/>
      </c>
      <c r="BH73" s="190"/>
      <c r="BI73" s="190"/>
      <c r="BJ73" s="190"/>
      <c r="BK73" s="190"/>
      <c r="BL73" s="190"/>
      <c r="BM73" s="190"/>
      <c r="BN73" s="190"/>
      <c r="BO73" s="190"/>
      <c r="BP73" s="190"/>
      <c r="BQ73" s="200"/>
      <c r="BR73" s="248"/>
      <c r="BS73" s="198" t="str">
        <f t="shared" si="1"/>
        <v/>
      </c>
      <c r="BT73" s="200"/>
      <c r="BU73" s="198" t="str">
        <f>IFERROR(IF(VLOOKUP(BS73,Słowniki_komponentów!$U$1:$Z$476,5,FALSE)="wg tabeli materiałowej",INDEX(Słowniki_komponentów!$AD$2:$AG$50,MATCH(BT73,Słowniki_komponentów!$AC$2:$AC$50,0),MATCH(BQ73,Słowniki_komponentów!$AD$1:$AG$1,0)),VLOOKUP(BS73,Słowniki_komponentów!$U$1:$Z$476,5,FALSE)),"brak wszystkich danych")</f>
        <v>brak wszystkich danych</v>
      </c>
      <c r="BV73" s="201"/>
      <c r="BZ73" s="90"/>
      <c r="CA73" s="90"/>
      <c r="CB73" s="90"/>
    </row>
    <row r="74" spans="1:80">
      <c r="A74" s="189" t="s">
        <v>2472</v>
      </c>
      <c r="B74" s="190"/>
      <c r="C74" s="191" t="str">
        <f>IFERROR(VLOOKUP('OT - przykład wodociąg'!$BS74,Słowniki_komponentów!$U$2:$Z$412,4,FALSE),"")</f>
        <v/>
      </c>
      <c r="D74" s="190"/>
      <c r="E74" s="190"/>
      <c r="F74" s="193"/>
      <c r="G74" s="193"/>
      <c r="H74" s="193"/>
      <c r="I74" s="253"/>
      <c r="J74" s="190"/>
      <c r="K74" s="194" t="str">
        <f>IF(Tabela2[[#This Row],[Nazwa komponentu
'[3']]]&lt;&gt;"",VLOOKUP('OT - przykład wodociąg'!$BT74,Słowniki_komponentów!$AC$2:$AH$50,6,FALSE),"")</f>
        <v/>
      </c>
      <c r="L74" s="229"/>
      <c r="M74" s="228"/>
      <c r="N74" s="229"/>
      <c r="O74" s="228">
        <f>'przedmiar - przykład wodociąg'!K82</f>
        <v>0</v>
      </c>
      <c r="P74" s="226" t="str">
        <f>IF(Tabela2[[#This Row],[Nazwa komponentu
'[3']]]&lt;&gt;"",SUM(L74:O74),"")</f>
        <v/>
      </c>
      <c r="Q74" s="190"/>
      <c r="R74" s="193"/>
      <c r="S74" s="193"/>
      <c r="T74" s="193"/>
      <c r="U74" s="190"/>
      <c r="V74" s="192"/>
      <c r="W74" s="197" t="str">
        <f>IFERROR(VLOOKUP('OT - przykład wodociąg'!$BS74,Słowniki_komponentów!$U$2:$Z$412,2,FALSE),"")</f>
        <v/>
      </c>
      <c r="X74" s="194" t="str">
        <f>IF(Tabela2[[#This Row],[Nazwa komponentu
'[3']]]&lt;&gt;"",IF(AND(Tabela2[[#This Row],[Wartość nakładów razem
'[15']]]&lt;3500,OR(MID('OT - przykład wodociąg'!$BS74,1,1)="4",MID('OT - przykład wodociąg'!$BS74,1,1)="5",MID('OT - przykład wodociąg'!$BS74,1,1)="6")),1,'OT - przykład wodociąg'!$BU74),"")</f>
        <v/>
      </c>
      <c r="Y74" s="190"/>
      <c r="Z74" s="178"/>
      <c r="AA74" s="178"/>
      <c r="AB74" s="178"/>
      <c r="AC74" s="198" t="str">
        <f>IF(Tabela2[[#This Row],[Nazwa komponentu
'[3']]]&lt;&gt;"",'OT - przykład wodociąg'!$BU74,"")</f>
        <v/>
      </c>
      <c r="AD74" s="190"/>
      <c r="AE74" s="190"/>
      <c r="AF74" s="190"/>
      <c r="AG74" s="190"/>
      <c r="AH74" s="190"/>
      <c r="AI74" s="190"/>
      <c r="AJ74" s="190"/>
      <c r="AK74" s="190"/>
      <c r="AL74" s="190"/>
      <c r="AM74" s="190"/>
      <c r="AN74" s="190"/>
      <c r="AO74" s="190"/>
      <c r="AP74" s="190"/>
      <c r="AQ74" s="190"/>
      <c r="AR74" s="190"/>
      <c r="AS74" s="190"/>
      <c r="AT74" s="190"/>
      <c r="AU74" s="190"/>
      <c r="AV74" s="242"/>
      <c r="AW74" s="242"/>
      <c r="AX74" s="190"/>
      <c r="AY74" s="190"/>
      <c r="AZ74" s="206"/>
      <c r="BA74" s="178"/>
      <c r="BB74" s="178"/>
      <c r="BC74" s="178"/>
      <c r="BD74" s="178"/>
      <c r="BE74" s="190"/>
      <c r="BF74" s="190"/>
      <c r="BG74" s="198" t="str">
        <f>IF(Tabela2[[#This Row],[Nazwa komponentu
'[3']]]&lt;&gt;"",'OT - przykład wodociąg'!$BS74,"")</f>
        <v/>
      </c>
      <c r="BH74" s="190"/>
      <c r="BI74" s="190"/>
      <c r="BJ74" s="190"/>
      <c r="BK74" s="190"/>
      <c r="BL74" s="190"/>
      <c r="BM74" s="190"/>
      <c r="BN74" s="190"/>
      <c r="BO74" s="190"/>
      <c r="BP74" s="190"/>
      <c r="BQ74" s="190"/>
      <c r="BR74" s="218"/>
      <c r="BS74" s="198" t="str">
        <f t="shared" si="1"/>
        <v/>
      </c>
      <c r="BT74" s="190"/>
      <c r="BU74" s="198" t="str">
        <f>IFERROR(IF(VLOOKUP(BS74,Słowniki_komponentów!$U$1:$Z$476,5,FALSE)="wg tabeli materiałowej",INDEX(Słowniki_komponentów!$AD$2:$AG$50,MATCH(BT74,Słowniki_komponentów!$AC$2:$AC$50,0),MATCH(BQ74,Słowniki_komponentów!$AD$1:$AG$1,0)),VLOOKUP(BS74,Słowniki_komponentów!$U$1:$Z$476,5,FALSE)),"brak wszystkich danych")</f>
        <v>brak wszystkich danych</v>
      </c>
      <c r="BV74" s="205"/>
      <c r="BZ74" s="90"/>
      <c r="CA74" s="90"/>
      <c r="CB74" s="90"/>
    </row>
    <row r="75" spans="1:80">
      <c r="A75" s="189" t="s">
        <v>4234</v>
      </c>
      <c r="B75" s="190"/>
      <c r="C75" s="191" t="str">
        <f>IFERROR(VLOOKUP('OT - przykład wodociąg'!$BS75,Słowniki_komponentów!$U$2:$Z$412,4,FALSE),"")</f>
        <v/>
      </c>
      <c r="D75" s="190"/>
      <c r="E75" s="190"/>
      <c r="F75" s="193"/>
      <c r="G75" s="193"/>
      <c r="H75" s="193"/>
      <c r="I75" s="253"/>
      <c r="J75" s="190"/>
      <c r="K75" s="194" t="str">
        <f>IF(Tabela2[[#This Row],[Nazwa komponentu
'[3']]]&lt;&gt;"",VLOOKUP('OT - przykład wodociąg'!$BT75,Słowniki_komponentów!$AC$2:$AH$50,6,FALSE),"")</f>
        <v/>
      </c>
      <c r="L75" s="229"/>
      <c r="M75" s="228"/>
      <c r="N75" s="229"/>
      <c r="O75" s="228">
        <f>'przedmiar - przykład wodociąg'!K83</f>
        <v>0</v>
      </c>
      <c r="P75" s="226" t="str">
        <f>IF(Tabela2[[#This Row],[Nazwa komponentu
'[3']]]&lt;&gt;"",SUM(L75:O75),"")</f>
        <v/>
      </c>
      <c r="Q75" s="190"/>
      <c r="R75" s="193"/>
      <c r="S75" s="193"/>
      <c r="T75" s="193"/>
      <c r="U75" s="190"/>
      <c r="V75" s="192"/>
      <c r="W75" s="197" t="str">
        <f>IFERROR(VLOOKUP('OT - przykład wodociąg'!$BS75,Słowniki_komponentów!$U$2:$Z$412,2,FALSE),"")</f>
        <v/>
      </c>
      <c r="X75" s="194" t="str">
        <f>IF(Tabela2[[#This Row],[Nazwa komponentu
'[3']]]&lt;&gt;"",IF(AND(Tabela2[[#This Row],[Wartość nakładów razem
'[15']]]&lt;3500,OR(MID('OT - przykład wodociąg'!$BS75,1,1)="4",MID('OT - przykład wodociąg'!$BS75,1,1)="5",MID('OT - przykład wodociąg'!$BS75,1,1)="6")),1,'OT - przykład wodociąg'!$BU75),"")</f>
        <v/>
      </c>
      <c r="Y75" s="190"/>
      <c r="Z75" s="178"/>
      <c r="AA75" s="178"/>
      <c r="AB75" s="178"/>
      <c r="AC75" s="198" t="str">
        <f>IF(Tabela2[[#This Row],[Nazwa komponentu
'[3']]]&lt;&gt;"",'OT - przykład wodociąg'!$BU75,"")</f>
        <v/>
      </c>
      <c r="AD75" s="190"/>
      <c r="AE75" s="190"/>
      <c r="AF75" s="190"/>
      <c r="AG75" s="190"/>
      <c r="AH75" s="190"/>
      <c r="AI75" s="190"/>
      <c r="AJ75" s="190"/>
      <c r="AK75" s="190"/>
      <c r="AL75" s="190"/>
      <c r="AM75" s="190"/>
      <c r="AN75" s="190"/>
      <c r="AO75" s="190"/>
      <c r="AP75" s="190"/>
      <c r="AQ75" s="190"/>
      <c r="AR75" s="190"/>
      <c r="AS75" s="190"/>
      <c r="AT75" s="190"/>
      <c r="AU75" s="190"/>
      <c r="AV75" s="242"/>
      <c r="AW75" s="242"/>
      <c r="AX75" s="190"/>
      <c r="AY75" s="190"/>
      <c r="AZ75" s="206"/>
      <c r="BA75" s="178"/>
      <c r="BB75" s="178"/>
      <c r="BC75" s="178"/>
      <c r="BD75" s="178"/>
      <c r="BE75" s="190"/>
      <c r="BF75" s="190"/>
      <c r="BG75" s="198" t="str">
        <f>IF(Tabela2[[#This Row],[Nazwa komponentu
'[3']]]&lt;&gt;"",'OT - przykład wodociąg'!$BS75,"")</f>
        <v/>
      </c>
      <c r="BH75" s="190"/>
      <c r="BI75" s="190"/>
      <c r="BJ75" s="190"/>
      <c r="BK75" s="190"/>
      <c r="BL75" s="190"/>
      <c r="BM75" s="190"/>
      <c r="BN75" s="190"/>
      <c r="BO75" s="190"/>
      <c r="BP75" s="190"/>
      <c r="BQ75" s="200"/>
      <c r="BR75" s="248"/>
      <c r="BS75" s="198" t="str">
        <f t="shared" si="1"/>
        <v/>
      </c>
      <c r="BT75" s="200"/>
      <c r="BU75" s="198" t="str">
        <f>IFERROR(IF(VLOOKUP(BS75,Słowniki_komponentów!$U$1:$Z$476,5,FALSE)="wg tabeli materiałowej",INDEX(Słowniki_komponentów!$AD$2:$AG$50,MATCH(BT75,Słowniki_komponentów!$AC$2:$AC$50,0),MATCH(BQ75,Słowniki_komponentów!$AD$1:$AG$1,0)),VLOOKUP(BS75,Słowniki_komponentów!$U$1:$Z$476,5,FALSE)),"brak wszystkich danych")</f>
        <v>brak wszystkich danych</v>
      </c>
      <c r="BV75" s="201"/>
      <c r="BZ75" s="90"/>
      <c r="CA75" s="90"/>
      <c r="CB75" s="90"/>
    </row>
    <row r="76" spans="1:80">
      <c r="A76" s="189" t="s">
        <v>2473</v>
      </c>
      <c r="B76" s="190"/>
      <c r="C76" s="191" t="str">
        <f>IFERROR(VLOOKUP('OT - przykład wodociąg'!$BS76,Słowniki_komponentów!$U$2:$Z$412,4,FALSE),"")</f>
        <v/>
      </c>
      <c r="D76" s="190"/>
      <c r="E76" s="190"/>
      <c r="F76" s="193"/>
      <c r="G76" s="193"/>
      <c r="H76" s="193"/>
      <c r="I76" s="253"/>
      <c r="J76" s="190"/>
      <c r="K76" s="194" t="str">
        <f>IF(Tabela2[[#This Row],[Nazwa komponentu
'[3']]]&lt;&gt;"",VLOOKUP('OT - przykład wodociąg'!$BT76,Słowniki_komponentów!$AC$2:$AH$50,6,FALSE),"")</f>
        <v/>
      </c>
      <c r="L76" s="229"/>
      <c r="M76" s="228"/>
      <c r="N76" s="229"/>
      <c r="O76" s="228">
        <f>'przedmiar - przykład wodociąg'!K84</f>
        <v>0</v>
      </c>
      <c r="P76" s="226" t="str">
        <f>IF(Tabela2[[#This Row],[Nazwa komponentu
'[3']]]&lt;&gt;"",SUM(L76:O76),"")</f>
        <v/>
      </c>
      <c r="Q76" s="190"/>
      <c r="R76" s="193"/>
      <c r="S76" s="193"/>
      <c r="T76" s="193"/>
      <c r="U76" s="190"/>
      <c r="V76" s="192"/>
      <c r="W76" s="197" t="str">
        <f>IFERROR(VLOOKUP('OT - przykład wodociąg'!$BS76,Słowniki_komponentów!$U$2:$Z$412,2,FALSE),"")</f>
        <v/>
      </c>
      <c r="X76" s="194" t="str">
        <f>IF(Tabela2[[#This Row],[Nazwa komponentu
'[3']]]&lt;&gt;"",IF(AND(Tabela2[[#This Row],[Wartość nakładów razem
'[15']]]&lt;3500,OR(MID('OT - przykład wodociąg'!$BS76,1,1)="4",MID('OT - przykład wodociąg'!$BS76,1,1)="5",MID('OT - przykład wodociąg'!$BS76,1,1)="6")),1,'OT - przykład wodociąg'!$BU76),"")</f>
        <v/>
      </c>
      <c r="Y76" s="190"/>
      <c r="Z76" s="178"/>
      <c r="AA76" s="178"/>
      <c r="AB76" s="178"/>
      <c r="AC76" s="198" t="str">
        <f>IF(Tabela2[[#This Row],[Nazwa komponentu
'[3']]]&lt;&gt;"",'OT - przykład wodociąg'!$BU76,"")</f>
        <v/>
      </c>
      <c r="AD76" s="190"/>
      <c r="AE76" s="190"/>
      <c r="AF76" s="190"/>
      <c r="AG76" s="190"/>
      <c r="AH76" s="190"/>
      <c r="AI76" s="190"/>
      <c r="AJ76" s="190"/>
      <c r="AK76" s="190"/>
      <c r="AL76" s="190"/>
      <c r="AM76" s="190"/>
      <c r="AN76" s="190"/>
      <c r="AO76" s="190"/>
      <c r="AP76" s="190"/>
      <c r="AQ76" s="190"/>
      <c r="AR76" s="190"/>
      <c r="AS76" s="190"/>
      <c r="AT76" s="190"/>
      <c r="AU76" s="190"/>
      <c r="AV76" s="242"/>
      <c r="AW76" s="242"/>
      <c r="AX76" s="190"/>
      <c r="AY76" s="190"/>
      <c r="AZ76" s="206"/>
      <c r="BA76" s="178"/>
      <c r="BB76" s="178"/>
      <c r="BC76" s="178"/>
      <c r="BD76" s="178"/>
      <c r="BE76" s="190"/>
      <c r="BF76" s="190"/>
      <c r="BG76" s="198" t="str">
        <f>IF(Tabela2[[#This Row],[Nazwa komponentu
'[3']]]&lt;&gt;"",'OT - przykład wodociąg'!$BS76,"")</f>
        <v/>
      </c>
      <c r="BH76" s="190"/>
      <c r="BI76" s="190"/>
      <c r="BJ76" s="190"/>
      <c r="BK76" s="190"/>
      <c r="BL76" s="190"/>
      <c r="BM76" s="190"/>
      <c r="BN76" s="190"/>
      <c r="BO76" s="190"/>
      <c r="BP76" s="190"/>
      <c r="BQ76" s="190"/>
      <c r="BR76" s="218"/>
      <c r="BS76" s="198" t="str">
        <f t="shared" si="1"/>
        <v/>
      </c>
      <c r="BT76" s="190"/>
      <c r="BU76" s="198" t="str">
        <f>IFERROR(IF(VLOOKUP(BS76,Słowniki_komponentów!$U$1:$Z$476,5,FALSE)="wg tabeli materiałowej",INDEX(Słowniki_komponentów!$AD$2:$AG$50,MATCH(BT76,Słowniki_komponentów!$AC$2:$AC$50,0),MATCH(BQ76,Słowniki_komponentów!$AD$1:$AG$1,0)),VLOOKUP(BS76,Słowniki_komponentów!$U$1:$Z$476,5,FALSE)),"brak wszystkich danych")</f>
        <v>brak wszystkich danych</v>
      </c>
      <c r="BV76" s="205"/>
      <c r="BZ76" s="90"/>
      <c r="CA76" s="90"/>
      <c r="CB76" s="90"/>
    </row>
    <row r="77" spans="1:80">
      <c r="A77" s="189" t="s">
        <v>2474</v>
      </c>
      <c r="B77" s="190"/>
      <c r="C77" s="191" t="str">
        <f>IFERROR(VLOOKUP('OT - przykład wodociąg'!$BS77,Słowniki_komponentów!$U$2:$Z$412,4,FALSE),"")</f>
        <v/>
      </c>
      <c r="D77" s="190"/>
      <c r="E77" s="190"/>
      <c r="F77" s="193"/>
      <c r="G77" s="193"/>
      <c r="H77" s="193"/>
      <c r="I77" s="253"/>
      <c r="J77" s="190"/>
      <c r="K77" s="194" t="str">
        <f>IF(Tabela2[[#This Row],[Nazwa komponentu
'[3']]]&lt;&gt;"",VLOOKUP('OT - przykład wodociąg'!$BT77,Słowniki_komponentów!$AC$2:$AH$50,6,FALSE),"")</f>
        <v/>
      </c>
      <c r="L77" s="229"/>
      <c r="M77" s="228"/>
      <c r="N77" s="229"/>
      <c r="O77" s="228">
        <f>'przedmiar - przykład wodociąg'!K85</f>
        <v>0</v>
      </c>
      <c r="P77" s="226" t="str">
        <f>IF(Tabela2[[#This Row],[Nazwa komponentu
'[3']]]&lt;&gt;"",SUM(L77:O77),"")</f>
        <v/>
      </c>
      <c r="Q77" s="190"/>
      <c r="R77" s="193"/>
      <c r="S77" s="193"/>
      <c r="T77" s="193"/>
      <c r="U77" s="190"/>
      <c r="V77" s="192"/>
      <c r="W77" s="197" t="str">
        <f>IFERROR(VLOOKUP('OT - przykład wodociąg'!$BS77,Słowniki_komponentów!$U$2:$Z$412,2,FALSE),"")</f>
        <v/>
      </c>
      <c r="X77" s="194" t="str">
        <f>IF(Tabela2[[#This Row],[Nazwa komponentu
'[3']]]&lt;&gt;"",IF(AND(Tabela2[[#This Row],[Wartość nakładów razem
'[15']]]&lt;3500,OR(MID('OT - przykład wodociąg'!$BS77,1,1)="4",MID('OT - przykład wodociąg'!$BS77,1,1)="5",MID('OT - przykład wodociąg'!$BS77,1,1)="6")),1,'OT - przykład wodociąg'!$BU77),"")</f>
        <v/>
      </c>
      <c r="Y77" s="190"/>
      <c r="Z77" s="178"/>
      <c r="AA77" s="178"/>
      <c r="AB77" s="178"/>
      <c r="AC77" s="198" t="str">
        <f>IF(Tabela2[[#This Row],[Nazwa komponentu
'[3']]]&lt;&gt;"",'OT - przykład wodociąg'!$BU77,"")</f>
        <v/>
      </c>
      <c r="AD77" s="190"/>
      <c r="AE77" s="190"/>
      <c r="AF77" s="190"/>
      <c r="AG77" s="190"/>
      <c r="AH77" s="190"/>
      <c r="AI77" s="190"/>
      <c r="AJ77" s="190"/>
      <c r="AK77" s="190"/>
      <c r="AL77" s="190"/>
      <c r="AM77" s="190"/>
      <c r="AN77" s="190"/>
      <c r="AO77" s="190"/>
      <c r="AP77" s="190"/>
      <c r="AQ77" s="190"/>
      <c r="AR77" s="190"/>
      <c r="AS77" s="190"/>
      <c r="AT77" s="190"/>
      <c r="AU77" s="190"/>
      <c r="AV77" s="242"/>
      <c r="AW77" s="242"/>
      <c r="AX77" s="190"/>
      <c r="AY77" s="190"/>
      <c r="AZ77" s="206"/>
      <c r="BA77" s="178"/>
      <c r="BB77" s="178"/>
      <c r="BC77" s="178"/>
      <c r="BD77" s="178"/>
      <c r="BE77" s="190"/>
      <c r="BF77" s="190"/>
      <c r="BG77" s="198" t="str">
        <f>IF(Tabela2[[#This Row],[Nazwa komponentu
'[3']]]&lt;&gt;"",'OT - przykład wodociąg'!$BS77,"")</f>
        <v/>
      </c>
      <c r="BH77" s="190"/>
      <c r="BI77" s="190"/>
      <c r="BJ77" s="190"/>
      <c r="BK77" s="190"/>
      <c r="BL77" s="190"/>
      <c r="BM77" s="190"/>
      <c r="BN77" s="190"/>
      <c r="BO77" s="190"/>
      <c r="BP77" s="190"/>
      <c r="BQ77" s="200"/>
      <c r="BR77" s="248"/>
      <c r="BS77" s="198" t="str">
        <f t="shared" si="1"/>
        <v/>
      </c>
      <c r="BT77" s="200"/>
      <c r="BU77" s="198" t="str">
        <f>IFERROR(IF(VLOOKUP(BS77,Słowniki_komponentów!$U$1:$Z$476,5,FALSE)="wg tabeli materiałowej",INDEX(Słowniki_komponentów!$AD$2:$AG$50,MATCH(BT77,Słowniki_komponentów!$AC$2:$AC$50,0),MATCH(BQ77,Słowniki_komponentów!$AD$1:$AG$1,0)),VLOOKUP(BS77,Słowniki_komponentów!$U$1:$Z$476,5,FALSE)),"brak wszystkich danych")</f>
        <v>brak wszystkich danych</v>
      </c>
      <c r="BV77" s="201"/>
      <c r="BZ77" s="90"/>
      <c r="CA77" s="90"/>
      <c r="CB77" s="90"/>
    </row>
    <row r="78" spans="1:80">
      <c r="A78" s="189" t="s">
        <v>2475</v>
      </c>
      <c r="B78" s="190"/>
      <c r="C78" s="191" t="str">
        <f>IFERROR(VLOOKUP('OT - przykład wodociąg'!$BS78,Słowniki_komponentów!$U$2:$Z$412,4,FALSE),"")</f>
        <v/>
      </c>
      <c r="D78" s="190"/>
      <c r="E78" s="190"/>
      <c r="F78" s="193"/>
      <c r="G78" s="193"/>
      <c r="H78" s="193"/>
      <c r="I78" s="253"/>
      <c r="J78" s="190"/>
      <c r="K78" s="194" t="str">
        <f>IF(Tabela2[[#This Row],[Nazwa komponentu
'[3']]]&lt;&gt;"",VLOOKUP('OT - przykład wodociąg'!$BT78,Słowniki_komponentów!$AC$2:$AH$50,6,FALSE),"")</f>
        <v/>
      </c>
      <c r="L78" s="229"/>
      <c r="M78" s="228"/>
      <c r="N78" s="229"/>
      <c r="O78" s="228">
        <f>'przedmiar - przykład wodociąg'!K86</f>
        <v>0</v>
      </c>
      <c r="P78" s="226" t="str">
        <f>IF(Tabela2[[#This Row],[Nazwa komponentu
'[3']]]&lt;&gt;"",SUM(L78:O78),"")</f>
        <v/>
      </c>
      <c r="Q78" s="190"/>
      <c r="R78" s="193"/>
      <c r="S78" s="193"/>
      <c r="T78" s="193"/>
      <c r="U78" s="190"/>
      <c r="V78" s="192"/>
      <c r="W78" s="197" t="str">
        <f>IFERROR(VLOOKUP('OT - przykład wodociąg'!$BS78,Słowniki_komponentów!$U$2:$Z$412,2,FALSE),"")</f>
        <v/>
      </c>
      <c r="X78" s="194" t="str">
        <f>IF(Tabela2[[#This Row],[Nazwa komponentu
'[3']]]&lt;&gt;"",IF(AND(Tabela2[[#This Row],[Wartość nakładów razem
'[15']]]&lt;3500,OR(MID('OT - przykład wodociąg'!$BS78,1,1)="4",MID('OT - przykład wodociąg'!$BS78,1,1)="5",MID('OT - przykład wodociąg'!$BS78,1,1)="6")),1,'OT - przykład wodociąg'!$BU78),"")</f>
        <v/>
      </c>
      <c r="Y78" s="190"/>
      <c r="Z78" s="178"/>
      <c r="AA78" s="178"/>
      <c r="AB78" s="178"/>
      <c r="AC78" s="198" t="str">
        <f>IF(Tabela2[[#This Row],[Nazwa komponentu
'[3']]]&lt;&gt;"",'OT - przykład wodociąg'!$BU78,"")</f>
        <v/>
      </c>
      <c r="AD78" s="190"/>
      <c r="AE78" s="190"/>
      <c r="AF78" s="190"/>
      <c r="AG78" s="190"/>
      <c r="AH78" s="190"/>
      <c r="AI78" s="190"/>
      <c r="AJ78" s="190"/>
      <c r="AK78" s="190"/>
      <c r="AL78" s="190"/>
      <c r="AM78" s="190"/>
      <c r="AN78" s="190"/>
      <c r="AO78" s="190"/>
      <c r="AP78" s="190"/>
      <c r="AQ78" s="190"/>
      <c r="AR78" s="190"/>
      <c r="AS78" s="190"/>
      <c r="AT78" s="190"/>
      <c r="AU78" s="190"/>
      <c r="AV78" s="242"/>
      <c r="AW78" s="242"/>
      <c r="AX78" s="190"/>
      <c r="AY78" s="190"/>
      <c r="AZ78" s="206"/>
      <c r="BA78" s="178"/>
      <c r="BB78" s="178"/>
      <c r="BC78" s="178"/>
      <c r="BD78" s="178"/>
      <c r="BE78" s="190"/>
      <c r="BF78" s="190"/>
      <c r="BG78" s="198" t="str">
        <f>IF(Tabela2[[#This Row],[Nazwa komponentu
'[3']]]&lt;&gt;"",'OT - przykład wodociąg'!$BS78,"")</f>
        <v/>
      </c>
      <c r="BH78" s="190"/>
      <c r="BI78" s="190"/>
      <c r="BJ78" s="190"/>
      <c r="BK78" s="190"/>
      <c r="BL78" s="190"/>
      <c r="BM78" s="190"/>
      <c r="BN78" s="190"/>
      <c r="BO78" s="190"/>
      <c r="BP78" s="190"/>
      <c r="BQ78" s="190"/>
      <c r="BR78" s="218"/>
      <c r="BS78" s="198" t="str">
        <f t="shared" si="1"/>
        <v/>
      </c>
      <c r="BT78" s="190"/>
      <c r="BU78" s="198" t="str">
        <f>IFERROR(IF(VLOOKUP(BS78,Słowniki_komponentów!$U$1:$Z$476,5,FALSE)="wg tabeli materiałowej",INDEX(Słowniki_komponentów!$AD$2:$AG$50,MATCH(BT78,Słowniki_komponentów!$AC$2:$AC$50,0),MATCH(BQ78,Słowniki_komponentów!$AD$1:$AG$1,0)),VLOOKUP(BS78,Słowniki_komponentów!$U$1:$Z$476,5,FALSE)),"brak wszystkich danych")</f>
        <v>brak wszystkich danych</v>
      </c>
      <c r="BV78" s="205"/>
      <c r="BZ78" s="90"/>
      <c r="CA78" s="90"/>
      <c r="CB78" s="90"/>
    </row>
    <row r="79" spans="1:80">
      <c r="A79" s="189" t="s">
        <v>2476</v>
      </c>
      <c r="B79" s="190"/>
      <c r="C79" s="191" t="str">
        <f>IFERROR(VLOOKUP('OT - przykład wodociąg'!$BS79,Słowniki_komponentów!$U$2:$Z$412,4,FALSE),"")</f>
        <v/>
      </c>
      <c r="D79" s="190"/>
      <c r="E79" s="190"/>
      <c r="F79" s="193"/>
      <c r="G79" s="193"/>
      <c r="H79" s="193"/>
      <c r="I79" s="253"/>
      <c r="J79" s="190"/>
      <c r="K79" s="194" t="str">
        <f>IF(Tabela2[[#This Row],[Nazwa komponentu
'[3']]]&lt;&gt;"",VLOOKUP('OT - przykład wodociąg'!$BT79,Słowniki_komponentów!$AC$2:$AH$50,6,FALSE),"")</f>
        <v/>
      </c>
      <c r="L79" s="229"/>
      <c r="M79" s="228"/>
      <c r="N79" s="229"/>
      <c r="O79" s="228">
        <f>'przedmiar - przykład wodociąg'!K87</f>
        <v>0</v>
      </c>
      <c r="P79" s="226" t="str">
        <f>IF(Tabela2[[#This Row],[Nazwa komponentu
'[3']]]&lt;&gt;"",SUM(L79:O79),"")</f>
        <v/>
      </c>
      <c r="Q79" s="190"/>
      <c r="R79" s="193"/>
      <c r="S79" s="193"/>
      <c r="T79" s="193"/>
      <c r="U79" s="190"/>
      <c r="V79" s="192"/>
      <c r="W79" s="197" t="str">
        <f>IFERROR(VLOOKUP('OT - przykład wodociąg'!$BS79,Słowniki_komponentów!$U$2:$Z$412,2,FALSE),"")</f>
        <v/>
      </c>
      <c r="X79" s="194" t="str">
        <f>IF(Tabela2[[#This Row],[Nazwa komponentu
'[3']]]&lt;&gt;"",IF(AND(Tabela2[[#This Row],[Wartość nakładów razem
'[15']]]&lt;3500,OR(MID('OT - przykład wodociąg'!$BS79,1,1)="4",MID('OT - przykład wodociąg'!$BS79,1,1)="5",MID('OT - przykład wodociąg'!$BS79,1,1)="6")),1,'OT - przykład wodociąg'!$BU79),"")</f>
        <v/>
      </c>
      <c r="Y79" s="190"/>
      <c r="Z79" s="178"/>
      <c r="AA79" s="178"/>
      <c r="AB79" s="178"/>
      <c r="AC79" s="198" t="str">
        <f>IF(Tabela2[[#This Row],[Nazwa komponentu
'[3']]]&lt;&gt;"",'OT - przykład wodociąg'!$BU79,"")</f>
        <v/>
      </c>
      <c r="AD79" s="190"/>
      <c r="AE79" s="190"/>
      <c r="AF79" s="190"/>
      <c r="AG79" s="190"/>
      <c r="AH79" s="190"/>
      <c r="AI79" s="190"/>
      <c r="AJ79" s="190"/>
      <c r="AK79" s="190"/>
      <c r="AL79" s="190"/>
      <c r="AM79" s="190"/>
      <c r="AN79" s="190"/>
      <c r="AO79" s="190"/>
      <c r="AP79" s="190"/>
      <c r="AQ79" s="190"/>
      <c r="AR79" s="190"/>
      <c r="AS79" s="190"/>
      <c r="AT79" s="190"/>
      <c r="AU79" s="190"/>
      <c r="AV79" s="242"/>
      <c r="AW79" s="242"/>
      <c r="AX79" s="190"/>
      <c r="AY79" s="190"/>
      <c r="AZ79" s="206"/>
      <c r="BA79" s="178"/>
      <c r="BB79" s="178"/>
      <c r="BC79" s="178"/>
      <c r="BD79" s="178"/>
      <c r="BE79" s="190"/>
      <c r="BF79" s="190"/>
      <c r="BG79" s="198" t="str">
        <f>IF(Tabela2[[#This Row],[Nazwa komponentu
'[3']]]&lt;&gt;"",'OT - przykład wodociąg'!$BS79,"")</f>
        <v/>
      </c>
      <c r="BH79" s="190"/>
      <c r="BI79" s="190"/>
      <c r="BJ79" s="190"/>
      <c r="BK79" s="190"/>
      <c r="BL79" s="190"/>
      <c r="BM79" s="190"/>
      <c r="BN79" s="190"/>
      <c r="BO79" s="190"/>
      <c r="BP79" s="190"/>
      <c r="BQ79" s="200"/>
      <c r="BR79" s="248"/>
      <c r="BS79" s="198" t="str">
        <f t="shared" si="1"/>
        <v/>
      </c>
      <c r="BT79" s="200"/>
      <c r="BU79" s="198" t="str">
        <f>IFERROR(IF(VLOOKUP(BS79,Słowniki_komponentów!$U$1:$Z$476,5,FALSE)="wg tabeli materiałowej",INDEX(Słowniki_komponentów!$AD$2:$AG$50,MATCH(BT79,Słowniki_komponentów!$AC$2:$AC$50,0),MATCH(BQ79,Słowniki_komponentów!$AD$1:$AG$1,0)),VLOOKUP(BS79,Słowniki_komponentów!$U$1:$Z$476,5,FALSE)),"brak wszystkich danych")</f>
        <v>brak wszystkich danych</v>
      </c>
      <c r="BV79" s="201"/>
      <c r="BZ79" s="90"/>
      <c r="CA79" s="90"/>
      <c r="CB79" s="90"/>
    </row>
    <row r="80" spans="1:80">
      <c r="A80" s="189" t="s">
        <v>2477</v>
      </c>
      <c r="B80" s="190"/>
      <c r="C80" s="191" t="str">
        <f>IFERROR(VLOOKUP('OT - przykład wodociąg'!$BS80,Słowniki_komponentów!$U$2:$Z$412,4,FALSE),"")</f>
        <v/>
      </c>
      <c r="D80" s="190"/>
      <c r="E80" s="190"/>
      <c r="F80" s="193"/>
      <c r="G80" s="193"/>
      <c r="H80" s="193"/>
      <c r="I80" s="253"/>
      <c r="J80" s="190"/>
      <c r="K80" s="194" t="str">
        <f>IF(Tabela2[[#This Row],[Nazwa komponentu
'[3']]]&lt;&gt;"",VLOOKUP('OT - przykład wodociąg'!$BT80,Słowniki_komponentów!$AC$2:$AH$50,6,FALSE),"")</f>
        <v/>
      </c>
      <c r="L80" s="229"/>
      <c r="M80" s="228"/>
      <c r="N80" s="229"/>
      <c r="O80" s="228">
        <f>'przedmiar - przykład wodociąg'!K88</f>
        <v>0</v>
      </c>
      <c r="P80" s="226" t="str">
        <f>IF(Tabela2[[#This Row],[Nazwa komponentu
'[3']]]&lt;&gt;"",SUM(L80:O80),"")</f>
        <v/>
      </c>
      <c r="Q80" s="190"/>
      <c r="R80" s="193"/>
      <c r="S80" s="193"/>
      <c r="T80" s="193"/>
      <c r="U80" s="190"/>
      <c r="V80" s="192"/>
      <c r="W80" s="197" t="str">
        <f>IFERROR(VLOOKUP('OT - przykład wodociąg'!$BS80,Słowniki_komponentów!$U$2:$Z$412,2,FALSE),"")</f>
        <v/>
      </c>
      <c r="X80" s="194" t="str">
        <f>IF(Tabela2[[#This Row],[Nazwa komponentu
'[3']]]&lt;&gt;"",IF(AND(Tabela2[[#This Row],[Wartość nakładów razem
'[15']]]&lt;3500,OR(MID('OT - przykład wodociąg'!$BS80,1,1)="4",MID('OT - przykład wodociąg'!$BS80,1,1)="5",MID('OT - przykład wodociąg'!$BS80,1,1)="6")),1,'OT - przykład wodociąg'!$BU80),"")</f>
        <v/>
      </c>
      <c r="Y80" s="190"/>
      <c r="Z80" s="178"/>
      <c r="AA80" s="178"/>
      <c r="AB80" s="178"/>
      <c r="AC80" s="198" t="str">
        <f>IF(Tabela2[[#This Row],[Nazwa komponentu
'[3']]]&lt;&gt;"",'OT - przykład wodociąg'!$BU80,"")</f>
        <v/>
      </c>
      <c r="AD80" s="190"/>
      <c r="AE80" s="190"/>
      <c r="AF80" s="190"/>
      <c r="AG80" s="190"/>
      <c r="AH80" s="190"/>
      <c r="AI80" s="190"/>
      <c r="AJ80" s="190"/>
      <c r="AK80" s="190"/>
      <c r="AL80" s="190"/>
      <c r="AM80" s="190"/>
      <c r="AN80" s="190"/>
      <c r="AO80" s="190"/>
      <c r="AP80" s="190"/>
      <c r="AQ80" s="190"/>
      <c r="AR80" s="190"/>
      <c r="AS80" s="190"/>
      <c r="AT80" s="190"/>
      <c r="AU80" s="190"/>
      <c r="AV80" s="242"/>
      <c r="AW80" s="242"/>
      <c r="AX80" s="190"/>
      <c r="AY80" s="190"/>
      <c r="AZ80" s="206"/>
      <c r="BA80" s="178"/>
      <c r="BB80" s="178"/>
      <c r="BC80" s="178"/>
      <c r="BD80" s="178"/>
      <c r="BE80" s="190"/>
      <c r="BF80" s="190"/>
      <c r="BG80" s="198" t="str">
        <f>IF(Tabela2[[#This Row],[Nazwa komponentu
'[3']]]&lt;&gt;"",'OT - przykład wodociąg'!$BS80,"")</f>
        <v/>
      </c>
      <c r="BH80" s="190"/>
      <c r="BI80" s="190"/>
      <c r="BJ80" s="190"/>
      <c r="BK80" s="190"/>
      <c r="BL80" s="190"/>
      <c r="BM80" s="190"/>
      <c r="BN80" s="190"/>
      <c r="BO80" s="190"/>
      <c r="BP80" s="190"/>
      <c r="BQ80" s="190"/>
      <c r="BR80" s="218"/>
      <c r="BS80" s="198" t="str">
        <f t="shared" si="1"/>
        <v/>
      </c>
      <c r="BT80" s="190"/>
      <c r="BU80" s="198" t="str">
        <f>IFERROR(IF(VLOOKUP(BS80,Słowniki_komponentów!$U$1:$Z$476,5,FALSE)="wg tabeli materiałowej",INDEX(Słowniki_komponentów!$AD$2:$AG$50,MATCH(BT80,Słowniki_komponentów!$AC$2:$AC$50,0),MATCH(BQ80,Słowniki_komponentów!$AD$1:$AG$1,0)),VLOOKUP(BS80,Słowniki_komponentów!$U$1:$Z$476,5,FALSE)),"brak wszystkich danych")</f>
        <v>brak wszystkich danych</v>
      </c>
      <c r="BV80" s="205"/>
      <c r="BZ80" s="90"/>
      <c r="CA80" s="90"/>
      <c r="CB80" s="90"/>
    </row>
    <row r="81" spans="1:80">
      <c r="A81" s="189" t="s">
        <v>2478</v>
      </c>
      <c r="B81" s="190"/>
      <c r="C81" s="191" t="str">
        <f>IFERROR(VLOOKUP('OT - przykład wodociąg'!$BS81,Słowniki_komponentów!$U$2:$Z$412,4,FALSE),"")</f>
        <v/>
      </c>
      <c r="D81" s="190"/>
      <c r="E81" s="190"/>
      <c r="F81" s="193"/>
      <c r="G81" s="193"/>
      <c r="H81" s="193"/>
      <c r="I81" s="253"/>
      <c r="J81" s="190"/>
      <c r="K81" s="194" t="str">
        <f>IF(Tabela2[[#This Row],[Nazwa komponentu
'[3']]]&lt;&gt;"",VLOOKUP('OT - przykład wodociąg'!$BT81,Słowniki_komponentów!$AC$2:$AH$50,6,FALSE),"")</f>
        <v/>
      </c>
      <c r="L81" s="229"/>
      <c r="M81" s="228"/>
      <c r="N81" s="229"/>
      <c r="O81" s="228">
        <f>'przedmiar - przykład wodociąg'!K89</f>
        <v>0</v>
      </c>
      <c r="P81" s="226" t="str">
        <f>IF(Tabela2[[#This Row],[Nazwa komponentu
'[3']]]&lt;&gt;"",SUM(L81:O81),"")</f>
        <v/>
      </c>
      <c r="Q81" s="190"/>
      <c r="R81" s="193"/>
      <c r="S81" s="193"/>
      <c r="T81" s="193"/>
      <c r="U81" s="190"/>
      <c r="V81" s="192"/>
      <c r="W81" s="197" t="str">
        <f>IFERROR(VLOOKUP('OT - przykład wodociąg'!$BS81,Słowniki_komponentów!$U$2:$Z$412,2,FALSE),"")</f>
        <v/>
      </c>
      <c r="X81" s="194" t="str">
        <f>IF(Tabela2[[#This Row],[Nazwa komponentu
'[3']]]&lt;&gt;"",IF(AND(Tabela2[[#This Row],[Wartość nakładów razem
'[15']]]&lt;3500,OR(MID('OT - przykład wodociąg'!$BS81,1,1)="4",MID('OT - przykład wodociąg'!$BS81,1,1)="5",MID('OT - przykład wodociąg'!$BS81,1,1)="6")),1,'OT - przykład wodociąg'!$BU81),"")</f>
        <v/>
      </c>
      <c r="Y81" s="190"/>
      <c r="Z81" s="178"/>
      <c r="AA81" s="208"/>
      <c r="AB81" s="178"/>
      <c r="AC81" s="198" t="str">
        <f>IF(Tabela2[[#This Row],[Nazwa komponentu
'[3']]]&lt;&gt;"",'OT - przykład wodociąg'!$BU81,"")</f>
        <v/>
      </c>
      <c r="AD81" s="190"/>
      <c r="AE81" s="190"/>
      <c r="AF81" s="190"/>
      <c r="AG81" s="190"/>
      <c r="AH81" s="190"/>
      <c r="AI81" s="190"/>
      <c r="AJ81" s="190"/>
      <c r="AK81" s="190"/>
      <c r="AL81" s="190"/>
      <c r="AM81" s="190"/>
      <c r="AN81" s="190"/>
      <c r="AO81" s="190"/>
      <c r="AP81" s="190"/>
      <c r="AQ81" s="190"/>
      <c r="AR81" s="190"/>
      <c r="AS81" s="190"/>
      <c r="AT81" s="190"/>
      <c r="AU81" s="190"/>
      <c r="AV81" s="242"/>
      <c r="AW81" s="242"/>
      <c r="AX81" s="190"/>
      <c r="AY81" s="190"/>
      <c r="AZ81" s="206"/>
      <c r="BA81" s="178"/>
      <c r="BB81" s="178"/>
      <c r="BC81" s="178"/>
      <c r="BD81" s="178"/>
      <c r="BE81" s="190"/>
      <c r="BF81" s="190"/>
      <c r="BG81" s="198" t="str">
        <f>IF(Tabela2[[#This Row],[Nazwa komponentu
'[3']]]&lt;&gt;"",'OT - przykład wodociąg'!$BS81,"")</f>
        <v/>
      </c>
      <c r="BH81" s="190"/>
      <c r="BI81" s="190"/>
      <c r="BJ81" s="190"/>
      <c r="BK81" s="190"/>
      <c r="BL81" s="190"/>
      <c r="BM81" s="190"/>
      <c r="BN81" s="190"/>
      <c r="BO81" s="190"/>
      <c r="BP81" s="190"/>
      <c r="BQ81" s="200"/>
      <c r="BR81" s="248"/>
      <c r="BS81" s="198" t="str">
        <f t="shared" si="1"/>
        <v/>
      </c>
      <c r="BT81" s="200"/>
      <c r="BU81" s="198" t="str">
        <f>IFERROR(IF(VLOOKUP(BS81,Słowniki_komponentów!$U$1:$Z$476,5,FALSE)="wg tabeli materiałowej",INDEX(Słowniki_komponentów!$AD$2:$AG$50,MATCH(BT81,Słowniki_komponentów!$AC$2:$AC$50,0),MATCH(BQ81,Słowniki_komponentów!$AD$1:$AG$1,0)),VLOOKUP(BS81,Słowniki_komponentów!$U$1:$Z$476,5,FALSE)),"brak wszystkich danych")</f>
        <v>brak wszystkich danych</v>
      </c>
      <c r="BV81" s="201"/>
      <c r="BZ81" s="90"/>
      <c r="CA81" s="90"/>
      <c r="CB81" s="90"/>
    </row>
    <row r="82" spans="1:80">
      <c r="A82" s="189" t="s">
        <v>2479</v>
      </c>
      <c r="B82" s="190"/>
      <c r="C82" s="191" t="str">
        <f>IFERROR(VLOOKUP('OT - przykład wodociąg'!$BS82,Słowniki_komponentów!$U$2:$Z$412,4,FALSE),"")</f>
        <v/>
      </c>
      <c r="D82" s="190"/>
      <c r="E82" s="190"/>
      <c r="F82" s="193"/>
      <c r="G82" s="193"/>
      <c r="H82" s="193"/>
      <c r="I82" s="253"/>
      <c r="J82" s="190"/>
      <c r="K82" s="194" t="str">
        <f>IF(Tabela2[[#This Row],[Nazwa komponentu
'[3']]]&lt;&gt;"",VLOOKUP('OT - przykład wodociąg'!$BT82,Słowniki_komponentów!$AC$2:$AH$50,6,FALSE),"")</f>
        <v/>
      </c>
      <c r="L82" s="229"/>
      <c r="M82" s="228"/>
      <c r="N82" s="229"/>
      <c r="O82" s="228">
        <f>'przedmiar - przykład wodociąg'!K90</f>
        <v>0</v>
      </c>
      <c r="P82" s="226" t="str">
        <f>IF(Tabela2[[#This Row],[Nazwa komponentu
'[3']]]&lt;&gt;"",SUM(L82:O82),"")</f>
        <v/>
      </c>
      <c r="Q82" s="190"/>
      <c r="R82" s="193"/>
      <c r="S82" s="193"/>
      <c r="T82" s="193"/>
      <c r="U82" s="190"/>
      <c r="V82" s="192"/>
      <c r="W82" s="197" t="str">
        <f>IFERROR(VLOOKUP('OT - przykład wodociąg'!$BS82,Słowniki_komponentów!$U$2:$Z$412,2,FALSE),"")</f>
        <v/>
      </c>
      <c r="X82" s="194" t="str">
        <f>IF(Tabela2[[#This Row],[Nazwa komponentu
'[3']]]&lt;&gt;"",IF(AND(Tabela2[[#This Row],[Wartość nakładów razem
'[15']]]&lt;3500,OR(MID('OT - przykład wodociąg'!$BS82,1,1)="4",MID('OT - przykład wodociąg'!$BS82,1,1)="5",MID('OT - przykład wodociąg'!$BS82,1,1)="6")),1,'OT - przykład wodociąg'!$BU82),"")</f>
        <v/>
      </c>
      <c r="Y82" s="190"/>
      <c r="Z82" s="178"/>
      <c r="AA82" s="178"/>
      <c r="AB82" s="178"/>
      <c r="AC82" s="198" t="str">
        <f>IF(Tabela2[[#This Row],[Nazwa komponentu
'[3']]]&lt;&gt;"",'OT - przykład wodociąg'!$BU82,"")</f>
        <v/>
      </c>
      <c r="AD82" s="190"/>
      <c r="AE82" s="190"/>
      <c r="AF82" s="190"/>
      <c r="AG82" s="190"/>
      <c r="AH82" s="190"/>
      <c r="AI82" s="190"/>
      <c r="AJ82" s="190"/>
      <c r="AK82" s="190"/>
      <c r="AL82" s="190"/>
      <c r="AM82" s="190"/>
      <c r="AN82" s="190"/>
      <c r="AO82" s="190"/>
      <c r="AP82" s="190"/>
      <c r="AQ82" s="190"/>
      <c r="AR82" s="190"/>
      <c r="AS82" s="190"/>
      <c r="AT82" s="190"/>
      <c r="AU82" s="190"/>
      <c r="AV82" s="242"/>
      <c r="AW82" s="242"/>
      <c r="AX82" s="190"/>
      <c r="AY82" s="190"/>
      <c r="AZ82" s="206"/>
      <c r="BA82" s="178"/>
      <c r="BB82" s="178"/>
      <c r="BC82" s="178"/>
      <c r="BD82" s="178"/>
      <c r="BE82" s="190"/>
      <c r="BF82" s="190"/>
      <c r="BG82" s="198" t="str">
        <f>IF(Tabela2[[#This Row],[Nazwa komponentu
'[3']]]&lt;&gt;"",'OT - przykład wodociąg'!$BS82,"")</f>
        <v/>
      </c>
      <c r="BH82" s="190"/>
      <c r="BI82" s="190"/>
      <c r="BJ82" s="190"/>
      <c r="BK82" s="190"/>
      <c r="BL82" s="190"/>
      <c r="BM82" s="190"/>
      <c r="BN82" s="190"/>
      <c r="BO82" s="190"/>
      <c r="BP82" s="190"/>
      <c r="BQ82" s="190"/>
      <c r="BR82" s="218"/>
      <c r="BS82" s="198" t="str">
        <f t="shared" si="1"/>
        <v/>
      </c>
      <c r="BT82" s="190"/>
      <c r="BU82" s="198" t="str">
        <f>IFERROR(IF(VLOOKUP(BS82,Słowniki_komponentów!$U$1:$Z$476,5,FALSE)="wg tabeli materiałowej",INDEX(Słowniki_komponentów!$AD$2:$AG$50,MATCH(BT82,Słowniki_komponentów!$AC$2:$AC$50,0),MATCH(BQ82,Słowniki_komponentów!$AD$1:$AG$1,0)),VLOOKUP(BS82,Słowniki_komponentów!$U$1:$Z$476,5,FALSE)),"brak wszystkich danych")</f>
        <v>brak wszystkich danych</v>
      </c>
      <c r="BV82" s="205"/>
      <c r="BZ82" s="90"/>
      <c r="CA82" s="90"/>
      <c r="CB82" s="90"/>
    </row>
    <row r="83" spans="1:80">
      <c r="A83" s="189" t="s">
        <v>2480</v>
      </c>
      <c r="B83" s="190"/>
      <c r="C83" s="191" t="str">
        <f>IFERROR(VLOOKUP('OT - przykład wodociąg'!$BS83,Słowniki_komponentów!$U$2:$Z$412,4,FALSE),"")</f>
        <v/>
      </c>
      <c r="D83" s="190"/>
      <c r="E83" s="190"/>
      <c r="F83" s="193"/>
      <c r="G83" s="193"/>
      <c r="H83" s="193"/>
      <c r="I83" s="253"/>
      <c r="J83" s="190"/>
      <c r="K83" s="194" t="str">
        <f>IF(Tabela2[[#This Row],[Nazwa komponentu
'[3']]]&lt;&gt;"",VLOOKUP('OT - przykład wodociąg'!$BT83,Słowniki_komponentów!$AC$2:$AH$50,6,FALSE),"")</f>
        <v/>
      </c>
      <c r="L83" s="229"/>
      <c r="M83" s="228"/>
      <c r="N83" s="229"/>
      <c r="O83" s="228">
        <f>'przedmiar - przykład wodociąg'!K91</f>
        <v>0</v>
      </c>
      <c r="P83" s="226" t="str">
        <f>IF(Tabela2[[#This Row],[Nazwa komponentu
'[3']]]&lt;&gt;"",SUM(L83:O83),"")</f>
        <v/>
      </c>
      <c r="Q83" s="190"/>
      <c r="R83" s="193"/>
      <c r="S83" s="193"/>
      <c r="T83" s="193"/>
      <c r="U83" s="190"/>
      <c r="V83" s="192"/>
      <c r="W83" s="197" t="str">
        <f>IFERROR(VLOOKUP('OT - przykład wodociąg'!$BS83,Słowniki_komponentów!$U$2:$Z$412,2,FALSE),"")</f>
        <v/>
      </c>
      <c r="X83" s="194" t="str">
        <f>IF(Tabela2[[#This Row],[Nazwa komponentu
'[3']]]&lt;&gt;"",IF(AND(Tabela2[[#This Row],[Wartość nakładów razem
'[15']]]&lt;3500,OR(MID('OT - przykład wodociąg'!$BS83,1,1)="4",MID('OT - przykład wodociąg'!$BS83,1,1)="5",MID('OT - przykład wodociąg'!$BS83,1,1)="6")),1,'OT - przykład wodociąg'!$BU83),"")</f>
        <v/>
      </c>
      <c r="Y83" s="190"/>
      <c r="Z83" s="178"/>
      <c r="AA83" s="178"/>
      <c r="AB83" s="178"/>
      <c r="AC83" s="198" t="str">
        <f>IF(Tabela2[[#This Row],[Nazwa komponentu
'[3']]]&lt;&gt;"",'OT - przykład wodociąg'!$BU83,"")</f>
        <v/>
      </c>
      <c r="AD83" s="190"/>
      <c r="AE83" s="190"/>
      <c r="AF83" s="190"/>
      <c r="AG83" s="190"/>
      <c r="AH83" s="190"/>
      <c r="AI83" s="190"/>
      <c r="AJ83" s="190"/>
      <c r="AK83" s="190"/>
      <c r="AL83" s="190"/>
      <c r="AM83" s="190"/>
      <c r="AN83" s="190"/>
      <c r="AO83" s="190"/>
      <c r="AP83" s="190"/>
      <c r="AQ83" s="190"/>
      <c r="AR83" s="190"/>
      <c r="AS83" s="190"/>
      <c r="AT83" s="190"/>
      <c r="AU83" s="190"/>
      <c r="AV83" s="242"/>
      <c r="AW83" s="242"/>
      <c r="AX83" s="190"/>
      <c r="AY83" s="190"/>
      <c r="AZ83" s="206"/>
      <c r="BA83" s="178"/>
      <c r="BB83" s="178"/>
      <c r="BC83" s="178"/>
      <c r="BD83" s="178"/>
      <c r="BE83" s="190"/>
      <c r="BF83" s="190"/>
      <c r="BG83" s="198" t="str">
        <f>IF(Tabela2[[#This Row],[Nazwa komponentu
'[3']]]&lt;&gt;"",'OT - przykład wodociąg'!$BS83,"")</f>
        <v/>
      </c>
      <c r="BH83" s="190"/>
      <c r="BI83" s="190"/>
      <c r="BJ83" s="190"/>
      <c r="BK83" s="190"/>
      <c r="BL83" s="190"/>
      <c r="BM83" s="190"/>
      <c r="BN83" s="190"/>
      <c r="BO83" s="190"/>
      <c r="BP83" s="190"/>
      <c r="BQ83" s="200"/>
      <c r="BR83" s="248"/>
      <c r="BS83" s="198" t="str">
        <f t="shared" si="1"/>
        <v/>
      </c>
      <c r="BT83" s="200"/>
      <c r="BU83" s="198" t="str">
        <f>IFERROR(IF(VLOOKUP(BS83,Słowniki_komponentów!$U$1:$Z$476,5,FALSE)="wg tabeli materiałowej",INDEX(Słowniki_komponentów!$AD$2:$AG$50,MATCH(BT83,Słowniki_komponentów!$AC$2:$AC$50,0),MATCH(BQ83,Słowniki_komponentów!$AD$1:$AG$1,0)),VLOOKUP(BS83,Słowniki_komponentów!$U$1:$Z$476,5,FALSE)),"brak wszystkich danych")</f>
        <v>brak wszystkich danych</v>
      </c>
      <c r="BV83" s="201"/>
      <c r="BZ83" s="90"/>
      <c r="CA83" s="90"/>
      <c r="CB83" s="90"/>
    </row>
    <row r="84" spans="1:80">
      <c r="A84" s="189" t="s">
        <v>2481</v>
      </c>
      <c r="B84" s="190"/>
      <c r="C84" s="191" t="str">
        <f>IFERROR(VLOOKUP('OT - przykład wodociąg'!$BS84,Słowniki_komponentów!$U$2:$Z$412,4,FALSE),"")</f>
        <v/>
      </c>
      <c r="D84" s="190"/>
      <c r="E84" s="190"/>
      <c r="F84" s="193"/>
      <c r="G84" s="193"/>
      <c r="H84" s="193"/>
      <c r="I84" s="253"/>
      <c r="J84" s="190"/>
      <c r="K84" s="194" t="str">
        <f>IF(Tabela2[[#This Row],[Nazwa komponentu
'[3']]]&lt;&gt;"",VLOOKUP('OT - przykład wodociąg'!$BT84,Słowniki_komponentów!$AC$2:$AH$50,6,FALSE),"")</f>
        <v/>
      </c>
      <c r="L84" s="229"/>
      <c r="M84" s="228"/>
      <c r="N84" s="229"/>
      <c r="O84" s="228">
        <f>'przedmiar - przykład wodociąg'!K92</f>
        <v>0</v>
      </c>
      <c r="P84" s="226" t="str">
        <f>IF(Tabela2[[#This Row],[Nazwa komponentu
'[3']]]&lt;&gt;"",SUM(L84:O84),"")</f>
        <v/>
      </c>
      <c r="Q84" s="190"/>
      <c r="R84" s="193"/>
      <c r="S84" s="193"/>
      <c r="T84" s="193"/>
      <c r="U84" s="190"/>
      <c r="V84" s="192"/>
      <c r="W84" s="197" t="str">
        <f>IFERROR(VLOOKUP('OT - przykład wodociąg'!$BS84,Słowniki_komponentów!$U$2:$Z$412,2,FALSE),"")</f>
        <v/>
      </c>
      <c r="X84" s="194" t="str">
        <f>IF(Tabela2[[#This Row],[Nazwa komponentu
'[3']]]&lt;&gt;"",IF(AND(Tabela2[[#This Row],[Wartość nakładów razem
'[15']]]&lt;3500,OR(MID('OT - przykład wodociąg'!$BS84,1,1)="4",MID('OT - przykład wodociąg'!$BS84,1,1)="5",MID('OT - przykład wodociąg'!$BS84,1,1)="6")),1,'OT - przykład wodociąg'!$BU84),"")</f>
        <v/>
      </c>
      <c r="Y84" s="190"/>
      <c r="Z84" s="178"/>
      <c r="AA84" s="178"/>
      <c r="AB84" s="178"/>
      <c r="AC84" s="198" t="str">
        <f>IF(Tabela2[[#This Row],[Nazwa komponentu
'[3']]]&lt;&gt;"",'OT - przykład wodociąg'!$BU84,"")</f>
        <v/>
      </c>
      <c r="AD84" s="190"/>
      <c r="AE84" s="190"/>
      <c r="AF84" s="190"/>
      <c r="AG84" s="190"/>
      <c r="AH84" s="190"/>
      <c r="AI84" s="190"/>
      <c r="AJ84" s="190"/>
      <c r="AK84" s="190"/>
      <c r="AL84" s="190"/>
      <c r="AM84" s="190"/>
      <c r="AN84" s="190"/>
      <c r="AO84" s="190"/>
      <c r="AP84" s="190"/>
      <c r="AQ84" s="190"/>
      <c r="AR84" s="190"/>
      <c r="AS84" s="190"/>
      <c r="AT84" s="190"/>
      <c r="AU84" s="190"/>
      <c r="AV84" s="242"/>
      <c r="AW84" s="242"/>
      <c r="AX84" s="190"/>
      <c r="AY84" s="190"/>
      <c r="AZ84" s="206"/>
      <c r="BA84" s="178"/>
      <c r="BB84" s="178"/>
      <c r="BC84" s="178"/>
      <c r="BD84" s="178"/>
      <c r="BE84" s="190"/>
      <c r="BF84" s="190"/>
      <c r="BG84" s="198" t="str">
        <f>IF(Tabela2[[#This Row],[Nazwa komponentu
'[3']]]&lt;&gt;"",'OT - przykład wodociąg'!$BS84,"")</f>
        <v/>
      </c>
      <c r="BH84" s="190"/>
      <c r="BI84" s="190"/>
      <c r="BJ84" s="190"/>
      <c r="BK84" s="190"/>
      <c r="BL84" s="190"/>
      <c r="BM84" s="190"/>
      <c r="BN84" s="190"/>
      <c r="BO84" s="190"/>
      <c r="BP84" s="190"/>
      <c r="BQ84" s="190"/>
      <c r="BR84" s="218"/>
      <c r="BS84" s="198" t="str">
        <f t="shared" si="1"/>
        <v/>
      </c>
      <c r="BT84" s="190"/>
      <c r="BU84" s="198" t="str">
        <f>IFERROR(IF(VLOOKUP(BS84,Słowniki_komponentów!$U$1:$Z$476,5,FALSE)="wg tabeli materiałowej",INDEX(Słowniki_komponentów!$AD$2:$AG$50,MATCH(BT84,Słowniki_komponentów!$AC$2:$AC$50,0),MATCH(BQ84,Słowniki_komponentów!$AD$1:$AG$1,0)),VLOOKUP(BS84,Słowniki_komponentów!$U$1:$Z$476,5,FALSE)),"brak wszystkich danych")</f>
        <v>brak wszystkich danych</v>
      </c>
      <c r="BV84" s="205"/>
      <c r="BZ84" s="90"/>
      <c r="CA84" s="90"/>
      <c r="CB84" s="90"/>
    </row>
    <row r="85" spans="1:80">
      <c r="A85" s="189" t="s">
        <v>2482</v>
      </c>
      <c r="B85" s="190"/>
      <c r="C85" s="191" t="str">
        <f>IFERROR(VLOOKUP('OT - przykład wodociąg'!$BS85,Słowniki_komponentów!$U$2:$Z$412,4,FALSE),"")</f>
        <v/>
      </c>
      <c r="D85" s="190"/>
      <c r="E85" s="190"/>
      <c r="F85" s="193"/>
      <c r="G85" s="193"/>
      <c r="H85" s="193"/>
      <c r="I85" s="253"/>
      <c r="J85" s="190"/>
      <c r="K85" s="194" t="str">
        <f>IF(Tabela2[[#This Row],[Nazwa komponentu
'[3']]]&lt;&gt;"",VLOOKUP('OT - przykład wodociąg'!$BT85,Słowniki_komponentów!$AC$2:$AH$50,6,FALSE),"")</f>
        <v/>
      </c>
      <c r="L85" s="229"/>
      <c r="M85" s="228"/>
      <c r="N85" s="229"/>
      <c r="O85" s="228">
        <f>'przedmiar - przykład wodociąg'!K93</f>
        <v>0</v>
      </c>
      <c r="P85" s="226" t="str">
        <f>IF(Tabela2[[#This Row],[Nazwa komponentu
'[3']]]&lt;&gt;"",SUM(L85:O85),"")</f>
        <v/>
      </c>
      <c r="Q85" s="190"/>
      <c r="R85" s="193"/>
      <c r="S85" s="193"/>
      <c r="T85" s="193"/>
      <c r="U85" s="190"/>
      <c r="V85" s="192"/>
      <c r="W85" s="197" t="str">
        <f>IFERROR(VLOOKUP('OT - przykład wodociąg'!$BS85,Słowniki_komponentów!$U$2:$Z$412,2,FALSE),"")</f>
        <v/>
      </c>
      <c r="X85" s="194" t="str">
        <f>IF(Tabela2[[#This Row],[Nazwa komponentu
'[3']]]&lt;&gt;"",IF(AND(Tabela2[[#This Row],[Wartość nakładów razem
'[15']]]&lt;3500,OR(MID('OT - przykład wodociąg'!$BS85,1,1)="4",MID('OT - przykład wodociąg'!$BS85,1,1)="5",MID('OT - przykład wodociąg'!$BS85,1,1)="6")),1,'OT - przykład wodociąg'!$BU85),"")</f>
        <v/>
      </c>
      <c r="Y85" s="190"/>
      <c r="Z85" s="178"/>
      <c r="AA85" s="178"/>
      <c r="AB85" s="178"/>
      <c r="AC85" s="198" t="str">
        <f>IF(Tabela2[[#This Row],[Nazwa komponentu
'[3']]]&lt;&gt;"",'OT - przykład wodociąg'!$BU85,"")</f>
        <v/>
      </c>
      <c r="AD85" s="190"/>
      <c r="AE85" s="190"/>
      <c r="AF85" s="190"/>
      <c r="AG85" s="190"/>
      <c r="AH85" s="190"/>
      <c r="AI85" s="190"/>
      <c r="AJ85" s="190"/>
      <c r="AK85" s="190"/>
      <c r="AL85" s="190"/>
      <c r="AM85" s="190"/>
      <c r="AN85" s="190"/>
      <c r="AO85" s="190"/>
      <c r="AP85" s="190"/>
      <c r="AQ85" s="190"/>
      <c r="AR85" s="190"/>
      <c r="AS85" s="190"/>
      <c r="AT85" s="190"/>
      <c r="AU85" s="190"/>
      <c r="AV85" s="242"/>
      <c r="AW85" s="242"/>
      <c r="AX85" s="190"/>
      <c r="AY85" s="190"/>
      <c r="AZ85" s="206"/>
      <c r="BA85" s="178"/>
      <c r="BB85" s="178"/>
      <c r="BC85" s="178"/>
      <c r="BD85" s="178"/>
      <c r="BE85" s="190"/>
      <c r="BF85" s="190"/>
      <c r="BG85" s="198" t="str">
        <f>IF(Tabela2[[#This Row],[Nazwa komponentu
'[3']]]&lt;&gt;"",'OT - przykład wodociąg'!$BS85,"")</f>
        <v/>
      </c>
      <c r="BH85" s="190"/>
      <c r="BI85" s="190"/>
      <c r="BJ85" s="190"/>
      <c r="BK85" s="190"/>
      <c r="BL85" s="190"/>
      <c r="BM85" s="190"/>
      <c r="BN85" s="190"/>
      <c r="BO85" s="190"/>
      <c r="BP85" s="190"/>
      <c r="BQ85" s="200"/>
      <c r="BR85" s="248"/>
      <c r="BS85" s="198" t="str">
        <f t="shared" si="1"/>
        <v/>
      </c>
      <c r="BT85" s="200"/>
      <c r="BU85" s="198" t="str">
        <f>IFERROR(IF(VLOOKUP(BS85,Słowniki_komponentów!$U$1:$Z$476,5,FALSE)="wg tabeli materiałowej",INDEX(Słowniki_komponentów!$AD$2:$AG$50,MATCH(BT85,Słowniki_komponentów!$AC$2:$AC$50,0),MATCH(BQ85,Słowniki_komponentów!$AD$1:$AG$1,0)),VLOOKUP(BS85,Słowniki_komponentów!$U$1:$Z$476,5,FALSE)),"brak wszystkich danych")</f>
        <v>brak wszystkich danych</v>
      </c>
      <c r="BV85" s="201"/>
      <c r="BZ85" s="90"/>
      <c r="CA85" s="90"/>
      <c r="CB85" s="90"/>
    </row>
    <row r="86" spans="1:80">
      <c r="A86" s="189" t="s">
        <v>2483</v>
      </c>
      <c r="B86" s="190"/>
      <c r="C86" s="191" t="str">
        <f>IFERROR(VLOOKUP('OT - przykład wodociąg'!$BS86,Słowniki_komponentów!$U$2:$Z$412,4,FALSE),"")</f>
        <v/>
      </c>
      <c r="D86" s="190"/>
      <c r="E86" s="190"/>
      <c r="F86" s="193"/>
      <c r="G86" s="193"/>
      <c r="H86" s="193"/>
      <c r="I86" s="253"/>
      <c r="J86" s="190"/>
      <c r="K86" s="194" t="str">
        <f>IF(Tabela2[[#This Row],[Nazwa komponentu
'[3']]]&lt;&gt;"",VLOOKUP('OT - przykład wodociąg'!$BT86,Słowniki_komponentów!$AC$2:$AH$50,6,FALSE),"")</f>
        <v/>
      </c>
      <c r="L86" s="229"/>
      <c r="M86" s="228"/>
      <c r="N86" s="229"/>
      <c r="O86" s="228">
        <f>'przedmiar - przykład wodociąg'!K94</f>
        <v>0</v>
      </c>
      <c r="P86" s="226" t="str">
        <f>IF(Tabela2[[#This Row],[Nazwa komponentu
'[3']]]&lt;&gt;"",SUM(L86:O86),"")</f>
        <v/>
      </c>
      <c r="Q86" s="190"/>
      <c r="R86" s="193"/>
      <c r="S86" s="193"/>
      <c r="T86" s="193"/>
      <c r="U86" s="190"/>
      <c r="V86" s="192"/>
      <c r="W86" s="197" t="str">
        <f>IFERROR(VLOOKUP('OT - przykład wodociąg'!$BS86,Słowniki_komponentów!$U$2:$Z$412,2,FALSE),"")</f>
        <v/>
      </c>
      <c r="X86" s="194" t="str">
        <f>IF(Tabela2[[#This Row],[Nazwa komponentu
'[3']]]&lt;&gt;"",IF(AND(Tabela2[[#This Row],[Wartość nakładów razem
'[15']]]&lt;3500,OR(MID('OT - przykład wodociąg'!$BS86,1,1)="4",MID('OT - przykład wodociąg'!$BS86,1,1)="5",MID('OT - przykład wodociąg'!$BS86,1,1)="6")),1,'OT - przykład wodociąg'!$BU86),"")</f>
        <v/>
      </c>
      <c r="Y86" s="190"/>
      <c r="Z86" s="178"/>
      <c r="AA86" s="178"/>
      <c r="AB86" s="178"/>
      <c r="AC86" s="198" t="str">
        <f>IF(Tabela2[[#This Row],[Nazwa komponentu
'[3']]]&lt;&gt;"",'OT - przykład wodociąg'!$BU86,"")</f>
        <v/>
      </c>
      <c r="AD86" s="190"/>
      <c r="AE86" s="190"/>
      <c r="AF86" s="190"/>
      <c r="AG86" s="190"/>
      <c r="AH86" s="190"/>
      <c r="AI86" s="190"/>
      <c r="AJ86" s="190"/>
      <c r="AK86" s="190"/>
      <c r="AL86" s="190"/>
      <c r="AM86" s="190"/>
      <c r="AN86" s="190"/>
      <c r="AO86" s="190"/>
      <c r="AP86" s="190"/>
      <c r="AQ86" s="190"/>
      <c r="AR86" s="190"/>
      <c r="AS86" s="190"/>
      <c r="AT86" s="190"/>
      <c r="AU86" s="190"/>
      <c r="AV86" s="242"/>
      <c r="AW86" s="242"/>
      <c r="AX86" s="190"/>
      <c r="AY86" s="190"/>
      <c r="AZ86" s="206"/>
      <c r="BA86" s="178"/>
      <c r="BB86" s="178"/>
      <c r="BC86" s="178"/>
      <c r="BD86" s="178"/>
      <c r="BE86" s="190"/>
      <c r="BF86" s="190"/>
      <c r="BG86" s="198" t="str">
        <f>IF(Tabela2[[#This Row],[Nazwa komponentu
'[3']]]&lt;&gt;"",'OT - przykład wodociąg'!$BS86,"")</f>
        <v/>
      </c>
      <c r="BH86" s="190"/>
      <c r="BI86" s="190"/>
      <c r="BJ86" s="190"/>
      <c r="BK86" s="190"/>
      <c r="BL86" s="190"/>
      <c r="BM86" s="190"/>
      <c r="BN86" s="190"/>
      <c r="BO86" s="190"/>
      <c r="BP86" s="190"/>
      <c r="BQ86" s="190"/>
      <c r="BR86" s="218"/>
      <c r="BS86" s="198" t="str">
        <f t="shared" si="1"/>
        <v/>
      </c>
      <c r="BT86" s="190"/>
      <c r="BU86" s="198" t="str">
        <f>IFERROR(IF(VLOOKUP(BS86,Słowniki_komponentów!$U$1:$Z$476,5,FALSE)="wg tabeli materiałowej",INDEX(Słowniki_komponentów!$AD$2:$AG$50,MATCH(BT86,Słowniki_komponentów!$AC$2:$AC$50,0),MATCH(BQ86,Słowniki_komponentów!$AD$1:$AG$1,0)),VLOOKUP(BS86,Słowniki_komponentów!$U$1:$Z$476,5,FALSE)),"brak wszystkich danych")</f>
        <v>brak wszystkich danych</v>
      </c>
      <c r="BV86" s="205"/>
      <c r="BZ86" s="90"/>
      <c r="CA86" s="90"/>
      <c r="CB86" s="90"/>
    </row>
    <row r="87" spans="1:80">
      <c r="A87" s="189" t="s">
        <v>2484</v>
      </c>
      <c r="B87" s="190"/>
      <c r="C87" s="191" t="str">
        <f>IFERROR(VLOOKUP('OT - przykład wodociąg'!$BS87,Słowniki_komponentów!$U$2:$Z$412,4,FALSE),"")</f>
        <v/>
      </c>
      <c r="D87" s="190"/>
      <c r="E87" s="190"/>
      <c r="F87" s="193"/>
      <c r="G87" s="193"/>
      <c r="H87" s="193"/>
      <c r="I87" s="253"/>
      <c r="J87" s="190"/>
      <c r="K87" s="194" t="str">
        <f>IF(Tabela2[[#This Row],[Nazwa komponentu
'[3']]]&lt;&gt;"",VLOOKUP('OT - przykład wodociąg'!$BT87,Słowniki_komponentów!$AC$2:$AH$50,6,FALSE),"")</f>
        <v/>
      </c>
      <c r="L87" s="229"/>
      <c r="M87" s="228"/>
      <c r="N87" s="229"/>
      <c r="O87" s="228">
        <f>'przedmiar - przykład wodociąg'!K95</f>
        <v>0</v>
      </c>
      <c r="P87" s="226" t="str">
        <f>IF(Tabela2[[#This Row],[Nazwa komponentu
'[3']]]&lt;&gt;"",SUM(L87:O87),"")</f>
        <v/>
      </c>
      <c r="Q87" s="190"/>
      <c r="R87" s="193"/>
      <c r="S87" s="193"/>
      <c r="T87" s="193"/>
      <c r="U87" s="190"/>
      <c r="V87" s="192"/>
      <c r="W87" s="197" t="str">
        <f>IFERROR(VLOOKUP('OT - przykład wodociąg'!$BS87,Słowniki_komponentów!$U$2:$Z$412,2,FALSE),"")</f>
        <v/>
      </c>
      <c r="X87" s="194" t="str">
        <f>IF(Tabela2[[#This Row],[Nazwa komponentu
'[3']]]&lt;&gt;"",IF(AND(Tabela2[[#This Row],[Wartość nakładów razem
'[15']]]&lt;3500,OR(MID('OT - przykład wodociąg'!$BS87,1,1)="4",MID('OT - przykład wodociąg'!$BS87,1,1)="5",MID('OT - przykład wodociąg'!$BS87,1,1)="6")),1,'OT - przykład wodociąg'!$BU87),"")</f>
        <v/>
      </c>
      <c r="Y87" s="190"/>
      <c r="Z87" s="178"/>
      <c r="AA87" s="178"/>
      <c r="AB87" s="178"/>
      <c r="AC87" s="198" t="str">
        <f>IF(Tabela2[[#This Row],[Nazwa komponentu
'[3']]]&lt;&gt;"",'OT - przykład wodociąg'!$BU87,"")</f>
        <v/>
      </c>
      <c r="AD87" s="190"/>
      <c r="AE87" s="190"/>
      <c r="AF87" s="190"/>
      <c r="AG87" s="190"/>
      <c r="AH87" s="190"/>
      <c r="AI87" s="190"/>
      <c r="AJ87" s="190"/>
      <c r="AK87" s="190"/>
      <c r="AL87" s="190"/>
      <c r="AM87" s="190"/>
      <c r="AN87" s="190"/>
      <c r="AO87" s="190"/>
      <c r="AP87" s="190"/>
      <c r="AQ87" s="190"/>
      <c r="AR87" s="190"/>
      <c r="AS87" s="190"/>
      <c r="AT87" s="190"/>
      <c r="AU87" s="190"/>
      <c r="AV87" s="242"/>
      <c r="AW87" s="242"/>
      <c r="AX87" s="190"/>
      <c r="AY87" s="190"/>
      <c r="AZ87" s="206"/>
      <c r="BA87" s="178"/>
      <c r="BB87" s="178"/>
      <c r="BC87" s="178"/>
      <c r="BD87" s="178"/>
      <c r="BE87" s="190"/>
      <c r="BF87" s="190"/>
      <c r="BG87" s="198" t="str">
        <f>IF(Tabela2[[#This Row],[Nazwa komponentu
'[3']]]&lt;&gt;"",'OT - przykład wodociąg'!$BS87,"")</f>
        <v/>
      </c>
      <c r="BH87" s="190"/>
      <c r="BI87" s="190"/>
      <c r="BJ87" s="190"/>
      <c r="BK87" s="190"/>
      <c r="BL87" s="190"/>
      <c r="BM87" s="190"/>
      <c r="BN87" s="190"/>
      <c r="BO87" s="190"/>
      <c r="BP87" s="190"/>
      <c r="BQ87" s="200"/>
      <c r="BR87" s="248"/>
      <c r="BS87" s="198" t="str">
        <f t="shared" si="1"/>
        <v/>
      </c>
      <c r="BT87" s="200"/>
      <c r="BU87" s="198" t="str">
        <f>IFERROR(IF(VLOOKUP(BS87,Słowniki_komponentów!$U$1:$Z$476,5,FALSE)="wg tabeli materiałowej",INDEX(Słowniki_komponentów!$AD$2:$AG$50,MATCH(BT87,Słowniki_komponentów!$AC$2:$AC$50,0),MATCH(BQ87,Słowniki_komponentów!$AD$1:$AG$1,0)),VLOOKUP(BS87,Słowniki_komponentów!$U$1:$Z$476,5,FALSE)),"brak wszystkich danych")</f>
        <v>brak wszystkich danych</v>
      </c>
      <c r="BV87" s="201"/>
      <c r="BZ87" s="90"/>
      <c r="CA87" s="90"/>
      <c r="CB87" s="90"/>
    </row>
    <row r="88" spans="1:80">
      <c r="A88" s="189" t="s">
        <v>2485</v>
      </c>
      <c r="B88" s="190"/>
      <c r="C88" s="191" t="str">
        <f>IFERROR(VLOOKUP('OT - przykład wodociąg'!$BS88,Słowniki_komponentów!$U$2:$Z$412,4,FALSE),"")</f>
        <v/>
      </c>
      <c r="D88" s="190"/>
      <c r="E88" s="190"/>
      <c r="F88" s="193"/>
      <c r="G88" s="193"/>
      <c r="H88" s="193"/>
      <c r="I88" s="253"/>
      <c r="J88" s="190"/>
      <c r="K88" s="194" t="str">
        <f>IF(Tabela2[[#This Row],[Nazwa komponentu
'[3']]]&lt;&gt;"",VLOOKUP('OT - przykład wodociąg'!$BT88,Słowniki_komponentów!$AC$2:$AH$50,6,FALSE),"")</f>
        <v/>
      </c>
      <c r="L88" s="229"/>
      <c r="M88" s="228"/>
      <c r="N88" s="229"/>
      <c r="O88" s="228">
        <f>'przedmiar - przykład wodociąg'!K96</f>
        <v>0</v>
      </c>
      <c r="P88" s="226" t="str">
        <f>IF(Tabela2[[#This Row],[Nazwa komponentu
'[3']]]&lt;&gt;"",SUM(L88:O88),"")</f>
        <v/>
      </c>
      <c r="Q88" s="190"/>
      <c r="R88" s="193"/>
      <c r="S88" s="193"/>
      <c r="T88" s="193"/>
      <c r="U88" s="190"/>
      <c r="V88" s="192"/>
      <c r="W88" s="197" t="str">
        <f>IFERROR(VLOOKUP('OT - przykład wodociąg'!$BS88,Słowniki_komponentów!$U$2:$Z$412,2,FALSE),"")</f>
        <v/>
      </c>
      <c r="X88" s="194" t="str">
        <f>IF(Tabela2[[#This Row],[Nazwa komponentu
'[3']]]&lt;&gt;"",IF(AND(Tabela2[[#This Row],[Wartość nakładów razem
'[15']]]&lt;3500,OR(MID('OT - przykład wodociąg'!$BS88,1,1)="4",MID('OT - przykład wodociąg'!$BS88,1,1)="5",MID('OT - przykład wodociąg'!$BS88,1,1)="6")),1,'OT - przykład wodociąg'!$BU88),"")</f>
        <v/>
      </c>
      <c r="Y88" s="190"/>
      <c r="Z88" s="178"/>
      <c r="AA88" s="178"/>
      <c r="AB88" s="178"/>
      <c r="AC88" s="198" t="str">
        <f>IF(Tabela2[[#This Row],[Nazwa komponentu
'[3']]]&lt;&gt;"",'OT - przykład wodociąg'!$BU88,"")</f>
        <v/>
      </c>
      <c r="AD88" s="190"/>
      <c r="AE88" s="190"/>
      <c r="AF88" s="190"/>
      <c r="AG88" s="190"/>
      <c r="AH88" s="190"/>
      <c r="AI88" s="190"/>
      <c r="AJ88" s="190"/>
      <c r="AK88" s="190"/>
      <c r="AL88" s="190"/>
      <c r="AM88" s="190"/>
      <c r="AN88" s="190"/>
      <c r="AO88" s="190"/>
      <c r="AP88" s="190"/>
      <c r="AQ88" s="190"/>
      <c r="AR88" s="190"/>
      <c r="AS88" s="190"/>
      <c r="AT88" s="190"/>
      <c r="AU88" s="190"/>
      <c r="AV88" s="242"/>
      <c r="AW88" s="242"/>
      <c r="AX88" s="190"/>
      <c r="AY88" s="190"/>
      <c r="AZ88" s="206"/>
      <c r="BA88" s="178"/>
      <c r="BB88" s="178"/>
      <c r="BC88" s="178"/>
      <c r="BD88" s="178"/>
      <c r="BE88" s="190"/>
      <c r="BF88" s="190"/>
      <c r="BG88" s="198" t="str">
        <f>IF(Tabela2[[#This Row],[Nazwa komponentu
'[3']]]&lt;&gt;"",'OT - przykład wodociąg'!$BS88,"")</f>
        <v/>
      </c>
      <c r="BH88" s="190"/>
      <c r="BI88" s="190"/>
      <c r="BJ88" s="190"/>
      <c r="BK88" s="190"/>
      <c r="BL88" s="190"/>
      <c r="BM88" s="190"/>
      <c r="BN88" s="190"/>
      <c r="BO88" s="190"/>
      <c r="BP88" s="190"/>
      <c r="BQ88" s="190"/>
      <c r="BR88" s="218"/>
      <c r="BS88" s="198" t="str">
        <f t="shared" si="1"/>
        <v/>
      </c>
      <c r="BT88" s="190"/>
      <c r="BU88" s="198" t="str">
        <f>IFERROR(IF(VLOOKUP(BS88,Słowniki_komponentów!$U$1:$Z$476,5,FALSE)="wg tabeli materiałowej",INDEX(Słowniki_komponentów!$AD$2:$AG$50,MATCH(BT88,Słowniki_komponentów!$AC$2:$AC$50,0),MATCH(BQ88,Słowniki_komponentów!$AD$1:$AG$1,0)),VLOOKUP(BS88,Słowniki_komponentów!$U$1:$Z$476,5,FALSE)),"brak wszystkich danych")</f>
        <v>brak wszystkich danych</v>
      </c>
      <c r="BV88" s="205"/>
      <c r="BZ88" s="90"/>
      <c r="CA88" s="90"/>
      <c r="CB88" s="90"/>
    </row>
    <row r="89" spans="1:80">
      <c r="A89" s="189" t="s">
        <v>2486</v>
      </c>
      <c r="B89" s="190"/>
      <c r="C89" s="191" t="str">
        <f>IFERROR(VLOOKUP('OT - przykład wodociąg'!$BS89,Słowniki_komponentów!$U$2:$Z$412,4,FALSE),"")</f>
        <v/>
      </c>
      <c r="D89" s="190"/>
      <c r="E89" s="190"/>
      <c r="F89" s="193"/>
      <c r="G89" s="193"/>
      <c r="H89" s="193"/>
      <c r="I89" s="253"/>
      <c r="J89" s="190"/>
      <c r="K89" s="194" t="str">
        <f>IF(Tabela2[[#This Row],[Nazwa komponentu
'[3']]]&lt;&gt;"",VLOOKUP('OT - przykład wodociąg'!$BT89,Słowniki_komponentów!$AC$2:$AH$50,6,FALSE),"")</f>
        <v/>
      </c>
      <c r="L89" s="229"/>
      <c r="M89" s="228"/>
      <c r="N89" s="229"/>
      <c r="O89" s="228">
        <f>'przedmiar - przykład wodociąg'!K97</f>
        <v>0</v>
      </c>
      <c r="P89" s="226" t="str">
        <f>IF(Tabela2[[#This Row],[Nazwa komponentu
'[3']]]&lt;&gt;"",SUM(L89:O89),"")</f>
        <v/>
      </c>
      <c r="Q89" s="190"/>
      <c r="R89" s="193"/>
      <c r="S89" s="193"/>
      <c r="T89" s="193"/>
      <c r="U89" s="190"/>
      <c r="V89" s="192"/>
      <c r="W89" s="197" t="str">
        <f>IFERROR(VLOOKUP('OT - przykład wodociąg'!$BS89,Słowniki_komponentów!$U$2:$Z$412,2,FALSE),"")</f>
        <v/>
      </c>
      <c r="X89" s="194" t="str">
        <f>IF(Tabela2[[#This Row],[Nazwa komponentu
'[3']]]&lt;&gt;"",IF(AND(Tabela2[[#This Row],[Wartość nakładów razem
'[15']]]&lt;3500,OR(MID('OT - przykład wodociąg'!$BS89,1,1)="4",MID('OT - przykład wodociąg'!$BS89,1,1)="5",MID('OT - przykład wodociąg'!$BS89,1,1)="6")),1,'OT - przykład wodociąg'!$BU89),"")</f>
        <v/>
      </c>
      <c r="Y89" s="190"/>
      <c r="Z89" s="178"/>
      <c r="AA89" s="178"/>
      <c r="AB89" s="178"/>
      <c r="AC89" s="198" t="str">
        <f>IF(Tabela2[[#This Row],[Nazwa komponentu
'[3']]]&lt;&gt;"",'OT - przykład wodociąg'!$BU89,"")</f>
        <v/>
      </c>
      <c r="AD89" s="190"/>
      <c r="AE89" s="190"/>
      <c r="AF89" s="190"/>
      <c r="AG89" s="190"/>
      <c r="AH89" s="190"/>
      <c r="AI89" s="190"/>
      <c r="AJ89" s="190"/>
      <c r="AK89" s="190"/>
      <c r="AL89" s="190"/>
      <c r="AM89" s="190"/>
      <c r="AN89" s="190"/>
      <c r="AO89" s="190"/>
      <c r="AP89" s="190"/>
      <c r="AQ89" s="190"/>
      <c r="AR89" s="190"/>
      <c r="AS89" s="190"/>
      <c r="AT89" s="190"/>
      <c r="AU89" s="190"/>
      <c r="AV89" s="242"/>
      <c r="AW89" s="242"/>
      <c r="AX89" s="190"/>
      <c r="AY89" s="190"/>
      <c r="AZ89" s="206"/>
      <c r="BA89" s="178"/>
      <c r="BB89" s="178"/>
      <c r="BC89" s="178"/>
      <c r="BD89" s="178"/>
      <c r="BE89" s="190"/>
      <c r="BF89" s="190"/>
      <c r="BG89" s="198" t="str">
        <f>IF(Tabela2[[#This Row],[Nazwa komponentu
'[3']]]&lt;&gt;"",'OT - przykład wodociąg'!$BS89,"")</f>
        <v/>
      </c>
      <c r="BH89" s="190"/>
      <c r="BI89" s="190"/>
      <c r="BJ89" s="190"/>
      <c r="BK89" s="190"/>
      <c r="BL89" s="190"/>
      <c r="BM89" s="190"/>
      <c r="BN89" s="190"/>
      <c r="BO89" s="190"/>
      <c r="BP89" s="190"/>
      <c r="BQ89" s="200"/>
      <c r="BR89" s="248"/>
      <c r="BS89" s="198" t="str">
        <f t="shared" si="1"/>
        <v/>
      </c>
      <c r="BT89" s="200"/>
      <c r="BU89" s="198" t="str">
        <f>IFERROR(IF(VLOOKUP(BS89,Słowniki_komponentów!$U$1:$Z$476,5,FALSE)="wg tabeli materiałowej",INDEX(Słowniki_komponentów!$AD$2:$AG$50,MATCH(BT89,Słowniki_komponentów!$AC$2:$AC$50,0),MATCH(BQ89,Słowniki_komponentów!$AD$1:$AG$1,0)),VLOOKUP(BS89,Słowniki_komponentów!$U$1:$Z$476,5,FALSE)),"brak wszystkich danych")</f>
        <v>brak wszystkich danych</v>
      </c>
      <c r="BV89" s="201"/>
      <c r="BZ89" s="90"/>
      <c r="CA89" s="90"/>
      <c r="CB89" s="90"/>
    </row>
    <row r="90" spans="1:80">
      <c r="A90" s="189" t="s">
        <v>2487</v>
      </c>
      <c r="B90" s="190"/>
      <c r="C90" s="191" t="str">
        <f>IFERROR(VLOOKUP('OT - przykład wodociąg'!$BS90,Słowniki_komponentów!$U$2:$Z$412,4,FALSE),"")</f>
        <v/>
      </c>
      <c r="D90" s="190"/>
      <c r="E90" s="190"/>
      <c r="F90" s="193"/>
      <c r="G90" s="193"/>
      <c r="H90" s="193"/>
      <c r="I90" s="253"/>
      <c r="J90" s="190"/>
      <c r="K90" s="194" t="str">
        <f>IF(Tabela2[[#This Row],[Nazwa komponentu
'[3']]]&lt;&gt;"",VLOOKUP('OT - przykład wodociąg'!$BT90,Słowniki_komponentów!$AC$2:$AH$50,6,FALSE),"")</f>
        <v/>
      </c>
      <c r="L90" s="229"/>
      <c r="M90" s="228"/>
      <c r="N90" s="229"/>
      <c r="O90" s="228">
        <f>'przedmiar - przykład wodociąg'!K98</f>
        <v>0</v>
      </c>
      <c r="P90" s="226" t="str">
        <f>IF(Tabela2[[#This Row],[Nazwa komponentu
'[3']]]&lt;&gt;"",SUM(L90:O90),"")</f>
        <v/>
      </c>
      <c r="Q90" s="190"/>
      <c r="R90" s="193"/>
      <c r="S90" s="193"/>
      <c r="T90" s="193"/>
      <c r="U90" s="190"/>
      <c r="V90" s="192"/>
      <c r="W90" s="197" t="str">
        <f>IFERROR(VLOOKUP('OT - przykład wodociąg'!$BS90,Słowniki_komponentów!$U$2:$Z$412,2,FALSE),"")</f>
        <v/>
      </c>
      <c r="X90" s="194" t="str">
        <f>IF(Tabela2[[#This Row],[Nazwa komponentu
'[3']]]&lt;&gt;"",IF(AND(Tabela2[[#This Row],[Wartość nakładów razem
'[15']]]&lt;3500,OR(MID('OT - przykład wodociąg'!$BS90,1,1)="4",MID('OT - przykład wodociąg'!$BS90,1,1)="5",MID('OT - przykład wodociąg'!$BS90,1,1)="6")),1,'OT - przykład wodociąg'!$BU90),"")</f>
        <v/>
      </c>
      <c r="Y90" s="190"/>
      <c r="Z90" s="178"/>
      <c r="AA90" s="178"/>
      <c r="AB90" s="178"/>
      <c r="AC90" s="198" t="str">
        <f>IF(Tabela2[[#This Row],[Nazwa komponentu
'[3']]]&lt;&gt;"",'OT - przykład wodociąg'!$BU90,"")</f>
        <v/>
      </c>
      <c r="AD90" s="190"/>
      <c r="AE90" s="190"/>
      <c r="AF90" s="190"/>
      <c r="AG90" s="190"/>
      <c r="AH90" s="190"/>
      <c r="AI90" s="190"/>
      <c r="AJ90" s="190"/>
      <c r="AK90" s="190"/>
      <c r="AL90" s="190"/>
      <c r="AM90" s="190"/>
      <c r="AN90" s="190"/>
      <c r="AO90" s="190"/>
      <c r="AP90" s="190"/>
      <c r="AQ90" s="190"/>
      <c r="AR90" s="190"/>
      <c r="AS90" s="190"/>
      <c r="AT90" s="190"/>
      <c r="AU90" s="190"/>
      <c r="AV90" s="242"/>
      <c r="AW90" s="242"/>
      <c r="AX90" s="190"/>
      <c r="AY90" s="190"/>
      <c r="AZ90" s="206"/>
      <c r="BA90" s="178"/>
      <c r="BB90" s="178"/>
      <c r="BC90" s="178"/>
      <c r="BD90" s="178"/>
      <c r="BE90" s="190"/>
      <c r="BF90" s="190"/>
      <c r="BG90" s="198" t="str">
        <f>IF(Tabela2[[#This Row],[Nazwa komponentu
'[3']]]&lt;&gt;"",'OT - przykład wodociąg'!$BS90,"")</f>
        <v/>
      </c>
      <c r="BH90" s="190"/>
      <c r="BI90" s="190"/>
      <c r="BJ90" s="190"/>
      <c r="BK90" s="190"/>
      <c r="BL90" s="190"/>
      <c r="BM90" s="190"/>
      <c r="BN90" s="190"/>
      <c r="BO90" s="190"/>
      <c r="BP90" s="190"/>
      <c r="BQ90" s="190"/>
      <c r="BR90" s="218"/>
      <c r="BS90" s="198" t="str">
        <f t="shared" si="1"/>
        <v/>
      </c>
      <c r="BT90" s="190"/>
      <c r="BU90" s="198" t="str">
        <f>IFERROR(IF(VLOOKUP(BS90,Słowniki_komponentów!$U$1:$Z$476,5,FALSE)="wg tabeli materiałowej",INDEX(Słowniki_komponentów!$AD$2:$AG$50,MATCH(BT90,Słowniki_komponentów!$AC$2:$AC$50,0),MATCH(BQ90,Słowniki_komponentów!$AD$1:$AG$1,0)),VLOOKUP(BS90,Słowniki_komponentów!$U$1:$Z$476,5,FALSE)),"brak wszystkich danych")</f>
        <v>brak wszystkich danych</v>
      </c>
      <c r="BV90" s="205"/>
      <c r="BZ90" s="90"/>
      <c r="CA90" s="90"/>
      <c r="CB90" s="90"/>
    </row>
    <row r="91" spans="1:80">
      <c r="A91" s="189" t="s">
        <v>2488</v>
      </c>
      <c r="B91" s="190"/>
      <c r="C91" s="191" t="str">
        <f>IFERROR(VLOOKUP('OT - przykład wodociąg'!$BS91,Słowniki_komponentów!$U$2:$Z$412,4,FALSE),"")</f>
        <v/>
      </c>
      <c r="D91" s="190"/>
      <c r="E91" s="190"/>
      <c r="F91" s="193"/>
      <c r="G91" s="193"/>
      <c r="H91" s="193"/>
      <c r="I91" s="253"/>
      <c r="J91" s="190"/>
      <c r="K91" s="194" t="str">
        <f>IF(Tabela2[[#This Row],[Nazwa komponentu
'[3']]]&lt;&gt;"",VLOOKUP('OT - przykład wodociąg'!$BT91,Słowniki_komponentów!$AC$2:$AH$50,6,FALSE),"")</f>
        <v/>
      </c>
      <c r="L91" s="229"/>
      <c r="M91" s="228"/>
      <c r="N91" s="229"/>
      <c r="O91" s="228">
        <f>'przedmiar - przykład wodociąg'!K99</f>
        <v>0</v>
      </c>
      <c r="P91" s="226" t="str">
        <f>IF(Tabela2[[#This Row],[Nazwa komponentu
'[3']]]&lt;&gt;"",SUM(L91:O91),"")</f>
        <v/>
      </c>
      <c r="Q91" s="190"/>
      <c r="R91" s="193"/>
      <c r="S91" s="193"/>
      <c r="T91" s="193"/>
      <c r="U91" s="190"/>
      <c r="V91" s="192"/>
      <c r="W91" s="197" t="str">
        <f>IFERROR(VLOOKUP('OT - przykład wodociąg'!$BS91,Słowniki_komponentów!$U$2:$Z$412,2,FALSE),"")</f>
        <v/>
      </c>
      <c r="X91" s="194" t="str">
        <f>IF(Tabela2[[#This Row],[Nazwa komponentu
'[3']]]&lt;&gt;"",IF(AND(Tabela2[[#This Row],[Wartość nakładów razem
'[15']]]&lt;3500,OR(MID('OT - przykład wodociąg'!$BS91,1,1)="4",MID('OT - przykład wodociąg'!$BS91,1,1)="5",MID('OT - przykład wodociąg'!$BS91,1,1)="6")),1,'OT - przykład wodociąg'!$BU91),"")</f>
        <v/>
      </c>
      <c r="Y91" s="190"/>
      <c r="Z91" s="178"/>
      <c r="AA91" s="178"/>
      <c r="AB91" s="178"/>
      <c r="AC91" s="198" t="str">
        <f>IF(Tabela2[[#This Row],[Nazwa komponentu
'[3']]]&lt;&gt;"",'OT - przykład wodociąg'!$BU91,"")</f>
        <v/>
      </c>
      <c r="AD91" s="190"/>
      <c r="AE91" s="190"/>
      <c r="AF91" s="190"/>
      <c r="AG91" s="190"/>
      <c r="AH91" s="190"/>
      <c r="AI91" s="190"/>
      <c r="AJ91" s="190"/>
      <c r="AK91" s="190"/>
      <c r="AL91" s="190"/>
      <c r="AM91" s="190"/>
      <c r="AN91" s="190"/>
      <c r="AO91" s="190"/>
      <c r="AP91" s="190"/>
      <c r="AQ91" s="190"/>
      <c r="AR91" s="190"/>
      <c r="AS91" s="190"/>
      <c r="AT91" s="190"/>
      <c r="AU91" s="190"/>
      <c r="AV91" s="242"/>
      <c r="AW91" s="242"/>
      <c r="AX91" s="190"/>
      <c r="AY91" s="190"/>
      <c r="AZ91" s="206"/>
      <c r="BA91" s="178"/>
      <c r="BB91" s="178"/>
      <c r="BC91" s="178"/>
      <c r="BD91" s="178"/>
      <c r="BE91" s="190"/>
      <c r="BF91" s="190"/>
      <c r="BG91" s="198" t="str">
        <f>IF(Tabela2[[#This Row],[Nazwa komponentu
'[3']]]&lt;&gt;"",'OT - przykład wodociąg'!$BS91,"")</f>
        <v/>
      </c>
      <c r="BH91" s="190"/>
      <c r="BI91" s="190"/>
      <c r="BJ91" s="190"/>
      <c r="BK91" s="190"/>
      <c r="BL91" s="190"/>
      <c r="BM91" s="190"/>
      <c r="BN91" s="190"/>
      <c r="BO91" s="190"/>
      <c r="BP91" s="190"/>
      <c r="BQ91" s="200"/>
      <c r="BR91" s="248"/>
      <c r="BS91" s="198" t="str">
        <f t="shared" si="1"/>
        <v/>
      </c>
      <c r="BT91" s="200"/>
      <c r="BU91" s="198" t="str">
        <f>IFERROR(IF(VLOOKUP(BS91,Słowniki_komponentów!$U$1:$Z$476,5,FALSE)="wg tabeli materiałowej",INDEX(Słowniki_komponentów!$AD$2:$AG$50,MATCH(BT91,Słowniki_komponentów!$AC$2:$AC$50,0),MATCH(BQ91,Słowniki_komponentów!$AD$1:$AG$1,0)),VLOOKUP(BS91,Słowniki_komponentów!$U$1:$Z$476,5,FALSE)),"brak wszystkich danych")</f>
        <v>brak wszystkich danych</v>
      </c>
      <c r="BV91" s="201"/>
      <c r="BZ91" s="90"/>
      <c r="CA91" s="90"/>
      <c r="CB91" s="90"/>
    </row>
    <row r="92" spans="1:80">
      <c r="A92" s="189" t="s">
        <v>2489</v>
      </c>
      <c r="B92" s="190"/>
      <c r="C92" s="191" t="str">
        <f>IFERROR(VLOOKUP('OT - przykład wodociąg'!$BS92,Słowniki_komponentów!$U$2:$Z$412,4,FALSE),"")</f>
        <v/>
      </c>
      <c r="D92" s="190"/>
      <c r="E92" s="190"/>
      <c r="F92" s="193"/>
      <c r="G92" s="193"/>
      <c r="H92" s="193"/>
      <c r="I92" s="253"/>
      <c r="J92" s="190"/>
      <c r="K92" s="194" t="str">
        <f>IF(Tabela2[[#This Row],[Nazwa komponentu
'[3']]]&lt;&gt;"",VLOOKUP('OT - przykład wodociąg'!$BT92,Słowniki_komponentów!$AC$2:$AH$50,6,FALSE),"")</f>
        <v/>
      </c>
      <c r="L92" s="229"/>
      <c r="M92" s="228"/>
      <c r="N92" s="229"/>
      <c r="O92" s="228">
        <f>'przedmiar - przykład wodociąg'!K100</f>
        <v>0</v>
      </c>
      <c r="P92" s="226" t="str">
        <f>IF(Tabela2[[#This Row],[Nazwa komponentu
'[3']]]&lt;&gt;"",SUM(L92:O92),"")</f>
        <v/>
      </c>
      <c r="Q92" s="190"/>
      <c r="R92" s="193"/>
      <c r="S92" s="193"/>
      <c r="T92" s="193"/>
      <c r="U92" s="190"/>
      <c r="V92" s="192"/>
      <c r="W92" s="197" t="str">
        <f>IFERROR(VLOOKUP('OT - przykład wodociąg'!$BS92,Słowniki_komponentów!$U$2:$Z$412,2,FALSE),"")</f>
        <v/>
      </c>
      <c r="X92" s="194" t="str">
        <f>IF(Tabela2[[#This Row],[Nazwa komponentu
'[3']]]&lt;&gt;"",IF(AND(Tabela2[[#This Row],[Wartość nakładów razem
'[15']]]&lt;3500,OR(MID('OT - przykład wodociąg'!$BS92,1,1)="4",MID('OT - przykład wodociąg'!$BS92,1,1)="5",MID('OT - przykład wodociąg'!$BS92,1,1)="6")),1,'OT - przykład wodociąg'!$BU92),"")</f>
        <v/>
      </c>
      <c r="Y92" s="190"/>
      <c r="Z92" s="178"/>
      <c r="AA92" s="178"/>
      <c r="AB92" s="178"/>
      <c r="AC92" s="198" t="str">
        <f>IF(Tabela2[[#This Row],[Nazwa komponentu
'[3']]]&lt;&gt;"",'OT - przykład wodociąg'!$BU92,"")</f>
        <v/>
      </c>
      <c r="AD92" s="190"/>
      <c r="AE92" s="190"/>
      <c r="AF92" s="190"/>
      <c r="AG92" s="190"/>
      <c r="AH92" s="190"/>
      <c r="AI92" s="190"/>
      <c r="AJ92" s="190"/>
      <c r="AK92" s="190"/>
      <c r="AL92" s="190"/>
      <c r="AM92" s="190"/>
      <c r="AN92" s="190"/>
      <c r="AO92" s="190"/>
      <c r="AP92" s="190"/>
      <c r="AQ92" s="190"/>
      <c r="AR92" s="190"/>
      <c r="AS92" s="190"/>
      <c r="AT92" s="190"/>
      <c r="AU92" s="190"/>
      <c r="AV92" s="242"/>
      <c r="AW92" s="242"/>
      <c r="AX92" s="190"/>
      <c r="AY92" s="190"/>
      <c r="AZ92" s="206"/>
      <c r="BA92" s="178"/>
      <c r="BB92" s="178"/>
      <c r="BC92" s="178"/>
      <c r="BD92" s="178"/>
      <c r="BE92" s="190"/>
      <c r="BF92" s="190"/>
      <c r="BG92" s="198" t="str">
        <f>IF(Tabela2[[#This Row],[Nazwa komponentu
'[3']]]&lt;&gt;"",'OT - przykład wodociąg'!$BS92,"")</f>
        <v/>
      </c>
      <c r="BH92" s="190"/>
      <c r="BI92" s="190"/>
      <c r="BJ92" s="190"/>
      <c r="BK92" s="190"/>
      <c r="BL92" s="190"/>
      <c r="BM92" s="190"/>
      <c r="BN92" s="190"/>
      <c r="BO92" s="190"/>
      <c r="BP92" s="190"/>
      <c r="BQ92" s="190"/>
      <c r="BR92" s="218"/>
      <c r="BS92" s="198" t="str">
        <f t="shared" si="1"/>
        <v/>
      </c>
      <c r="BT92" s="190"/>
      <c r="BU92" s="198" t="str">
        <f>IFERROR(IF(VLOOKUP(BS92,Słowniki_komponentów!$U$1:$Z$476,5,FALSE)="wg tabeli materiałowej",INDEX(Słowniki_komponentów!$AD$2:$AG$50,MATCH(BT92,Słowniki_komponentów!$AC$2:$AC$50,0),MATCH(BQ92,Słowniki_komponentów!$AD$1:$AG$1,0)),VLOOKUP(BS92,Słowniki_komponentów!$U$1:$Z$476,5,FALSE)),"brak wszystkich danych")</f>
        <v>brak wszystkich danych</v>
      </c>
      <c r="BV92" s="205"/>
      <c r="BZ92" s="90"/>
      <c r="CA92" s="90"/>
      <c r="CB92" s="90"/>
    </row>
    <row r="93" spans="1:80">
      <c r="A93" s="189" t="s">
        <v>2490</v>
      </c>
      <c r="B93" s="190"/>
      <c r="C93" s="191" t="str">
        <f>IFERROR(VLOOKUP('OT - przykład wodociąg'!$BS93,Słowniki_komponentów!$U$2:$Z$412,4,FALSE),"")</f>
        <v/>
      </c>
      <c r="D93" s="190"/>
      <c r="E93" s="190"/>
      <c r="F93" s="193"/>
      <c r="G93" s="193"/>
      <c r="H93" s="193"/>
      <c r="I93" s="253"/>
      <c r="J93" s="190"/>
      <c r="K93" s="194" t="str">
        <f>IF(Tabela2[[#This Row],[Nazwa komponentu
'[3']]]&lt;&gt;"",VLOOKUP('OT - przykład wodociąg'!$BT93,Słowniki_komponentów!$AC$2:$AH$50,6,FALSE),"")</f>
        <v/>
      </c>
      <c r="L93" s="229"/>
      <c r="M93" s="228"/>
      <c r="N93" s="229"/>
      <c r="O93" s="228">
        <f>'przedmiar - przykład wodociąg'!K101</f>
        <v>0</v>
      </c>
      <c r="P93" s="226" t="str">
        <f>IF(Tabela2[[#This Row],[Nazwa komponentu
'[3']]]&lt;&gt;"",SUM(L93:O93),"")</f>
        <v/>
      </c>
      <c r="Q93" s="190"/>
      <c r="R93" s="193"/>
      <c r="S93" s="193"/>
      <c r="T93" s="193"/>
      <c r="U93" s="190"/>
      <c r="V93" s="192"/>
      <c r="W93" s="197" t="str">
        <f>IFERROR(VLOOKUP('OT - przykład wodociąg'!$BS93,Słowniki_komponentów!$U$2:$Z$412,2,FALSE),"")</f>
        <v/>
      </c>
      <c r="X93" s="194" t="str">
        <f>IF(Tabela2[[#This Row],[Nazwa komponentu
'[3']]]&lt;&gt;"",IF(AND(Tabela2[[#This Row],[Wartość nakładów razem
'[15']]]&lt;3500,OR(MID('OT - przykład wodociąg'!$BS93,1,1)="4",MID('OT - przykład wodociąg'!$BS93,1,1)="5",MID('OT - przykład wodociąg'!$BS93,1,1)="6")),1,'OT - przykład wodociąg'!$BU93),"")</f>
        <v/>
      </c>
      <c r="Y93" s="190"/>
      <c r="Z93" s="178"/>
      <c r="AA93" s="178"/>
      <c r="AB93" s="178"/>
      <c r="AC93" s="198" t="str">
        <f>IF(Tabela2[[#This Row],[Nazwa komponentu
'[3']]]&lt;&gt;"",'OT - przykład wodociąg'!$BU93,"")</f>
        <v/>
      </c>
      <c r="AD93" s="190"/>
      <c r="AE93" s="190"/>
      <c r="AF93" s="190"/>
      <c r="AG93" s="190"/>
      <c r="AH93" s="190"/>
      <c r="AI93" s="190"/>
      <c r="AJ93" s="190"/>
      <c r="AK93" s="190"/>
      <c r="AL93" s="190"/>
      <c r="AM93" s="190"/>
      <c r="AN93" s="190"/>
      <c r="AO93" s="190"/>
      <c r="AP93" s="190"/>
      <c r="AQ93" s="190"/>
      <c r="AR93" s="190"/>
      <c r="AS93" s="190"/>
      <c r="AT93" s="190"/>
      <c r="AU93" s="190"/>
      <c r="AV93" s="242"/>
      <c r="AW93" s="242"/>
      <c r="AX93" s="190"/>
      <c r="AY93" s="190"/>
      <c r="AZ93" s="206"/>
      <c r="BA93" s="178"/>
      <c r="BB93" s="178"/>
      <c r="BC93" s="178"/>
      <c r="BD93" s="178"/>
      <c r="BE93" s="190"/>
      <c r="BF93" s="190"/>
      <c r="BG93" s="198" t="str">
        <f>IF(Tabela2[[#This Row],[Nazwa komponentu
'[3']]]&lt;&gt;"",'OT - przykład wodociąg'!$BS93,"")</f>
        <v/>
      </c>
      <c r="BH93" s="190"/>
      <c r="BI93" s="190"/>
      <c r="BJ93" s="190"/>
      <c r="BK93" s="190"/>
      <c r="BL93" s="190"/>
      <c r="BM93" s="190"/>
      <c r="BN93" s="190"/>
      <c r="BO93" s="190"/>
      <c r="BP93" s="190"/>
      <c r="BQ93" s="200"/>
      <c r="BR93" s="248"/>
      <c r="BS93" s="198" t="str">
        <f t="shared" si="1"/>
        <v/>
      </c>
      <c r="BT93" s="200"/>
      <c r="BU93" s="198" t="str">
        <f>IFERROR(IF(VLOOKUP(BS93,Słowniki_komponentów!$U$1:$Z$476,5,FALSE)="wg tabeli materiałowej",INDEX(Słowniki_komponentów!$AD$2:$AG$50,MATCH(BT93,Słowniki_komponentów!$AC$2:$AC$50,0),MATCH(BQ93,Słowniki_komponentów!$AD$1:$AG$1,0)),VLOOKUP(BS93,Słowniki_komponentów!$U$1:$Z$476,5,FALSE)),"brak wszystkich danych")</f>
        <v>brak wszystkich danych</v>
      </c>
      <c r="BV93" s="201"/>
      <c r="BZ93" s="90"/>
      <c r="CA93" s="90"/>
      <c r="CB93" s="90"/>
    </row>
    <row r="94" spans="1:80">
      <c r="A94" s="189" t="s">
        <v>2491</v>
      </c>
      <c r="B94" s="190"/>
      <c r="C94" s="191" t="str">
        <f>IFERROR(VLOOKUP('OT - przykład wodociąg'!$BS94,Słowniki_komponentów!$U$2:$Z$412,4,FALSE),"")</f>
        <v/>
      </c>
      <c r="D94" s="190"/>
      <c r="E94" s="190"/>
      <c r="F94" s="193"/>
      <c r="G94" s="193"/>
      <c r="H94" s="193"/>
      <c r="I94" s="253"/>
      <c r="J94" s="190"/>
      <c r="K94" s="194" t="str">
        <f>IF(Tabela2[[#This Row],[Nazwa komponentu
'[3']]]&lt;&gt;"",VLOOKUP('OT - przykład wodociąg'!$BT94,Słowniki_komponentów!$AC$2:$AH$50,6,FALSE),"")</f>
        <v/>
      </c>
      <c r="L94" s="229"/>
      <c r="M94" s="228"/>
      <c r="N94" s="229"/>
      <c r="O94" s="228">
        <f>'przedmiar - przykład wodociąg'!K102</f>
        <v>0</v>
      </c>
      <c r="P94" s="226" t="str">
        <f>IF(Tabela2[[#This Row],[Nazwa komponentu
'[3']]]&lt;&gt;"",SUM(L94:O94),"")</f>
        <v/>
      </c>
      <c r="Q94" s="190"/>
      <c r="R94" s="193"/>
      <c r="S94" s="193"/>
      <c r="T94" s="193"/>
      <c r="U94" s="190"/>
      <c r="V94" s="192"/>
      <c r="W94" s="197" t="str">
        <f>IFERROR(VLOOKUP('OT - przykład wodociąg'!$BS94,Słowniki_komponentów!$U$2:$Z$412,2,FALSE),"")</f>
        <v/>
      </c>
      <c r="X94" s="194" t="str">
        <f>IF(Tabela2[[#This Row],[Nazwa komponentu
'[3']]]&lt;&gt;"",IF(AND(Tabela2[[#This Row],[Wartość nakładów razem
'[15']]]&lt;3500,OR(MID('OT - przykład wodociąg'!$BS94,1,1)="4",MID('OT - przykład wodociąg'!$BS94,1,1)="5",MID('OT - przykład wodociąg'!$BS94,1,1)="6")),1,'OT - przykład wodociąg'!$BU94),"")</f>
        <v/>
      </c>
      <c r="Y94" s="190"/>
      <c r="Z94" s="178"/>
      <c r="AA94" s="178"/>
      <c r="AB94" s="178"/>
      <c r="AC94" s="198" t="str">
        <f>IF(Tabela2[[#This Row],[Nazwa komponentu
'[3']]]&lt;&gt;"",'OT - przykład wodociąg'!$BU94,"")</f>
        <v/>
      </c>
      <c r="AD94" s="190"/>
      <c r="AE94" s="190"/>
      <c r="AF94" s="190"/>
      <c r="AG94" s="190"/>
      <c r="AH94" s="190"/>
      <c r="AI94" s="190"/>
      <c r="AJ94" s="190"/>
      <c r="AK94" s="190"/>
      <c r="AL94" s="190"/>
      <c r="AM94" s="190"/>
      <c r="AN94" s="190"/>
      <c r="AO94" s="190"/>
      <c r="AP94" s="190"/>
      <c r="AQ94" s="190"/>
      <c r="AR94" s="190"/>
      <c r="AS94" s="190"/>
      <c r="AT94" s="190"/>
      <c r="AU94" s="190"/>
      <c r="AV94" s="242"/>
      <c r="AW94" s="242"/>
      <c r="AX94" s="190"/>
      <c r="AY94" s="190"/>
      <c r="AZ94" s="206"/>
      <c r="BA94" s="178"/>
      <c r="BB94" s="178"/>
      <c r="BC94" s="178"/>
      <c r="BD94" s="178"/>
      <c r="BE94" s="190"/>
      <c r="BF94" s="190"/>
      <c r="BG94" s="198" t="str">
        <f>IF(Tabela2[[#This Row],[Nazwa komponentu
'[3']]]&lt;&gt;"",'OT - przykład wodociąg'!$BS94,"")</f>
        <v/>
      </c>
      <c r="BH94" s="190"/>
      <c r="BI94" s="190"/>
      <c r="BJ94" s="190"/>
      <c r="BK94" s="190"/>
      <c r="BL94" s="190"/>
      <c r="BM94" s="190"/>
      <c r="BN94" s="190"/>
      <c r="BO94" s="190"/>
      <c r="BP94" s="190"/>
      <c r="BQ94" s="190"/>
      <c r="BR94" s="218"/>
      <c r="BS94" s="198" t="str">
        <f t="shared" si="1"/>
        <v/>
      </c>
      <c r="BT94" s="190"/>
      <c r="BU94" s="198" t="str">
        <f>IFERROR(IF(VLOOKUP(BS94,Słowniki_komponentów!$U$1:$Z$476,5,FALSE)="wg tabeli materiałowej",INDEX(Słowniki_komponentów!$AD$2:$AG$50,MATCH(BT94,Słowniki_komponentów!$AC$2:$AC$50,0),MATCH(BQ94,Słowniki_komponentów!$AD$1:$AG$1,0)),VLOOKUP(BS94,Słowniki_komponentów!$U$1:$Z$476,5,FALSE)),"brak wszystkich danych")</f>
        <v>brak wszystkich danych</v>
      </c>
      <c r="BV94" s="205"/>
      <c r="BZ94" s="90"/>
      <c r="CA94" s="90"/>
      <c r="CB94" s="90"/>
    </row>
    <row r="95" spans="1:80">
      <c r="A95" s="189" t="s">
        <v>2492</v>
      </c>
      <c r="B95" s="190"/>
      <c r="C95" s="191" t="str">
        <f>IFERROR(VLOOKUP('OT - przykład wodociąg'!$BS95,Słowniki_komponentów!$U$2:$Z$412,4,FALSE),"")</f>
        <v/>
      </c>
      <c r="D95" s="190"/>
      <c r="E95" s="190"/>
      <c r="F95" s="193"/>
      <c r="G95" s="193"/>
      <c r="H95" s="193"/>
      <c r="I95" s="253"/>
      <c r="J95" s="190"/>
      <c r="K95" s="194" t="str">
        <f>IF(Tabela2[[#This Row],[Nazwa komponentu
'[3']]]&lt;&gt;"",VLOOKUP('OT - przykład wodociąg'!$BT95,Słowniki_komponentów!$AC$2:$AH$50,6,FALSE),"")</f>
        <v/>
      </c>
      <c r="L95" s="229"/>
      <c r="M95" s="228"/>
      <c r="N95" s="229"/>
      <c r="O95" s="228">
        <f>'przedmiar - przykład wodociąg'!K103</f>
        <v>0</v>
      </c>
      <c r="P95" s="226" t="str">
        <f>IF(Tabela2[[#This Row],[Nazwa komponentu
'[3']]]&lt;&gt;"",SUM(L95:O95),"")</f>
        <v/>
      </c>
      <c r="Q95" s="190"/>
      <c r="R95" s="193"/>
      <c r="S95" s="193"/>
      <c r="T95" s="193"/>
      <c r="U95" s="190"/>
      <c r="V95" s="192"/>
      <c r="W95" s="197" t="str">
        <f>IFERROR(VLOOKUP('OT - przykład wodociąg'!$BS95,Słowniki_komponentów!$U$2:$Z$412,2,FALSE),"")</f>
        <v/>
      </c>
      <c r="X95" s="194" t="str">
        <f>IF(Tabela2[[#This Row],[Nazwa komponentu
'[3']]]&lt;&gt;"",IF(AND(Tabela2[[#This Row],[Wartość nakładów razem
'[15']]]&lt;3500,OR(MID('OT - przykład wodociąg'!$BS95,1,1)="4",MID('OT - przykład wodociąg'!$BS95,1,1)="5",MID('OT - przykład wodociąg'!$BS95,1,1)="6")),1,'OT - przykład wodociąg'!$BU95),"")</f>
        <v/>
      </c>
      <c r="Y95" s="190"/>
      <c r="Z95" s="178"/>
      <c r="AA95" s="178"/>
      <c r="AB95" s="178"/>
      <c r="AC95" s="198" t="str">
        <f>IF(Tabela2[[#This Row],[Nazwa komponentu
'[3']]]&lt;&gt;"",'OT - przykład wodociąg'!$BU95,"")</f>
        <v/>
      </c>
      <c r="AD95" s="190"/>
      <c r="AE95" s="190"/>
      <c r="AF95" s="190"/>
      <c r="AG95" s="190"/>
      <c r="AH95" s="190"/>
      <c r="AI95" s="190"/>
      <c r="AJ95" s="190"/>
      <c r="AK95" s="190"/>
      <c r="AL95" s="190"/>
      <c r="AM95" s="190"/>
      <c r="AN95" s="190"/>
      <c r="AO95" s="190"/>
      <c r="AP95" s="190"/>
      <c r="AQ95" s="190"/>
      <c r="AR95" s="190"/>
      <c r="AS95" s="190"/>
      <c r="AT95" s="190"/>
      <c r="AU95" s="190"/>
      <c r="AV95" s="242"/>
      <c r="AW95" s="242"/>
      <c r="AX95" s="190"/>
      <c r="AY95" s="190"/>
      <c r="AZ95" s="206"/>
      <c r="BA95" s="178"/>
      <c r="BB95" s="178"/>
      <c r="BC95" s="178"/>
      <c r="BD95" s="178"/>
      <c r="BE95" s="190"/>
      <c r="BF95" s="190"/>
      <c r="BG95" s="198" t="str">
        <f>IF(Tabela2[[#This Row],[Nazwa komponentu
'[3']]]&lt;&gt;"",'OT - przykład wodociąg'!$BS95,"")</f>
        <v/>
      </c>
      <c r="BH95" s="190"/>
      <c r="BI95" s="190"/>
      <c r="BJ95" s="190"/>
      <c r="BK95" s="190"/>
      <c r="BL95" s="190"/>
      <c r="BM95" s="190"/>
      <c r="BN95" s="190"/>
      <c r="BO95" s="190"/>
      <c r="BP95" s="190"/>
      <c r="BQ95" s="200"/>
      <c r="BR95" s="248"/>
      <c r="BS95" s="198" t="str">
        <f t="shared" si="1"/>
        <v/>
      </c>
      <c r="BT95" s="200"/>
      <c r="BU95" s="198" t="str">
        <f>IFERROR(IF(VLOOKUP(BS95,Słowniki_komponentów!$U$1:$Z$476,5,FALSE)="wg tabeli materiałowej",INDEX(Słowniki_komponentów!$AD$2:$AG$50,MATCH(BT95,Słowniki_komponentów!$AC$2:$AC$50,0),MATCH(BQ95,Słowniki_komponentów!$AD$1:$AG$1,0)),VLOOKUP(BS95,Słowniki_komponentów!$U$1:$Z$476,5,FALSE)),"brak wszystkich danych")</f>
        <v>brak wszystkich danych</v>
      </c>
      <c r="BV95" s="201"/>
      <c r="BZ95" s="90"/>
      <c r="CA95" s="90"/>
      <c r="CB95" s="90"/>
    </row>
    <row r="96" spans="1:80">
      <c r="A96" s="189" t="s">
        <v>2493</v>
      </c>
      <c r="B96" s="190"/>
      <c r="C96" s="191" t="str">
        <f>IFERROR(VLOOKUP('OT - przykład wodociąg'!$BS96,Słowniki_komponentów!$U$2:$Z$412,4,FALSE),"")</f>
        <v/>
      </c>
      <c r="D96" s="190"/>
      <c r="E96" s="190"/>
      <c r="F96" s="193"/>
      <c r="G96" s="193"/>
      <c r="H96" s="193"/>
      <c r="I96" s="253"/>
      <c r="J96" s="190"/>
      <c r="K96" s="194" t="str">
        <f>IF(Tabela2[[#This Row],[Nazwa komponentu
'[3']]]&lt;&gt;"",VLOOKUP('OT - przykład wodociąg'!$BT96,Słowniki_komponentów!$AC$2:$AH$50,6,FALSE),"")</f>
        <v/>
      </c>
      <c r="L96" s="229"/>
      <c r="M96" s="228"/>
      <c r="N96" s="229"/>
      <c r="O96" s="228">
        <f>'przedmiar - przykład wodociąg'!K104</f>
        <v>0</v>
      </c>
      <c r="P96" s="226" t="str">
        <f>IF(Tabela2[[#This Row],[Nazwa komponentu
'[3']]]&lt;&gt;"",SUM(L96:O96),"")</f>
        <v/>
      </c>
      <c r="Q96" s="190"/>
      <c r="R96" s="193"/>
      <c r="S96" s="193"/>
      <c r="T96" s="193"/>
      <c r="U96" s="190"/>
      <c r="V96" s="192"/>
      <c r="W96" s="197" t="str">
        <f>IFERROR(VLOOKUP('OT - przykład wodociąg'!$BS96,Słowniki_komponentów!$U$2:$Z$412,2,FALSE),"")</f>
        <v/>
      </c>
      <c r="X96" s="194" t="str">
        <f>IF(Tabela2[[#This Row],[Nazwa komponentu
'[3']]]&lt;&gt;"",IF(AND(Tabela2[[#This Row],[Wartość nakładów razem
'[15']]]&lt;3500,OR(MID('OT - przykład wodociąg'!$BS96,1,1)="4",MID('OT - przykład wodociąg'!$BS96,1,1)="5",MID('OT - przykład wodociąg'!$BS96,1,1)="6")),1,'OT - przykład wodociąg'!$BU96),"")</f>
        <v/>
      </c>
      <c r="Y96" s="190"/>
      <c r="Z96" s="178"/>
      <c r="AA96" s="178"/>
      <c r="AB96" s="178"/>
      <c r="AC96" s="198" t="str">
        <f>IF(Tabela2[[#This Row],[Nazwa komponentu
'[3']]]&lt;&gt;"",'OT - przykład wodociąg'!$BU96,"")</f>
        <v/>
      </c>
      <c r="AD96" s="190"/>
      <c r="AE96" s="190"/>
      <c r="AF96" s="190"/>
      <c r="AG96" s="190"/>
      <c r="AH96" s="190"/>
      <c r="AI96" s="190"/>
      <c r="AJ96" s="190"/>
      <c r="AK96" s="190"/>
      <c r="AL96" s="190"/>
      <c r="AM96" s="190"/>
      <c r="AN96" s="190"/>
      <c r="AO96" s="190"/>
      <c r="AP96" s="190"/>
      <c r="AQ96" s="190"/>
      <c r="AR96" s="190"/>
      <c r="AS96" s="190"/>
      <c r="AT96" s="190"/>
      <c r="AU96" s="190"/>
      <c r="AV96" s="242"/>
      <c r="AW96" s="242"/>
      <c r="AX96" s="190"/>
      <c r="AY96" s="190"/>
      <c r="AZ96" s="206"/>
      <c r="BA96" s="178"/>
      <c r="BB96" s="178"/>
      <c r="BC96" s="178"/>
      <c r="BD96" s="178"/>
      <c r="BE96" s="190"/>
      <c r="BF96" s="190"/>
      <c r="BG96" s="198" t="str">
        <f>IF(Tabela2[[#This Row],[Nazwa komponentu
'[3']]]&lt;&gt;"",'OT - przykład wodociąg'!$BS96,"")</f>
        <v/>
      </c>
      <c r="BH96" s="190"/>
      <c r="BI96" s="190"/>
      <c r="BJ96" s="190"/>
      <c r="BK96" s="190"/>
      <c r="BL96" s="190"/>
      <c r="BM96" s="190"/>
      <c r="BN96" s="190"/>
      <c r="BO96" s="190"/>
      <c r="BP96" s="190"/>
      <c r="BQ96" s="190"/>
      <c r="BR96" s="218"/>
      <c r="BS96" s="198" t="str">
        <f t="shared" si="1"/>
        <v/>
      </c>
      <c r="BT96" s="190"/>
      <c r="BU96" s="198" t="str">
        <f>IFERROR(IF(VLOOKUP(BS96,Słowniki_komponentów!$U$1:$Z$476,5,FALSE)="wg tabeli materiałowej",INDEX(Słowniki_komponentów!$AD$2:$AG$50,MATCH(BT96,Słowniki_komponentów!$AC$2:$AC$50,0),MATCH(BQ96,Słowniki_komponentów!$AD$1:$AG$1,0)),VLOOKUP(BS96,Słowniki_komponentów!$U$1:$Z$476,5,FALSE)),"brak wszystkich danych")</f>
        <v>brak wszystkich danych</v>
      </c>
      <c r="BV96" s="205"/>
      <c r="BZ96" s="90"/>
      <c r="CA96" s="90"/>
      <c r="CB96" s="90"/>
    </row>
    <row r="97" spans="1:80">
      <c r="A97" s="189" t="s">
        <v>2494</v>
      </c>
      <c r="B97" s="190"/>
      <c r="C97" s="191" t="str">
        <f>IFERROR(VLOOKUP('OT - przykład wodociąg'!$BS97,Słowniki_komponentów!$U$2:$Z$412,4,FALSE),"")</f>
        <v/>
      </c>
      <c r="D97" s="190"/>
      <c r="E97" s="190"/>
      <c r="F97" s="193"/>
      <c r="G97" s="193"/>
      <c r="H97" s="193"/>
      <c r="I97" s="253"/>
      <c r="J97" s="190"/>
      <c r="K97" s="194" t="str">
        <f>IF(Tabela2[[#This Row],[Nazwa komponentu
'[3']]]&lt;&gt;"",VLOOKUP('OT - przykład wodociąg'!$BT97,Słowniki_komponentów!$AC$2:$AH$50,6,FALSE),"")</f>
        <v/>
      </c>
      <c r="L97" s="229"/>
      <c r="M97" s="228"/>
      <c r="N97" s="229"/>
      <c r="O97" s="228">
        <f>'przedmiar - przykład wodociąg'!K105</f>
        <v>0</v>
      </c>
      <c r="P97" s="226" t="str">
        <f>IF(Tabela2[[#This Row],[Nazwa komponentu
'[3']]]&lt;&gt;"",SUM(L97:O97),"")</f>
        <v/>
      </c>
      <c r="Q97" s="190"/>
      <c r="R97" s="193"/>
      <c r="S97" s="193"/>
      <c r="T97" s="193"/>
      <c r="U97" s="190"/>
      <c r="V97" s="192"/>
      <c r="W97" s="197" t="str">
        <f>IFERROR(VLOOKUP('OT - przykład wodociąg'!$BS97,Słowniki_komponentów!$U$2:$Z$412,2,FALSE),"")</f>
        <v/>
      </c>
      <c r="X97" s="194" t="str">
        <f>IF(Tabela2[[#This Row],[Nazwa komponentu
'[3']]]&lt;&gt;"",IF(AND(Tabela2[[#This Row],[Wartość nakładów razem
'[15']]]&lt;3500,OR(MID('OT - przykład wodociąg'!$BS97,1,1)="4",MID('OT - przykład wodociąg'!$BS97,1,1)="5",MID('OT - przykład wodociąg'!$BS97,1,1)="6")),1,'OT - przykład wodociąg'!$BU97),"")</f>
        <v/>
      </c>
      <c r="Y97" s="190"/>
      <c r="Z97" s="178"/>
      <c r="AA97" s="178"/>
      <c r="AB97" s="178"/>
      <c r="AC97" s="198" t="str">
        <f>IF(Tabela2[[#This Row],[Nazwa komponentu
'[3']]]&lt;&gt;"",'OT - przykład wodociąg'!$BU97,"")</f>
        <v/>
      </c>
      <c r="AD97" s="190"/>
      <c r="AE97" s="190"/>
      <c r="AF97" s="190"/>
      <c r="AG97" s="190"/>
      <c r="AH97" s="190"/>
      <c r="AI97" s="190"/>
      <c r="AJ97" s="190"/>
      <c r="AK97" s="190"/>
      <c r="AL97" s="190"/>
      <c r="AM97" s="190"/>
      <c r="AN97" s="190"/>
      <c r="AO97" s="190"/>
      <c r="AP97" s="190"/>
      <c r="AQ97" s="190"/>
      <c r="AR97" s="190"/>
      <c r="AS97" s="190"/>
      <c r="AT97" s="190"/>
      <c r="AU97" s="190"/>
      <c r="AV97" s="242"/>
      <c r="AW97" s="242"/>
      <c r="AX97" s="190"/>
      <c r="AY97" s="190"/>
      <c r="AZ97" s="206"/>
      <c r="BA97" s="178"/>
      <c r="BB97" s="178"/>
      <c r="BC97" s="178"/>
      <c r="BD97" s="178"/>
      <c r="BE97" s="190"/>
      <c r="BF97" s="190"/>
      <c r="BG97" s="198" t="str">
        <f>IF(Tabela2[[#This Row],[Nazwa komponentu
'[3']]]&lt;&gt;"",'OT - przykład wodociąg'!$BS97,"")</f>
        <v/>
      </c>
      <c r="BH97" s="190"/>
      <c r="BI97" s="190"/>
      <c r="BJ97" s="190"/>
      <c r="BK97" s="190"/>
      <c r="BL97" s="190"/>
      <c r="BM97" s="190"/>
      <c r="BN97" s="190"/>
      <c r="BO97" s="190"/>
      <c r="BP97" s="190"/>
      <c r="BQ97" s="200"/>
      <c r="BR97" s="248"/>
      <c r="BS97" s="198" t="str">
        <f t="shared" si="1"/>
        <v/>
      </c>
      <c r="BT97" s="200"/>
      <c r="BU97" s="198" t="str">
        <f>IFERROR(IF(VLOOKUP(BS97,Słowniki_komponentów!$U$1:$Z$476,5,FALSE)="wg tabeli materiałowej",INDEX(Słowniki_komponentów!$AD$2:$AG$50,MATCH(BT97,Słowniki_komponentów!$AC$2:$AC$50,0),MATCH(BQ97,Słowniki_komponentów!$AD$1:$AG$1,0)),VLOOKUP(BS97,Słowniki_komponentów!$U$1:$Z$476,5,FALSE)),"brak wszystkich danych")</f>
        <v>brak wszystkich danych</v>
      </c>
      <c r="BV97" s="201"/>
      <c r="BZ97" s="90"/>
      <c r="CA97" s="90"/>
      <c r="CB97" s="90"/>
    </row>
    <row r="98" spans="1:80">
      <c r="A98" s="189" t="s">
        <v>2495</v>
      </c>
      <c r="B98" s="190"/>
      <c r="C98" s="191" t="str">
        <f>IFERROR(VLOOKUP('OT - przykład wodociąg'!$BS98,Słowniki_komponentów!$U$2:$Z$412,4,FALSE),"")</f>
        <v/>
      </c>
      <c r="D98" s="190"/>
      <c r="E98" s="190"/>
      <c r="F98" s="193"/>
      <c r="G98" s="193"/>
      <c r="H98" s="193"/>
      <c r="I98" s="253"/>
      <c r="J98" s="190"/>
      <c r="K98" s="194" t="str">
        <f>IF(Tabela2[[#This Row],[Nazwa komponentu
'[3']]]&lt;&gt;"",VLOOKUP('OT - przykład wodociąg'!$BT98,Słowniki_komponentów!$AC$2:$AH$50,6,FALSE),"")</f>
        <v/>
      </c>
      <c r="L98" s="229"/>
      <c r="M98" s="228"/>
      <c r="N98" s="229"/>
      <c r="O98" s="228">
        <f>'przedmiar - przykład wodociąg'!K106</f>
        <v>0</v>
      </c>
      <c r="P98" s="226" t="str">
        <f>IF(Tabela2[[#This Row],[Nazwa komponentu
'[3']]]&lt;&gt;"",SUM(L98:O98),"")</f>
        <v/>
      </c>
      <c r="Q98" s="190"/>
      <c r="R98" s="193"/>
      <c r="S98" s="193"/>
      <c r="T98" s="193"/>
      <c r="U98" s="190"/>
      <c r="V98" s="192"/>
      <c r="W98" s="197" t="str">
        <f>IFERROR(VLOOKUP('OT - przykład wodociąg'!$BS98,Słowniki_komponentów!$U$2:$Z$412,2,FALSE),"")</f>
        <v/>
      </c>
      <c r="X98" s="194" t="str">
        <f>IF(Tabela2[[#This Row],[Nazwa komponentu
'[3']]]&lt;&gt;"",IF(AND(Tabela2[[#This Row],[Wartość nakładów razem
'[15']]]&lt;3500,OR(MID('OT - przykład wodociąg'!$BS98,1,1)="4",MID('OT - przykład wodociąg'!$BS98,1,1)="5",MID('OT - przykład wodociąg'!$BS98,1,1)="6")),1,'OT - przykład wodociąg'!$BU98),"")</f>
        <v/>
      </c>
      <c r="Y98" s="190"/>
      <c r="Z98" s="178"/>
      <c r="AA98" s="178"/>
      <c r="AB98" s="178"/>
      <c r="AC98" s="198" t="str">
        <f>IF(Tabela2[[#This Row],[Nazwa komponentu
'[3']]]&lt;&gt;"",'OT - przykład wodociąg'!$BU98,"")</f>
        <v/>
      </c>
      <c r="AD98" s="190"/>
      <c r="AE98" s="190"/>
      <c r="AF98" s="190"/>
      <c r="AG98" s="190"/>
      <c r="AH98" s="190"/>
      <c r="AI98" s="190"/>
      <c r="AJ98" s="190"/>
      <c r="AK98" s="190"/>
      <c r="AL98" s="190"/>
      <c r="AM98" s="190"/>
      <c r="AN98" s="190"/>
      <c r="AO98" s="190"/>
      <c r="AP98" s="190"/>
      <c r="AQ98" s="190"/>
      <c r="AR98" s="190"/>
      <c r="AS98" s="190"/>
      <c r="AT98" s="190"/>
      <c r="AU98" s="190"/>
      <c r="AV98" s="242"/>
      <c r="AW98" s="242"/>
      <c r="AX98" s="190"/>
      <c r="AY98" s="190"/>
      <c r="AZ98" s="206"/>
      <c r="BA98" s="178"/>
      <c r="BB98" s="178"/>
      <c r="BC98" s="178"/>
      <c r="BD98" s="178"/>
      <c r="BE98" s="190"/>
      <c r="BF98" s="190"/>
      <c r="BG98" s="198" t="str">
        <f>IF(Tabela2[[#This Row],[Nazwa komponentu
'[3']]]&lt;&gt;"",'OT - przykład wodociąg'!$BS98,"")</f>
        <v/>
      </c>
      <c r="BH98" s="190"/>
      <c r="BI98" s="190"/>
      <c r="BJ98" s="190"/>
      <c r="BK98" s="190"/>
      <c r="BL98" s="190"/>
      <c r="BM98" s="190"/>
      <c r="BN98" s="190"/>
      <c r="BO98" s="190"/>
      <c r="BP98" s="190"/>
      <c r="BQ98" s="190"/>
      <c r="BR98" s="218"/>
      <c r="BS98" s="198" t="str">
        <f t="shared" si="1"/>
        <v/>
      </c>
      <c r="BT98" s="190"/>
      <c r="BU98" s="198" t="str">
        <f>IFERROR(IF(VLOOKUP(BS98,Słowniki_komponentów!$U$1:$Z$476,5,FALSE)="wg tabeli materiałowej",INDEX(Słowniki_komponentów!$AD$2:$AG$50,MATCH(BT98,Słowniki_komponentów!$AC$2:$AC$50,0),MATCH(BQ98,Słowniki_komponentów!$AD$1:$AG$1,0)),VLOOKUP(BS98,Słowniki_komponentów!$U$1:$Z$476,5,FALSE)),"brak wszystkich danych")</f>
        <v>brak wszystkich danych</v>
      </c>
      <c r="BV98" s="205"/>
      <c r="BZ98" s="90"/>
      <c r="CA98" s="90"/>
      <c r="CB98" s="90"/>
    </row>
    <row r="99" spans="1:80">
      <c r="A99" s="189" t="s">
        <v>2496</v>
      </c>
      <c r="B99" s="190"/>
      <c r="C99" s="191" t="str">
        <f>IFERROR(VLOOKUP('OT - przykład wodociąg'!$BS99,Słowniki_komponentów!$U$2:$Z$412,4,FALSE),"")</f>
        <v/>
      </c>
      <c r="D99" s="190"/>
      <c r="E99" s="190"/>
      <c r="F99" s="193"/>
      <c r="G99" s="193"/>
      <c r="H99" s="193"/>
      <c r="I99" s="253"/>
      <c r="J99" s="190"/>
      <c r="K99" s="194" t="str">
        <f>IF(Tabela2[[#This Row],[Nazwa komponentu
'[3']]]&lt;&gt;"",VLOOKUP('OT - przykład wodociąg'!$BT99,Słowniki_komponentów!$AC$2:$AH$50,6,FALSE),"")</f>
        <v/>
      </c>
      <c r="L99" s="229"/>
      <c r="M99" s="228"/>
      <c r="N99" s="229"/>
      <c r="O99" s="228">
        <f>'przedmiar - przykład wodociąg'!K107</f>
        <v>0</v>
      </c>
      <c r="P99" s="226" t="str">
        <f>IF(Tabela2[[#This Row],[Nazwa komponentu
'[3']]]&lt;&gt;"",SUM(L99:O99),"")</f>
        <v/>
      </c>
      <c r="Q99" s="190"/>
      <c r="R99" s="193"/>
      <c r="S99" s="193"/>
      <c r="T99" s="193"/>
      <c r="U99" s="190"/>
      <c r="V99" s="192"/>
      <c r="W99" s="197" t="str">
        <f>IFERROR(VLOOKUP('OT - przykład wodociąg'!$BS99,Słowniki_komponentów!$U$2:$Z$412,2,FALSE),"")</f>
        <v/>
      </c>
      <c r="X99" s="194" t="str">
        <f>IF(Tabela2[[#This Row],[Nazwa komponentu
'[3']]]&lt;&gt;"",IF(AND(Tabela2[[#This Row],[Wartość nakładów razem
'[15']]]&lt;3500,OR(MID('OT - przykład wodociąg'!$BS99,1,1)="4",MID('OT - przykład wodociąg'!$BS99,1,1)="5",MID('OT - przykład wodociąg'!$BS99,1,1)="6")),1,'OT - przykład wodociąg'!$BU99),"")</f>
        <v/>
      </c>
      <c r="Y99" s="190"/>
      <c r="Z99" s="178"/>
      <c r="AA99" s="178"/>
      <c r="AB99" s="178"/>
      <c r="AC99" s="198" t="str">
        <f>IF(Tabela2[[#This Row],[Nazwa komponentu
'[3']]]&lt;&gt;"",'OT - przykład wodociąg'!$BU99,"")</f>
        <v/>
      </c>
      <c r="AD99" s="190"/>
      <c r="AE99" s="190"/>
      <c r="AF99" s="190"/>
      <c r="AG99" s="190"/>
      <c r="AH99" s="190"/>
      <c r="AI99" s="190"/>
      <c r="AJ99" s="190"/>
      <c r="AK99" s="190"/>
      <c r="AL99" s="190"/>
      <c r="AM99" s="190"/>
      <c r="AN99" s="190"/>
      <c r="AO99" s="190"/>
      <c r="AP99" s="190"/>
      <c r="AQ99" s="190"/>
      <c r="AR99" s="190"/>
      <c r="AS99" s="190"/>
      <c r="AT99" s="190"/>
      <c r="AU99" s="190"/>
      <c r="AV99" s="242"/>
      <c r="AW99" s="242"/>
      <c r="AX99" s="190"/>
      <c r="AY99" s="190"/>
      <c r="AZ99" s="206"/>
      <c r="BA99" s="178"/>
      <c r="BB99" s="178"/>
      <c r="BC99" s="178"/>
      <c r="BD99" s="178"/>
      <c r="BE99" s="190"/>
      <c r="BF99" s="190"/>
      <c r="BG99" s="198" t="str">
        <f>IF(Tabela2[[#This Row],[Nazwa komponentu
'[3']]]&lt;&gt;"",'OT - przykład wodociąg'!$BS99,"")</f>
        <v/>
      </c>
      <c r="BH99" s="190"/>
      <c r="BI99" s="190"/>
      <c r="BJ99" s="190"/>
      <c r="BK99" s="190"/>
      <c r="BL99" s="190"/>
      <c r="BM99" s="190"/>
      <c r="BN99" s="190"/>
      <c r="BO99" s="190"/>
      <c r="BP99" s="190"/>
      <c r="BQ99" s="200"/>
      <c r="BR99" s="248"/>
      <c r="BS99" s="198" t="str">
        <f t="shared" si="1"/>
        <v/>
      </c>
      <c r="BT99" s="200"/>
      <c r="BU99" s="198" t="str">
        <f>IFERROR(IF(VLOOKUP(BS99,Słowniki_komponentów!$U$1:$Z$476,5,FALSE)="wg tabeli materiałowej",INDEX(Słowniki_komponentów!$AD$2:$AG$50,MATCH(BT99,Słowniki_komponentów!$AC$2:$AC$50,0),MATCH(BQ99,Słowniki_komponentów!$AD$1:$AG$1,0)),VLOOKUP(BS99,Słowniki_komponentów!$U$1:$Z$476,5,FALSE)),"brak wszystkich danych")</f>
        <v>brak wszystkich danych</v>
      </c>
      <c r="BV99" s="201"/>
      <c r="BZ99" s="90"/>
      <c r="CA99" s="90"/>
      <c r="CB99" s="90"/>
    </row>
    <row r="100" spans="1:80">
      <c r="A100" s="189" t="s">
        <v>2497</v>
      </c>
      <c r="B100" s="190"/>
      <c r="C100" s="191" t="str">
        <f>IFERROR(VLOOKUP('OT - przykład wodociąg'!$BS100,Słowniki_komponentów!$U$2:$Z$412,4,FALSE),"")</f>
        <v/>
      </c>
      <c r="D100" s="190"/>
      <c r="E100" s="190"/>
      <c r="F100" s="193"/>
      <c r="G100" s="193"/>
      <c r="H100" s="193"/>
      <c r="I100" s="253"/>
      <c r="J100" s="190"/>
      <c r="K100" s="194" t="str">
        <f>IF(Tabela2[[#This Row],[Nazwa komponentu
'[3']]]&lt;&gt;"",VLOOKUP('OT - przykład wodociąg'!$BT100,Słowniki_komponentów!$AC$2:$AH$50,6,FALSE),"")</f>
        <v/>
      </c>
      <c r="L100" s="229"/>
      <c r="M100" s="228"/>
      <c r="N100" s="229"/>
      <c r="O100" s="228">
        <f>'przedmiar - przykład wodociąg'!K108</f>
        <v>0</v>
      </c>
      <c r="P100" s="226" t="str">
        <f>IF(Tabela2[[#This Row],[Nazwa komponentu
'[3']]]&lt;&gt;"",SUM(L100:O100),"")</f>
        <v/>
      </c>
      <c r="Q100" s="190"/>
      <c r="R100" s="193"/>
      <c r="S100" s="193"/>
      <c r="T100" s="193"/>
      <c r="U100" s="190"/>
      <c r="V100" s="192"/>
      <c r="W100" s="197" t="str">
        <f>IFERROR(VLOOKUP('OT - przykład wodociąg'!$BS100,Słowniki_komponentów!$U$2:$Z$412,2,FALSE),"")</f>
        <v/>
      </c>
      <c r="X100" s="194" t="str">
        <f>IF(Tabela2[[#This Row],[Nazwa komponentu
'[3']]]&lt;&gt;"",IF(AND(Tabela2[[#This Row],[Wartość nakładów razem
'[15']]]&lt;3500,OR(MID('OT - przykład wodociąg'!$BS100,1,1)="4",MID('OT - przykład wodociąg'!$BS100,1,1)="5",MID('OT - przykład wodociąg'!$BS100,1,1)="6")),1,'OT - przykład wodociąg'!$BU100),"")</f>
        <v/>
      </c>
      <c r="Y100" s="190"/>
      <c r="Z100" s="178"/>
      <c r="AA100" s="178"/>
      <c r="AB100" s="178"/>
      <c r="AC100" s="198" t="str">
        <f>IF(Tabela2[[#This Row],[Nazwa komponentu
'[3']]]&lt;&gt;"",'OT - przykład wodociąg'!$BU100,"")</f>
        <v/>
      </c>
      <c r="AD100" s="190"/>
      <c r="AE100" s="190"/>
      <c r="AF100" s="190"/>
      <c r="AG100" s="190"/>
      <c r="AH100" s="190"/>
      <c r="AI100" s="190"/>
      <c r="AJ100" s="190"/>
      <c r="AK100" s="190"/>
      <c r="AL100" s="190"/>
      <c r="AM100" s="190"/>
      <c r="AN100" s="190"/>
      <c r="AO100" s="190"/>
      <c r="AP100" s="190"/>
      <c r="AQ100" s="190"/>
      <c r="AR100" s="190"/>
      <c r="AS100" s="190"/>
      <c r="AT100" s="190"/>
      <c r="AU100" s="190"/>
      <c r="AV100" s="242"/>
      <c r="AW100" s="242"/>
      <c r="AX100" s="190"/>
      <c r="AY100" s="190"/>
      <c r="AZ100" s="206"/>
      <c r="BA100" s="178"/>
      <c r="BB100" s="178"/>
      <c r="BC100" s="178"/>
      <c r="BD100" s="178"/>
      <c r="BE100" s="190"/>
      <c r="BF100" s="190"/>
      <c r="BG100" s="198" t="str">
        <f>IF(Tabela2[[#This Row],[Nazwa komponentu
'[3']]]&lt;&gt;"",'OT - przykład wodociąg'!$BS100,"")</f>
        <v/>
      </c>
      <c r="BH100" s="190"/>
      <c r="BI100" s="190"/>
      <c r="BJ100" s="190"/>
      <c r="BK100" s="190"/>
      <c r="BL100" s="190"/>
      <c r="BM100" s="190"/>
      <c r="BN100" s="190"/>
      <c r="BO100" s="190"/>
      <c r="BP100" s="190"/>
      <c r="BQ100" s="190"/>
      <c r="BR100" s="218"/>
      <c r="BS100" s="198" t="str">
        <f t="shared" si="1"/>
        <v/>
      </c>
      <c r="BT100" s="190"/>
      <c r="BU100" s="198" t="str">
        <f>IFERROR(IF(VLOOKUP(BS100,Słowniki_komponentów!$U$1:$Z$476,5,FALSE)="wg tabeli materiałowej",INDEX(Słowniki_komponentów!$AD$2:$AG$50,MATCH(BT100,Słowniki_komponentów!$AC$2:$AC$50,0),MATCH(BQ100,Słowniki_komponentów!$AD$1:$AG$1,0)),VLOOKUP(BS100,Słowniki_komponentów!$U$1:$Z$476,5,FALSE)),"brak wszystkich danych")</f>
        <v>brak wszystkich danych</v>
      </c>
      <c r="BV100" s="205"/>
      <c r="BZ100" s="90"/>
      <c r="CA100" s="90"/>
      <c r="CB100" s="90"/>
    </row>
    <row r="101" spans="1:80">
      <c r="A101" s="189" t="s">
        <v>2498</v>
      </c>
      <c r="B101" s="190"/>
      <c r="C101" s="191" t="str">
        <f>IFERROR(VLOOKUP('OT - przykład wodociąg'!$BS101,Słowniki_komponentów!$U$2:$Z$412,4,FALSE),"")</f>
        <v/>
      </c>
      <c r="D101" s="190"/>
      <c r="E101" s="190"/>
      <c r="F101" s="193"/>
      <c r="G101" s="193"/>
      <c r="H101" s="193"/>
      <c r="I101" s="253"/>
      <c r="J101" s="190"/>
      <c r="K101" s="194" t="str">
        <f>IF(Tabela2[[#This Row],[Nazwa komponentu
'[3']]]&lt;&gt;"",VLOOKUP('OT - przykład wodociąg'!$BT101,Słowniki_komponentów!$AC$2:$AH$50,6,FALSE),"")</f>
        <v/>
      </c>
      <c r="L101" s="229"/>
      <c r="M101" s="228"/>
      <c r="N101" s="229"/>
      <c r="O101" s="228">
        <f>'przedmiar - przykład wodociąg'!K109</f>
        <v>0</v>
      </c>
      <c r="P101" s="226" t="str">
        <f>IF(Tabela2[[#This Row],[Nazwa komponentu
'[3']]]&lt;&gt;"",SUM(L101:O101),"")</f>
        <v/>
      </c>
      <c r="Q101" s="190"/>
      <c r="R101" s="193"/>
      <c r="S101" s="193"/>
      <c r="T101" s="193"/>
      <c r="U101" s="190"/>
      <c r="V101" s="192"/>
      <c r="W101" s="197" t="str">
        <f>IFERROR(VLOOKUP('OT - przykład wodociąg'!$BS101,Słowniki_komponentów!$U$2:$Z$412,2,FALSE),"")</f>
        <v/>
      </c>
      <c r="X101" s="194" t="str">
        <f>IF(Tabela2[[#This Row],[Nazwa komponentu
'[3']]]&lt;&gt;"",IF(AND(Tabela2[[#This Row],[Wartość nakładów razem
'[15']]]&lt;3500,OR(MID('OT - przykład wodociąg'!$BS101,1,1)="4",MID('OT - przykład wodociąg'!$BS101,1,1)="5",MID('OT - przykład wodociąg'!$BS101,1,1)="6")),1,'OT - przykład wodociąg'!$BU101),"")</f>
        <v/>
      </c>
      <c r="Y101" s="190"/>
      <c r="Z101" s="178"/>
      <c r="AA101" s="178"/>
      <c r="AB101" s="178"/>
      <c r="AC101" s="198" t="str">
        <f>IF(Tabela2[[#This Row],[Nazwa komponentu
'[3']]]&lt;&gt;"",'OT - przykład wodociąg'!$BU101,"")</f>
        <v/>
      </c>
      <c r="AD101" s="190"/>
      <c r="AE101" s="190"/>
      <c r="AF101" s="190"/>
      <c r="AG101" s="190"/>
      <c r="AH101" s="190"/>
      <c r="AI101" s="190"/>
      <c r="AJ101" s="190"/>
      <c r="AK101" s="190"/>
      <c r="AL101" s="190"/>
      <c r="AM101" s="190"/>
      <c r="AN101" s="190"/>
      <c r="AO101" s="190"/>
      <c r="AP101" s="190"/>
      <c r="AQ101" s="190"/>
      <c r="AR101" s="190"/>
      <c r="AS101" s="190"/>
      <c r="AT101" s="190"/>
      <c r="AU101" s="190"/>
      <c r="AV101" s="242"/>
      <c r="AW101" s="242"/>
      <c r="AX101" s="190"/>
      <c r="AY101" s="190"/>
      <c r="AZ101" s="206"/>
      <c r="BA101" s="178"/>
      <c r="BB101" s="178"/>
      <c r="BC101" s="178"/>
      <c r="BD101" s="178"/>
      <c r="BE101" s="190"/>
      <c r="BF101" s="190"/>
      <c r="BG101" s="198" t="str">
        <f>IF(Tabela2[[#This Row],[Nazwa komponentu
'[3']]]&lt;&gt;"",'OT - przykład wodociąg'!$BS101,"")</f>
        <v/>
      </c>
      <c r="BH101" s="190"/>
      <c r="BI101" s="190"/>
      <c r="BJ101" s="190"/>
      <c r="BK101" s="190"/>
      <c r="BL101" s="190"/>
      <c r="BM101" s="190"/>
      <c r="BN101" s="190"/>
      <c r="BO101" s="190"/>
      <c r="BP101" s="190"/>
      <c r="BQ101" s="200"/>
      <c r="BR101" s="248"/>
      <c r="BS101" s="198" t="str">
        <f t="shared" si="1"/>
        <v/>
      </c>
      <c r="BT101" s="200"/>
      <c r="BU101" s="198" t="str">
        <f>IFERROR(IF(VLOOKUP(BS101,Słowniki_komponentów!$U$1:$Z$476,5,FALSE)="wg tabeli materiałowej",INDEX(Słowniki_komponentów!$AD$2:$AG$50,MATCH(BT101,Słowniki_komponentów!$AC$2:$AC$50,0),MATCH(BQ101,Słowniki_komponentów!$AD$1:$AG$1,0)),VLOOKUP(BS101,Słowniki_komponentów!$U$1:$Z$476,5,FALSE)),"brak wszystkich danych")</f>
        <v>brak wszystkich danych</v>
      </c>
      <c r="BV101" s="201"/>
      <c r="BZ101" s="90"/>
      <c r="CA101" s="90"/>
      <c r="CB101" s="90"/>
    </row>
    <row r="102" spans="1:80">
      <c r="A102" s="189" t="s">
        <v>2499</v>
      </c>
      <c r="B102" s="190"/>
      <c r="C102" s="191" t="str">
        <f>IFERROR(VLOOKUP('OT - przykład wodociąg'!$BS102,Słowniki_komponentów!$U$2:$Z$412,4,FALSE),"")</f>
        <v/>
      </c>
      <c r="D102" s="190"/>
      <c r="E102" s="190"/>
      <c r="F102" s="193"/>
      <c r="G102" s="193"/>
      <c r="H102" s="193"/>
      <c r="I102" s="253"/>
      <c r="J102" s="190"/>
      <c r="K102" s="194" t="str">
        <f>IF(Tabela2[[#This Row],[Nazwa komponentu
'[3']]]&lt;&gt;"",VLOOKUP('OT - przykład wodociąg'!$BT102,Słowniki_komponentów!$AC$2:$AH$50,6,FALSE),"")</f>
        <v/>
      </c>
      <c r="L102" s="229"/>
      <c r="M102" s="228"/>
      <c r="N102" s="229"/>
      <c r="O102" s="228">
        <f>'przedmiar - przykład wodociąg'!K110</f>
        <v>0</v>
      </c>
      <c r="P102" s="226" t="str">
        <f>IF(Tabela2[[#This Row],[Nazwa komponentu
'[3']]]&lt;&gt;"",SUM(L102:O102),"")</f>
        <v/>
      </c>
      <c r="Q102" s="190"/>
      <c r="R102" s="193"/>
      <c r="S102" s="193"/>
      <c r="T102" s="193"/>
      <c r="U102" s="190"/>
      <c r="V102" s="192"/>
      <c r="W102" s="197" t="str">
        <f>IFERROR(VLOOKUP('OT - przykład wodociąg'!$BS102,Słowniki_komponentów!$U$2:$Z$412,2,FALSE),"")</f>
        <v/>
      </c>
      <c r="X102" s="194" t="str">
        <f>IF(Tabela2[[#This Row],[Nazwa komponentu
'[3']]]&lt;&gt;"",IF(AND(Tabela2[[#This Row],[Wartość nakładów razem
'[15']]]&lt;3500,OR(MID('OT - przykład wodociąg'!$BS102,1,1)="4",MID('OT - przykład wodociąg'!$BS102,1,1)="5",MID('OT - przykład wodociąg'!$BS102,1,1)="6")),1,'OT - przykład wodociąg'!$BU102),"")</f>
        <v/>
      </c>
      <c r="Y102" s="190"/>
      <c r="Z102" s="178"/>
      <c r="AA102" s="178"/>
      <c r="AB102" s="178"/>
      <c r="AC102" s="198" t="str">
        <f>IF(Tabela2[[#This Row],[Nazwa komponentu
'[3']]]&lt;&gt;"",'OT - przykład wodociąg'!$BU102,"")</f>
        <v/>
      </c>
      <c r="AD102" s="190"/>
      <c r="AE102" s="190"/>
      <c r="AF102" s="190"/>
      <c r="AG102" s="190"/>
      <c r="AH102" s="190"/>
      <c r="AI102" s="190"/>
      <c r="AJ102" s="190"/>
      <c r="AK102" s="190"/>
      <c r="AL102" s="190"/>
      <c r="AM102" s="190"/>
      <c r="AN102" s="190"/>
      <c r="AO102" s="190"/>
      <c r="AP102" s="190"/>
      <c r="AQ102" s="190"/>
      <c r="AR102" s="190"/>
      <c r="AS102" s="190"/>
      <c r="AT102" s="190"/>
      <c r="AU102" s="190"/>
      <c r="AV102" s="242"/>
      <c r="AW102" s="242"/>
      <c r="AX102" s="190"/>
      <c r="AY102" s="190"/>
      <c r="AZ102" s="206"/>
      <c r="BA102" s="178"/>
      <c r="BB102" s="178"/>
      <c r="BC102" s="178"/>
      <c r="BD102" s="178"/>
      <c r="BE102" s="190"/>
      <c r="BF102" s="190"/>
      <c r="BG102" s="198" t="str">
        <f>IF(Tabela2[[#This Row],[Nazwa komponentu
'[3']]]&lt;&gt;"",'OT - przykład wodociąg'!$BS102,"")</f>
        <v/>
      </c>
      <c r="BH102" s="190"/>
      <c r="BI102" s="190"/>
      <c r="BJ102" s="190"/>
      <c r="BK102" s="190"/>
      <c r="BL102" s="190"/>
      <c r="BM102" s="190"/>
      <c r="BN102" s="190"/>
      <c r="BO102" s="190"/>
      <c r="BP102" s="190"/>
      <c r="BQ102" s="190"/>
      <c r="BR102" s="218"/>
      <c r="BS102" s="198" t="str">
        <f t="shared" si="1"/>
        <v/>
      </c>
      <c r="BT102" s="190"/>
      <c r="BU102" s="198" t="str">
        <f>IFERROR(IF(VLOOKUP(BS102,Słowniki_komponentów!$U$1:$Z$476,5,FALSE)="wg tabeli materiałowej",INDEX(Słowniki_komponentów!$AD$2:$AG$50,MATCH(BT102,Słowniki_komponentów!$AC$2:$AC$50,0),MATCH(BQ102,Słowniki_komponentów!$AD$1:$AG$1,0)),VLOOKUP(BS102,Słowniki_komponentów!$U$1:$Z$476,5,FALSE)),"brak wszystkich danych")</f>
        <v>brak wszystkich danych</v>
      </c>
      <c r="BV102" s="205"/>
      <c r="BZ102" s="90"/>
      <c r="CA102" s="90"/>
      <c r="CB102" s="90"/>
    </row>
    <row r="103" spans="1:80">
      <c r="A103" s="189" t="s">
        <v>2500</v>
      </c>
      <c r="B103" s="190"/>
      <c r="C103" s="191" t="str">
        <f>IFERROR(VLOOKUP('OT - przykład wodociąg'!$BS103,Słowniki_komponentów!$U$2:$Z$412,4,FALSE),"")</f>
        <v/>
      </c>
      <c r="D103" s="190"/>
      <c r="E103" s="190"/>
      <c r="F103" s="193"/>
      <c r="G103" s="193"/>
      <c r="H103" s="193"/>
      <c r="I103" s="253"/>
      <c r="J103" s="190"/>
      <c r="K103" s="194" t="str">
        <f>IF(Tabela2[[#This Row],[Nazwa komponentu
'[3']]]&lt;&gt;"",VLOOKUP('OT - przykład wodociąg'!$BT103,Słowniki_komponentów!$AC$2:$AH$50,6,FALSE),"")</f>
        <v/>
      </c>
      <c r="L103" s="229"/>
      <c r="M103" s="228"/>
      <c r="N103" s="229"/>
      <c r="O103" s="228">
        <f>'przedmiar - przykład wodociąg'!K111</f>
        <v>0</v>
      </c>
      <c r="P103" s="226" t="str">
        <f>IF(Tabela2[[#This Row],[Nazwa komponentu
'[3']]]&lt;&gt;"",SUM(L103:O103),"")</f>
        <v/>
      </c>
      <c r="Q103" s="190"/>
      <c r="R103" s="193"/>
      <c r="S103" s="193"/>
      <c r="T103" s="193"/>
      <c r="U103" s="190"/>
      <c r="V103" s="192"/>
      <c r="W103" s="197" t="str">
        <f>IFERROR(VLOOKUP('OT - przykład wodociąg'!$BS103,Słowniki_komponentów!$U$2:$Z$412,2,FALSE),"")</f>
        <v/>
      </c>
      <c r="X103" s="194" t="str">
        <f>IF(Tabela2[[#This Row],[Nazwa komponentu
'[3']]]&lt;&gt;"",IF(AND(Tabela2[[#This Row],[Wartość nakładów razem
'[15']]]&lt;3500,OR(MID('OT - przykład wodociąg'!$BS103,1,1)="4",MID('OT - przykład wodociąg'!$BS103,1,1)="5",MID('OT - przykład wodociąg'!$BS103,1,1)="6")),1,'OT - przykład wodociąg'!$BU103),"")</f>
        <v/>
      </c>
      <c r="Y103" s="190"/>
      <c r="Z103" s="178"/>
      <c r="AA103" s="178"/>
      <c r="AB103" s="178"/>
      <c r="AC103" s="198" t="str">
        <f>IF(Tabela2[[#This Row],[Nazwa komponentu
'[3']]]&lt;&gt;"",'OT - przykład wodociąg'!$BU103,"")</f>
        <v/>
      </c>
      <c r="AD103" s="190"/>
      <c r="AE103" s="190"/>
      <c r="AF103" s="190"/>
      <c r="AG103" s="190"/>
      <c r="AH103" s="190"/>
      <c r="AI103" s="190"/>
      <c r="AJ103" s="190"/>
      <c r="AK103" s="190"/>
      <c r="AL103" s="190"/>
      <c r="AM103" s="190"/>
      <c r="AN103" s="190"/>
      <c r="AO103" s="190"/>
      <c r="AP103" s="190"/>
      <c r="AQ103" s="190"/>
      <c r="AR103" s="190"/>
      <c r="AS103" s="190"/>
      <c r="AT103" s="190"/>
      <c r="AU103" s="190"/>
      <c r="AV103" s="242"/>
      <c r="AW103" s="242"/>
      <c r="AX103" s="190"/>
      <c r="AY103" s="190"/>
      <c r="AZ103" s="206"/>
      <c r="BA103" s="178"/>
      <c r="BB103" s="178"/>
      <c r="BC103" s="178"/>
      <c r="BD103" s="178"/>
      <c r="BE103" s="190"/>
      <c r="BF103" s="190"/>
      <c r="BG103" s="198" t="str">
        <f>IF(Tabela2[[#This Row],[Nazwa komponentu
'[3']]]&lt;&gt;"",'OT - przykład wodociąg'!$BS103,"")</f>
        <v/>
      </c>
      <c r="BH103" s="190"/>
      <c r="BI103" s="190"/>
      <c r="BJ103" s="190"/>
      <c r="BK103" s="190"/>
      <c r="BL103" s="190"/>
      <c r="BM103" s="190"/>
      <c r="BN103" s="190"/>
      <c r="BO103" s="190"/>
      <c r="BP103" s="190"/>
      <c r="BQ103" s="200"/>
      <c r="BR103" s="248"/>
      <c r="BS103" s="198" t="str">
        <f t="shared" si="1"/>
        <v/>
      </c>
      <c r="BT103" s="200"/>
      <c r="BU103" s="198" t="str">
        <f>IFERROR(IF(VLOOKUP(BS103,Słowniki_komponentów!$U$1:$Z$476,5,FALSE)="wg tabeli materiałowej",INDEX(Słowniki_komponentów!$AD$2:$AG$50,MATCH(BT103,Słowniki_komponentów!$AC$2:$AC$50,0),MATCH(BQ103,Słowniki_komponentów!$AD$1:$AG$1,0)),VLOOKUP(BS103,Słowniki_komponentów!$U$1:$Z$476,5,FALSE)),"brak wszystkich danych")</f>
        <v>brak wszystkich danych</v>
      </c>
      <c r="BV103" s="201"/>
      <c r="BZ103" s="90"/>
      <c r="CA103" s="90"/>
      <c r="CB103" s="90"/>
    </row>
    <row r="104" spans="1:80">
      <c r="A104" s="189" t="s">
        <v>2501</v>
      </c>
      <c r="B104" s="190"/>
      <c r="C104" s="191" t="str">
        <f>IFERROR(VLOOKUP('OT - przykład wodociąg'!$BS104,Słowniki_komponentów!$U$2:$Z$412,4,FALSE),"")</f>
        <v/>
      </c>
      <c r="D104" s="190"/>
      <c r="E104" s="190"/>
      <c r="F104" s="193"/>
      <c r="G104" s="193"/>
      <c r="H104" s="193"/>
      <c r="I104" s="253"/>
      <c r="J104" s="190"/>
      <c r="K104" s="194" t="str">
        <f>IF(Tabela2[[#This Row],[Nazwa komponentu
'[3']]]&lt;&gt;"",VLOOKUP('OT - przykład wodociąg'!$BT104,Słowniki_komponentów!$AC$2:$AH$50,6,FALSE),"")</f>
        <v/>
      </c>
      <c r="L104" s="229"/>
      <c r="M104" s="228"/>
      <c r="N104" s="229"/>
      <c r="O104" s="228">
        <f>'przedmiar - przykład wodociąg'!K112</f>
        <v>0</v>
      </c>
      <c r="P104" s="226" t="str">
        <f>IF(Tabela2[[#This Row],[Nazwa komponentu
'[3']]]&lt;&gt;"",SUM(L104:O104),"")</f>
        <v/>
      </c>
      <c r="Q104" s="190"/>
      <c r="R104" s="193"/>
      <c r="S104" s="193"/>
      <c r="T104" s="193"/>
      <c r="U104" s="190"/>
      <c r="V104" s="192"/>
      <c r="W104" s="197" t="str">
        <f>IFERROR(VLOOKUP('OT - przykład wodociąg'!$BS104,Słowniki_komponentów!$U$2:$Z$412,2,FALSE),"")</f>
        <v/>
      </c>
      <c r="X104" s="194" t="str">
        <f>IF(Tabela2[[#This Row],[Nazwa komponentu
'[3']]]&lt;&gt;"",IF(AND(Tabela2[[#This Row],[Wartość nakładów razem
'[15']]]&lt;3500,OR(MID('OT - przykład wodociąg'!$BS104,1,1)="4",MID('OT - przykład wodociąg'!$BS104,1,1)="5",MID('OT - przykład wodociąg'!$BS104,1,1)="6")),1,'OT - przykład wodociąg'!$BU104),"")</f>
        <v/>
      </c>
      <c r="Y104" s="190"/>
      <c r="Z104" s="178"/>
      <c r="AA104" s="178"/>
      <c r="AB104" s="178"/>
      <c r="AC104" s="198" t="str">
        <f>IF(Tabela2[[#This Row],[Nazwa komponentu
'[3']]]&lt;&gt;"",'OT - przykład wodociąg'!$BU104,"")</f>
        <v/>
      </c>
      <c r="AD104" s="190"/>
      <c r="AE104" s="190"/>
      <c r="AF104" s="190"/>
      <c r="AG104" s="190"/>
      <c r="AH104" s="190"/>
      <c r="AI104" s="190"/>
      <c r="AJ104" s="190"/>
      <c r="AK104" s="190"/>
      <c r="AL104" s="190"/>
      <c r="AM104" s="190"/>
      <c r="AN104" s="190"/>
      <c r="AO104" s="190"/>
      <c r="AP104" s="190"/>
      <c r="AQ104" s="190"/>
      <c r="AR104" s="190"/>
      <c r="AS104" s="190"/>
      <c r="AT104" s="190"/>
      <c r="AU104" s="190"/>
      <c r="AV104" s="242"/>
      <c r="AW104" s="242"/>
      <c r="AX104" s="190"/>
      <c r="AY104" s="190"/>
      <c r="AZ104" s="206"/>
      <c r="BA104" s="178"/>
      <c r="BB104" s="178"/>
      <c r="BC104" s="178"/>
      <c r="BD104" s="178"/>
      <c r="BE104" s="190"/>
      <c r="BF104" s="190"/>
      <c r="BG104" s="198" t="str">
        <f>IF(Tabela2[[#This Row],[Nazwa komponentu
'[3']]]&lt;&gt;"",'OT - przykład wodociąg'!$BS104,"")</f>
        <v/>
      </c>
      <c r="BH104" s="190"/>
      <c r="BI104" s="190"/>
      <c r="BJ104" s="190"/>
      <c r="BK104" s="190"/>
      <c r="BL104" s="190"/>
      <c r="BM104" s="190"/>
      <c r="BN104" s="190"/>
      <c r="BO104" s="190"/>
      <c r="BP104" s="190"/>
      <c r="BQ104" s="190"/>
      <c r="BR104" s="218"/>
      <c r="BS104" s="198" t="str">
        <f t="shared" si="1"/>
        <v/>
      </c>
      <c r="BT104" s="190"/>
      <c r="BU104" s="198" t="str">
        <f>IFERROR(IF(VLOOKUP(BS104,Słowniki_komponentów!$U$1:$Z$476,5,FALSE)="wg tabeli materiałowej",INDEX(Słowniki_komponentów!$AD$2:$AG$50,MATCH(BT104,Słowniki_komponentów!$AC$2:$AC$50,0),MATCH(BQ104,Słowniki_komponentów!$AD$1:$AG$1,0)),VLOOKUP(BS104,Słowniki_komponentów!$U$1:$Z$476,5,FALSE)),"brak wszystkich danych")</f>
        <v>brak wszystkich danych</v>
      </c>
      <c r="BV104" s="205"/>
      <c r="BZ104" s="90"/>
      <c r="CA104" s="90"/>
      <c r="CB104" s="90"/>
    </row>
    <row r="105" spans="1:80">
      <c r="A105" s="189" t="s">
        <v>2502</v>
      </c>
      <c r="B105" s="190"/>
      <c r="C105" s="191" t="str">
        <f>IFERROR(VLOOKUP('OT - przykład wodociąg'!$BS105,Słowniki_komponentów!$U$2:$Z$412,4,FALSE),"")</f>
        <v/>
      </c>
      <c r="D105" s="190"/>
      <c r="E105" s="190"/>
      <c r="F105" s="193"/>
      <c r="G105" s="193"/>
      <c r="H105" s="193"/>
      <c r="I105" s="253"/>
      <c r="J105" s="190"/>
      <c r="K105" s="194" t="str">
        <f>IF(Tabela2[[#This Row],[Nazwa komponentu
'[3']]]&lt;&gt;"",VLOOKUP('OT - przykład wodociąg'!$BT105,Słowniki_komponentów!$AC$2:$AH$50,6,FALSE),"")</f>
        <v/>
      </c>
      <c r="L105" s="229"/>
      <c r="M105" s="228"/>
      <c r="N105" s="229"/>
      <c r="O105" s="228">
        <f>'przedmiar - przykład wodociąg'!K113</f>
        <v>0</v>
      </c>
      <c r="P105" s="226" t="str">
        <f>IF(Tabela2[[#This Row],[Nazwa komponentu
'[3']]]&lt;&gt;"",SUM(L105:O105),"")</f>
        <v/>
      </c>
      <c r="Q105" s="190"/>
      <c r="R105" s="193"/>
      <c r="S105" s="193"/>
      <c r="T105" s="193"/>
      <c r="U105" s="190"/>
      <c r="V105" s="192"/>
      <c r="W105" s="197" t="str">
        <f>IFERROR(VLOOKUP('OT - przykład wodociąg'!$BS105,Słowniki_komponentów!$U$2:$Z$412,2,FALSE),"")</f>
        <v/>
      </c>
      <c r="X105" s="194" t="str">
        <f>IF(Tabela2[[#This Row],[Nazwa komponentu
'[3']]]&lt;&gt;"",IF(AND(Tabela2[[#This Row],[Wartość nakładów razem
'[15']]]&lt;3500,OR(MID('OT - przykład wodociąg'!$BS105,1,1)="4",MID('OT - przykład wodociąg'!$BS105,1,1)="5",MID('OT - przykład wodociąg'!$BS105,1,1)="6")),1,'OT - przykład wodociąg'!$BU105),"")</f>
        <v/>
      </c>
      <c r="Y105" s="190"/>
      <c r="Z105" s="178"/>
      <c r="AA105" s="178"/>
      <c r="AB105" s="178"/>
      <c r="AC105" s="198" t="str">
        <f>IF(Tabela2[[#This Row],[Nazwa komponentu
'[3']]]&lt;&gt;"",'OT - przykład wodociąg'!$BU105,"")</f>
        <v/>
      </c>
      <c r="AD105" s="190"/>
      <c r="AE105" s="190"/>
      <c r="AF105" s="190"/>
      <c r="AG105" s="190"/>
      <c r="AH105" s="190"/>
      <c r="AI105" s="190"/>
      <c r="AJ105" s="190"/>
      <c r="AK105" s="190"/>
      <c r="AL105" s="190"/>
      <c r="AM105" s="190"/>
      <c r="AN105" s="190"/>
      <c r="AO105" s="190"/>
      <c r="AP105" s="190"/>
      <c r="AQ105" s="190"/>
      <c r="AR105" s="190"/>
      <c r="AS105" s="190"/>
      <c r="AT105" s="190"/>
      <c r="AU105" s="190"/>
      <c r="AV105" s="242"/>
      <c r="AW105" s="242"/>
      <c r="AX105" s="190"/>
      <c r="AY105" s="190"/>
      <c r="AZ105" s="206"/>
      <c r="BA105" s="178"/>
      <c r="BB105" s="178"/>
      <c r="BC105" s="178"/>
      <c r="BD105" s="178"/>
      <c r="BE105" s="190"/>
      <c r="BF105" s="190"/>
      <c r="BG105" s="198" t="str">
        <f>IF(Tabela2[[#This Row],[Nazwa komponentu
'[3']]]&lt;&gt;"",'OT - przykład wodociąg'!$BS105,"")</f>
        <v/>
      </c>
      <c r="BH105" s="190"/>
      <c r="BI105" s="190"/>
      <c r="BJ105" s="190"/>
      <c r="BK105" s="190"/>
      <c r="BL105" s="190"/>
      <c r="BM105" s="190"/>
      <c r="BN105" s="190"/>
      <c r="BO105" s="190"/>
      <c r="BP105" s="190"/>
      <c r="BQ105" s="200"/>
      <c r="BR105" s="248"/>
      <c r="BS105" s="198" t="str">
        <f t="shared" si="1"/>
        <v/>
      </c>
      <c r="BT105" s="200"/>
      <c r="BU105" s="198" t="str">
        <f>IFERROR(IF(VLOOKUP(BS105,Słowniki_komponentów!$U$1:$Z$476,5,FALSE)="wg tabeli materiałowej",INDEX(Słowniki_komponentów!$AD$2:$AG$50,MATCH(BT105,Słowniki_komponentów!$AC$2:$AC$50,0),MATCH(BQ105,Słowniki_komponentów!$AD$1:$AG$1,0)),VLOOKUP(BS105,Słowniki_komponentów!$U$1:$Z$476,5,FALSE)),"brak wszystkich danych")</f>
        <v>brak wszystkich danych</v>
      </c>
      <c r="BV105" s="201"/>
      <c r="BZ105" s="90"/>
      <c r="CA105" s="90"/>
      <c r="CB105" s="90"/>
    </row>
    <row r="106" spans="1:80">
      <c r="A106" s="189" t="s">
        <v>2503</v>
      </c>
      <c r="B106" s="190"/>
      <c r="C106" s="191" t="str">
        <f>IFERROR(VLOOKUP('OT - przykład wodociąg'!$BS106,Słowniki_komponentów!$U$2:$Z$412,4,FALSE),"")</f>
        <v/>
      </c>
      <c r="D106" s="190"/>
      <c r="E106" s="190"/>
      <c r="F106" s="193"/>
      <c r="G106" s="193"/>
      <c r="H106" s="193"/>
      <c r="I106" s="253"/>
      <c r="J106" s="190"/>
      <c r="K106" s="194" t="str">
        <f>IF(Tabela2[[#This Row],[Nazwa komponentu
'[3']]]&lt;&gt;"",VLOOKUP('OT - przykład wodociąg'!$BT106,Słowniki_komponentów!$AC$2:$AH$50,6,FALSE),"")</f>
        <v/>
      </c>
      <c r="L106" s="229"/>
      <c r="M106" s="228"/>
      <c r="N106" s="229"/>
      <c r="O106" s="228">
        <f>'przedmiar - przykład wodociąg'!K114</f>
        <v>0</v>
      </c>
      <c r="P106" s="226" t="str">
        <f>IF(Tabela2[[#This Row],[Nazwa komponentu
'[3']]]&lt;&gt;"",SUM(L106:O106),"")</f>
        <v/>
      </c>
      <c r="Q106" s="190"/>
      <c r="R106" s="193"/>
      <c r="S106" s="193"/>
      <c r="T106" s="193"/>
      <c r="U106" s="190"/>
      <c r="V106" s="192"/>
      <c r="W106" s="197" t="str">
        <f>IFERROR(VLOOKUP('OT - przykład wodociąg'!$BS106,Słowniki_komponentów!$U$2:$Z$412,2,FALSE),"")</f>
        <v/>
      </c>
      <c r="X106" s="194" t="str">
        <f>IF(Tabela2[[#This Row],[Nazwa komponentu
'[3']]]&lt;&gt;"",IF(AND(Tabela2[[#This Row],[Wartość nakładów razem
'[15']]]&lt;3500,OR(MID('OT - przykład wodociąg'!$BS106,1,1)="4",MID('OT - przykład wodociąg'!$BS106,1,1)="5",MID('OT - przykład wodociąg'!$BS106,1,1)="6")),1,'OT - przykład wodociąg'!$BU106),"")</f>
        <v/>
      </c>
      <c r="Y106" s="190"/>
      <c r="Z106" s="178"/>
      <c r="AA106" s="178"/>
      <c r="AB106" s="178"/>
      <c r="AC106" s="198" t="str">
        <f>IF(Tabela2[[#This Row],[Nazwa komponentu
'[3']]]&lt;&gt;"",'OT - przykład wodociąg'!$BU106,"")</f>
        <v/>
      </c>
      <c r="AD106" s="190"/>
      <c r="AE106" s="190"/>
      <c r="AF106" s="190"/>
      <c r="AG106" s="190"/>
      <c r="AH106" s="190"/>
      <c r="AI106" s="190"/>
      <c r="AJ106" s="190"/>
      <c r="AK106" s="190"/>
      <c r="AL106" s="190"/>
      <c r="AM106" s="190"/>
      <c r="AN106" s="190"/>
      <c r="AO106" s="190"/>
      <c r="AP106" s="190"/>
      <c r="AQ106" s="190"/>
      <c r="AR106" s="190"/>
      <c r="AS106" s="190"/>
      <c r="AT106" s="190"/>
      <c r="AU106" s="190"/>
      <c r="AV106" s="242"/>
      <c r="AW106" s="242"/>
      <c r="AX106" s="190"/>
      <c r="AY106" s="190"/>
      <c r="AZ106" s="206"/>
      <c r="BA106" s="178"/>
      <c r="BB106" s="178"/>
      <c r="BC106" s="178"/>
      <c r="BD106" s="178"/>
      <c r="BE106" s="190"/>
      <c r="BF106" s="190"/>
      <c r="BG106" s="198" t="str">
        <f>IF(Tabela2[[#This Row],[Nazwa komponentu
'[3']]]&lt;&gt;"",'OT - przykład wodociąg'!$BS106,"")</f>
        <v/>
      </c>
      <c r="BH106" s="190"/>
      <c r="BI106" s="190"/>
      <c r="BJ106" s="190"/>
      <c r="BK106" s="190"/>
      <c r="BL106" s="190"/>
      <c r="BM106" s="190"/>
      <c r="BN106" s="190"/>
      <c r="BO106" s="190"/>
      <c r="BP106" s="190"/>
      <c r="BQ106" s="190"/>
      <c r="BR106" s="218"/>
      <c r="BS106" s="198" t="str">
        <f t="shared" si="1"/>
        <v/>
      </c>
      <c r="BT106" s="190"/>
      <c r="BU106" s="198" t="str">
        <f>IFERROR(IF(VLOOKUP(BS106,Słowniki_komponentów!$U$1:$Z$476,5,FALSE)="wg tabeli materiałowej",INDEX(Słowniki_komponentów!$AD$2:$AG$50,MATCH(BT106,Słowniki_komponentów!$AC$2:$AC$50,0),MATCH(BQ106,Słowniki_komponentów!$AD$1:$AG$1,0)),VLOOKUP(BS106,Słowniki_komponentów!$U$1:$Z$476,5,FALSE)),"brak wszystkich danych")</f>
        <v>brak wszystkich danych</v>
      </c>
      <c r="BV106" s="205"/>
      <c r="BZ106" s="90"/>
      <c r="CA106" s="90"/>
      <c r="CB106" s="90"/>
    </row>
    <row r="107" spans="1:80">
      <c r="A107" s="189" t="s">
        <v>2504</v>
      </c>
      <c r="B107" s="190"/>
      <c r="C107" s="191" t="str">
        <f>IFERROR(VLOOKUP('OT - przykład wodociąg'!$BS107,Słowniki_komponentów!$U$2:$Z$412,4,FALSE),"")</f>
        <v/>
      </c>
      <c r="D107" s="190"/>
      <c r="E107" s="190"/>
      <c r="F107" s="193"/>
      <c r="G107" s="193"/>
      <c r="H107" s="193"/>
      <c r="I107" s="253"/>
      <c r="J107" s="190"/>
      <c r="K107" s="194" t="str">
        <f>IF(Tabela2[[#This Row],[Nazwa komponentu
'[3']]]&lt;&gt;"",VLOOKUP('OT - przykład wodociąg'!$BT107,Słowniki_komponentów!$AC$2:$AH$50,6,FALSE),"")</f>
        <v/>
      </c>
      <c r="L107" s="229"/>
      <c r="M107" s="228"/>
      <c r="N107" s="229"/>
      <c r="O107" s="228">
        <f>'przedmiar - przykład wodociąg'!K115</f>
        <v>0</v>
      </c>
      <c r="P107" s="226" t="str">
        <f>IF(Tabela2[[#This Row],[Nazwa komponentu
'[3']]]&lt;&gt;"",SUM(L107:O107),"")</f>
        <v/>
      </c>
      <c r="Q107" s="190"/>
      <c r="R107" s="193"/>
      <c r="S107" s="193"/>
      <c r="T107" s="193"/>
      <c r="U107" s="190"/>
      <c r="V107" s="192"/>
      <c r="W107" s="197" t="str">
        <f>IFERROR(VLOOKUP('OT - przykład wodociąg'!$BS107,Słowniki_komponentów!$U$2:$Z$412,2,FALSE),"")</f>
        <v/>
      </c>
      <c r="X107" s="194" t="str">
        <f>IF(Tabela2[[#This Row],[Nazwa komponentu
'[3']]]&lt;&gt;"",IF(AND(Tabela2[[#This Row],[Wartość nakładów razem
'[15']]]&lt;3500,OR(MID('OT - przykład wodociąg'!$BS107,1,1)="4",MID('OT - przykład wodociąg'!$BS107,1,1)="5",MID('OT - przykład wodociąg'!$BS107,1,1)="6")),1,'OT - przykład wodociąg'!$BU107),"")</f>
        <v/>
      </c>
      <c r="Y107" s="190"/>
      <c r="Z107" s="178"/>
      <c r="AA107" s="178"/>
      <c r="AB107" s="178"/>
      <c r="AC107" s="198" t="str">
        <f>IF(Tabela2[[#This Row],[Nazwa komponentu
'[3']]]&lt;&gt;"",'OT - przykład wodociąg'!$BU107,"")</f>
        <v/>
      </c>
      <c r="AD107" s="190"/>
      <c r="AE107" s="190"/>
      <c r="AF107" s="190"/>
      <c r="AG107" s="190"/>
      <c r="AH107" s="190"/>
      <c r="AI107" s="190"/>
      <c r="AJ107" s="190"/>
      <c r="AK107" s="190"/>
      <c r="AL107" s="190"/>
      <c r="AM107" s="190"/>
      <c r="AN107" s="190"/>
      <c r="AO107" s="190"/>
      <c r="AP107" s="190"/>
      <c r="AQ107" s="190"/>
      <c r="AR107" s="190"/>
      <c r="AS107" s="190"/>
      <c r="AT107" s="190"/>
      <c r="AU107" s="190"/>
      <c r="AV107" s="242"/>
      <c r="AW107" s="242"/>
      <c r="AX107" s="190"/>
      <c r="AY107" s="190"/>
      <c r="AZ107" s="206"/>
      <c r="BA107" s="178"/>
      <c r="BB107" s="178"/>
      <c r="BC107" s="178"/>
      <c r="BD107" s="178"/>
      <c r="BE107" s="190"/>
      <c r="BF107" s="190"/>
      <c r="BG107" s="198" t="str">
        <f>IF(Tabela2[[#This Row],[Nazwa komponentu
'[3']]]&lt;&gt;"",'OT - przykład wodociąg'!$BS107,"")</f>
        <v/>
      </c>
      <c r="BH107" s="190"/>
      <c r="BI107" s="190"/>
      <c r="BJ107" s="190"/>
      <c r="BK107" s="190"/>
      <c r="BL107" s="190"/>
      <c r="BM107" s="190"/>
      <c r="BN107" s="190"/>
      <c r="BO107" s="190"/>
      <c r="BP107" s="190"/>
      <c r="BQ107" s="200"/>
      <c r="BR107" s="248"/>
      <c r="BS107" s="198" t="str">
        <f t="shared" si="1"/>
        <v/>
      </c>
      <c r="BT107" s="200"/>
      <c r="BU107" s="198" t="str">
        <f>IFERROR(IF(VLOOKUP(BS107,Słowniki_komponentów!$U$1:$Z$476,5,FALSE)="wg tabeli materiałowej",INDEX(Słowniki_komponentów!$AD$2:$AG$50,MATCH(BT107,Słowniki_komponentów!$AC$2:$AC$50,0),MATCH(BQ107,Słowniki_komponentów!$AD$1:$AG$1,0)),VLOOKUP(BS107,Słowniki_komponentów!$U$1:$Z$476,5,FALSE)),"brak wszystkich danych")</f>
        <v>brak wszystkich danych</v>
      </c>
      <c r="BV107" s="201"/>
      <c r="BZ107" s="90"/>
      <c r="CA107" s="90"/>
      <c r="CB107" s="90"/>
    </row>
    <row r="108" spans="1:80">
      <c r="A108" s="189" t="s">
        <v>2505</v>
      </c>
      <c r="B108" s="190"/>
      <c r="C108" s="191" t="str">
        <f>IFERROR(VLOOKUP('OT - przykład wodociąg'!$BS108,Słowniki_komponentów!$U$2:$Z$412,4,FALSE),"")</f>
        <v/>
      </c>
      <c r="D108" s="190"/>
      <c r="E108" s="190"/>
      <c r="F108" s="193"/>
      <c r="G108" s="193"/>
      <c r="H108" s="193"/>
      <c r="I108" s="253"/>
      <c r="J108" s="190"/>
      <c r="K108" s="194" t="str">
        <f>IF(Tabela2[[#This Row],[Nazwa komponentu
'[3']]]&lt;&gt;"",VLOOKUP('OT - przykład wodociąg'!$BT108,Słowniki_komponentów!$AC$2:$AH$50,6,FALSE),"")</f>
        <v/>
      </c>
      <c r="L108" s="229"/>
      <c r="M108" s="228"/>
      <c r="N108" s="229"/>
      <c r="O108" s="228">
        <f>'przedmiar - przykład wodociąg'!K116</f>
        <v>0</v>
      </c>
      <c r="P108" s="226" t="str">
        <f>IF(Tabela2[[#This Row],[Nazwa komponentu
'[3']]]&lt;&gt;"",SUM(L108:O108),"")</f>
        <v/>
      </c>
      <c r="Q108" s="190"/>
      <c r="R108" s="193"/>
      <c r="S108" s="193"/>
      <c r="T108" s="193"/>
      <c r="U108" s="190"/>
      <c r="V108" s="192"/>
      <c r="W108" s="197" t="str">
        <f>IFERROR(VLOOKUP('OT - przykład wodociąg'!$BS108,Słowniki_komponentów!$U$2:$Z$412,2,FALSE),"")</f>
        <v/>
      </c>
      <c r="X108" s="194" t="str">
        <f>IF(Tabela2[[#This Row],[Nazwa komponentu
'[3']]]&lt;&gt;"",IF(AND(Tabela2[[#This Row],[Wartość nakładów razem
'[15']]]&lt;3500,OR(MID('OT - przykład wodociąg'!$BS108,1,1)="4",MID('OT - przykład wodociąg'!$BS108,1,1)="5",MID('OT - przykład wodociąg'!$BS108,1,1)="6")),1,'OT - przykład wodociąg'!$BU108),"")</f>
        <v/>
      </c>
      <c r="Y108" s="190"/>
      <c r="Z108" s="178"/>
      <c r="AA108" s="178"/>
      <c r="AB108" s="178"/>
      <c r="AC108" s="198" t="str">
        <f>IF(Tabela2[[#This Row],[Nazwa komponentu
'[3']]]&lt;&gt;"",'OT - przykład wodociąg'!$BU108,"")</f>
        <v/>
      </c>
      <c r="AD108" s="190"/>
      <c r="AE108" s="190"/>
      <c r="AF108" s="190"/>
      <c r="AG108" s="190"/>
      <c r="AH108" s="190"/>
      <c r="AI108" s="190"/>
      <c r="AJ108" s="190"/>
      <c r="AK108" s="190"/>
      <c r="AL108" s="190"/>
      <c r="AM108" s="190"/>
      <c r="AN108" s="190"/>
      <c r="AO108" s="190"/>
      <c r="AP108" s="190"/>
      <c r="AQ108" s="190"/>
      <c r="AR108" s="190"/>
      <c r="AS108" s="190"/>
      <c r="AT108" s="190"/>
      <c r="AU108" s="190"/>
      <c r="AV108" s="242"/>
      <c r="AW108" s="242"/>
      <c r="AX108" s="190"/>
      <c r="AY108" s="190"/>
      <c r="AZ108" s="206"/>
      <c r="BA108" s="178"/>
      <c r="BB108" s="178"/>
      <c r="BC108" s="178"/>
      <c r="BD108" s="178"/>
      <c r="BE108" s="190"/>
      <c r="BF108" s="190"/>
      <c r="BG108" s="198" t="str">
        <f>IF(Tabela2[[#This Row],[Nazwa komponentu
'[3']]]&lt;&gt;"",'OT - przykład wodociąg'!$BS108,"")</f>
        <v/>
      </c>
      <c r="BH108" s="190"/>
      <c r="BI108" s="190"/>
      <c r="BJ108" s="190"/>
      <c r="BK108" s="190"/>
      <c r="BL108" s="190"/>
      <c r="BM108" s="190"/>
      <c r="BN108" s="190"/>
      <c r="BO108" s="190"/>
      <c r="BP108" s="190"/>
      <c r="BQ108" s="190"/>
      <c r="BR108" s="218"/>
      <c r="BS108" s="198" t="str">
        <f t="shared" si="1"/>
        <v/>
      </c>
      <c r="BT108" s="190"/>
      <c r="BU108" s="198" t="str">
        <f>IFERROR(IF(VLOOKUP(BS108,Słowniki_komponentów!$U$1:$Z$476,5,FALSE)="wg tabeli materiałowej",INDEX(Słowniki_komponentów!$AD$2:$AG$50,MATCH(BT108,Słowniki_komponentów!$AC$2:$AC$50,0),MATCH(BQ108,Słowniki_komponentów!$AD$1:$AG$1,0)),VLOOKUP(BS108,Słowniki_komponentów!$U$1:$Z$476,5,FALSE)),"brak wszystkich danych")</f>
        <v>brak wszystkich danych</v>
      </c>
      <c r="BV108" s="205"/>
      <c r="BZ108" s="90"/>
      <c r="CA108" s="90"/>
      <c r="CB108" s="90"/>
    </row>
    <row r="109" spans="1:80">
      <c r="A109" s="189" t="s">
        <v>2506</v>
      </c>
      <c r="B109" s="190"/>
      <c r="C109" s="191" t="str">
        <f>IFERROR(VLOOKUP('OT - przykład wodociąg'!$BS109,Słowniki_komponentów!$U$2:$Z$412,4,FALSE),"")</f>
        <v/>
      </c>
      <c r="D109" s="190"/>
      <c r="E109" s="190"/>
      <c r="F109" s="193"/>
      <c r="G109" s="193"/>
      <c r="H109" s="193"/>
      <c r="I109" s="253"/>
      <c r="J109" s="190"/>
      <c r="K109" s="194" t="str">
        <f>IF(Tabela2[[#This Row],[Nazwa komponentu
'[3']]]&lt;&gt;"",VLOOKUP('OT - przykład wodociąg'!$BT109,Słowniki_komponentów!$AC$2:$AH$50,6,FALSE),"")</f>
        <v/>
      </c>
      <c r="L109" s="229"/>
      <c r="M109" s="228"/>
      <c r="N109" s="229"/>
      <c r="O109" s="228">
        <f>'przedmiar - przykład wodociąg'!K117</f>
        <v>0</v>
      </c>
      <c r="P109" s="226" t="str">
        <f>IF(Tabela2[[#This Row],[Nazwa komponentu
'[3']]]&lt;&gt;"",SUM(L109:O109),"")</f>
        <v/>
      </c>
      <c r="Q109" s="190"/>
      <c r="R109" s="193"/>
      <c r="S109" s="193"/>
      <c r="T109" s="193"/>
      <c r="U109" s="190"/>
      <c r="V109" s="192"/>
      <c r="W109" s="197" t="str">
        <f>IFERROR(VLOOKUP('OT - przykład wodociąg'!$BS109,Słowniki_komponentów!$U$2:$Z$412,2,FALSE),"")</f>
        <v/>
      </c>
      <c r="X109" s="194" t="str">
        <f>IF(Tabela2[[#This Row],[Nazwa komponentu
'[3']]]&lt;&gt;"",IF(AND(Tabela2[[#This Row],[Wartość nakładów razem
'[15']]]&lt;3500,OR(MID('OT - przykład wodociąg'!$BS109,1,1)="4",MID('OT - przykład wodociąg'!$BS109,1,1)="5",MID('OT - przykład wodociąg'!$BS109,1,1)="6")),1,'OT - przykład wodociąg'!$BU109),"")</f>
        <v/>
      </c>
      <c r="Y109" s="190"/>
      <c r="Z109" s="178"/>
      <c r="AA109" s="178"/>
      <c r="AB109" s="178"/>
      <c r="AC109" s="198" t="str">
        <f>IF(Tabela2[[#This Row],[Nazwa komponentu
'[3']]]&lt;&gt;"",'OT - przykład wodociąg'!$BU109,"")</f>
        <v/>
      </c>
      <c r="AD109" s="190"/>
      <c r="AE109" s="190"/>
      <c r="AF109" s="190"/>
      <c r="AG109" s="190"/>
      <c r="AH109" s="190"/>
      <c r="AI109" s="190"/>
      <c r="AJ109" s="190"/>
      <c r="AK109" s="190"/>
      <c r="AL109" s="190"/>
      <c r="AM109" s="190"/>
      <c r="AN109" s="190"/>
      <c r="AO109" s="190"/>
      <c r="AP109" s="190"/>
      <c r="AQ109" s="190"/>
      <c r="AR109" s="190"/>
      <c r="AS109" s="190"/>
      <c r="AT109" s="190"/>
      <c r="AU109" s="190"/>
      <c r="AV109" s="242"/>
      <c r="AW109" s="242"/>
      <c r="AX109" s="190"/>
      <c r="AY109" s="190"/>
      <c r="AZ109" s="206"/>
      <c r="BA109" s="178"/>
      <c r="BB109" s="178"/>
      <c r="BC109" s="178"/>
      <c r="BD109" s="178"/>
      <c r="BE109" s="190"/>
      <c r="BF109" s="190"/>
      <c r="BG109" s="198" t="str">
        <f>IF(Tabela2[[#This Row],[Nazwa komponentu
'[3']]]&lt;&gt;"",'OT - przykład wodociąg'!$BS109,"")</f>
        <v/>
      </c>
      <c r="BH109" s="190"/>
      <c r="BI109" s="190"/>
      <c r="BJ109" s="190"/>
      <c r="BK109" s="190"/>
      <c r="BL109" s="190"/>
      <c r="BM109" s="190"/>
      <c r="BN109" s="190"/>
      <c r="BO109" s="190"/>
      <c r="BP109" s="190"/>
      <c r="BQ109" s="200"/>
      <c r="BR109" s="248"/>
      <c r="BS109" s="198" t="str">
        <f t="shared" si="1"/>
        <v/>
      </c>
      <c r="BT109" s="200"/>
      <c r="BU109" s="198" t="str">
        <f>IFERROR(IF(VLOOKUP(BS109,Słowniki_komponentów!$U$1:$Z$476,5,FALSE)="wg tabeli materiałowej",INDEX(Słowniki_komponentów!$AD$2:$AG$50,MATCH(BT109,Słowniki_komponentów!$AC$2:$AC$50,0),MATCH(BQ109,Słowniki_komponentów!$AD$1:$AG$1,0)),VLOOKUP(BS109,Słowniki_komponentów!$U$1:$Z$476,5,FALSE)),"brak wszystkich danych")</f>
        <v>brak wszystkich danych</v>
      </c>
      <c r="BV109" s="201"/>
      <c r="BZ109" s="90"/>
      <c r="CA109" s="90"/>
      <c r="CB109" s="90"/>
    </row>
    <row r="110" spans="1:80">
      <c r="A110" s="189" t="s">
        <v>2507</v>
      </c>
      <c r="B110" s="190"/>
      <c r="C110" s="191" t="str">
        <f>IFERROR(VLOOKUP('OT - przykład wodociąg'!$BS110,Słowniki_komponentów!$U$2:$Z$412,4,FALSE),"")</f>
        <v/>
      </c>
      <c r="D110" s="190"/>
      <c r="E110" s="190"/>
      <c r="F110" s="193"/>
      <c r="G110" s="193"/>
      <c r="H110" s="193"/>
      <c r="I110" s="253"/>
      <c r="J110" s="190"/>
      <c r="K110" s="194" t="str">
        <f>IF(Tabela2[[#This Row],[Nazwa komponentu
'[3']]]&lt;&gt;"",VLOOKUP('OT - przykład wodociąg'!$BT110,Słowniki_komponentów!$AC$2:$AH$50,6,FALSE),"")</f>
        <v/>
      </c>
      <c r="L110" s="229"/>
      <c r="M110" s="228"/>
      <c r="N110" s="229"/>
      <c r="O110" s="228">
        <f>'przedmiar - przykład wodociąg'!K118</f>
        <v>0</v>
      </c>
      <c r="P110" s="226" t="str">
        <f>IF(Tabela2[[#This Row],[Nazwa komponentu
'[3']]]&lt;&gt;"",SUM(L110:O110),"")</f>
        <v/>
      </c>
      <c r="Q110" s="190"/>
      <c r="R110" s="193"/>
      <c r="S110" s="193"/>
      <c r="T110" s="193"/>
      <c r="U110" s="190"/>
      <c r="V110" s="192"/>
      <c r="W110" s="197" t="str">
        <f>IFERROR(VLOOKUP('OT - przykład wodociąg'!$BS110,Słowniki_komponentów!$U$2:$Z$412,2,FALSE),"")</f>
        <v/>
      </c>
      <c r="X110" s="194" t="str">
        <f>IF(Tabela2[[#This Row],[Nazwa komponentu
'[3']]]&lt;&gt;"",IF(AND(Tabela2[[#This Row],[Wartość nakładów razem
'[15']]]&lt;3500,OR(MID('OT - przykład wodociąg'!$BS110,1,1)="4",MID('OT - przykład wodociąg'!$BS110,1,1)="5",MID('OT - przykład wodociąg'!$BS110,1,1)="6")),1,'OT - przykład wodociąg'!$BU110),"")</f>
        <v/>
      </c>
      <c r="Y110" s="190"/>
      <c r="Z110" s="178"/>
      <c r="AA110" s="178"/>
      <c r="AB110" s="178"/>
      <c r="AC110" s="198" t="str">
        <f>IF(Tabela2[[#This Row],[Nazwa komponentu
'[3']]]&lt;&gt;"",'OT - przykład wodociąg'!$BU110,"")</f>
        <v/>
      </c>
      <c r="AD110" s="190"/>
      <c r="AE110" s="190"/>
      <c r="AF110" s="190"/>
      <c r="AG110" s="190"/>
      <c r="AH110" s="190"/>
      <c r="AI110" s="190"/>
      <c r="AJ110" s="190"/>
      <c r="AK110" s="190"/>
      <c r="AL110" s="190"/>
      <c r="AM110" s="190"/>
      <c r="AN110" s="190"/>
      <c r="AO110" s="190"/>
      <c r="AP110" s="190"/>
      <c r="AQ110" s="190"/>
      <c r="AR110" s="190"/>
      <c r="AS110" s="190"/>
      <c r="AT110" s="190"/>
      <c r="AU110" s="190"/>
      <c r="AV110" s="242"/>
      <c r="AW110" s="242"/>
      <c r="AX110" s="190"/>
      <c r="AY110" s="190"/>
      <c r="AZ110" s="206"/>
      <c r="BA110" s="178"/>
      <c r="BB110" s="178"/>
      <c r="BC110" s="178"/>
      <c r="BD110" s="178"/>
      <c r="BE110" s="190"/>
      <c r="BF110" s="190"/>
      <c r="BG110" s="198" t="str">
        <f>IF(Tabela2[[#This Row],[Nazwa komponentu
'[3']]]&lt;&gt;"",'OT - przykład wodociąg'!$BS110,"")</f>
        <v/>
      </c>
      <c r="BH110" s="190"/>
      <c r="BI110" s="190"/>
      <c r="BJ110" s="190"/>
      <c r="BK110" s="190"/>
      <c r="BL110" s="190"/>
      <c r="BM110" s="190"/>
      <c r="BN110" s="190"/>
      <c r="BO110" s="190"/>
      <c r="BP110" s="190"/>
      <c r="BQ110" s="190"/>
      <c r="BR110" s="218"/>
      <c r="BS110" s="198" t="str">
        <f t="shared" si="1"/>
        <v/>
      </c>
      <c r="BT110" s="190"/>
      <c r="BU110" s="198" t="str">
        <f>IFERROR(IF(VLOOKUP(BS110,Słowniki_komponentów!$U$1:$Z$476,5,FALSE)="wg tabeli materiałowej",INDEX(Słowniki_komponentów!$AD$2:$AG$50,MATCH(BT110,Słowniki_komponentów!$AC$2:$AC$50,0),MATCH(BQ110,Słowniki_komponentów!$AD$1:$AG$1,0)),VLOOKUP(BS110,Słowniki_komponentów!$U$1:$Z$476,5,FALSE)),"brak wszystkich danych")</f>
        <v>brak wszystkich danych</v>
      </c>
      <c r="BV110" s="205"/>
      <c r="BZ110" s="90"/>
      <c r="CA110" s="90"/>
      <c r="CB110" s="90"/>
    </row>
    <row r="111" spans="1:80">
      <c r="A111" s="189" t="s">
        <v>2508</v>
      </c>
      <c r="B111" s="190"/>
      <c r="C111" s="191" t="str">
        <f>IFERROR(VLOOKUP('OT - przykład wodociąg'!$BS111,Słowniki_komponentów!$U$2:$Z$412,4,FALSE),"")</f>
        <v/>
      </c>
      <c r="D111" s="190"/>
      <c r="E111" s="190"/>
      <c r="F111" s="193"/>
      <c r="G111" s="193"/>
      <c r="H111" s="193"/>
      <c r="I111" s="253"/>
      <c r="J111" s="190"/>
      <c r="K111" s="194" t="str">
        <f>IF(Tabela2[[#This Row],[Nazwa komponentu
'[3']]]&lt;&gt;"",VLOOKUP('OT - przykład wodociąg'!$BT111,Słowniki_komponentów!$AC$2:$AH$50,6,FALSE),"")</f>
        <v/>
      </c>
      <c r="L111" s="229"/>
      <c r="M111" s="228"/>
      <c r="N111" s="229"/>
      <c r="O111" s="228">
        <f>'przedmiar - przykład wodociąg'!K119</f>
        <v>0</v>
      </c>
      <c r="P111" s="226" t="str">
        <f>IF(Tabela2[[#This Row],[Nazwa komponentu
'[3']]]&lt;&gt;"",SUM(L111:O111),"")</f>
        <v/>
      </c>
      <c r="Q111" s="190"/>
      <c r="R111" s="193"/>
      <c r="S111" s="193"/>
      <c r="T111" s="193"/>
      <c r="U111" s="190"/>
      <c r="V111" s="192"/>
      <c r="W111" s="197" t="str">
        <f>IFERROR(VLOOKUP('OT - przykład wodociąg'!$BS111,Słowniki_komponentów!$U$2:$Z$412,2,FALSE),"")</f>
        <v/>
      </c>
      <c r="X111" s="194" t="str">
        <f>IF(Tabela2[[#This Row],[Nazwa komponentu
'[3']]]&lt;&gt;"",IF(AND(Tabela2[[#This Row],[Wartość nakładów razem
'[15']]]&lt;3500,OR(MID('OT - przykład wodociąg'!$BS111,1,1)="4",MID('OT - przykład wodociąg'!$BS111,1,1)="5",MID('OT - przykład wodociąg'!$BS111,1,1)="6")),1,'OT - przykład wodociąg'!$BU111),"")</f>
        <v/>
      </c>
      <c r="Y111" s="190"/>
      <c r="Z111" s="178"/>
      <c r="AA111" s="178"/>
      <c r="AB111" s="178"/>
      <c r="AC111" s="198" t="str">
        <f>IF(Tabela2[[#This Row],[Nazwa komponentu
'[3']]]&lt;&gt;"",'OT - przykład wodociąg'!$BU111,"")</f>
        <v/>
      </c>
      <c r="AD111" s="190"/>
      <c r="AE111" s="190"/>
      <c r="AF111" s="190"/>
      <c r="AG111" s="190"/>
      <c r="AH111" s="190"/>
      <c r="AI111" s="190"/>
      <c r="AJ111" s="190"/>
      <c r="AK111" s="190"/>
      <c r="AL111" s="190"/>
      <c r="AM111" s="190"/>
      <c r="AN111" s="190"/>
      <c r="AO111" s="190"/>
      <c r="AP111" s="190"/>
      <c r="AQ111" s="190"/>
      <c r="AR111" s="190"/>
      <c r="AS111" s="190"/>
      <c r="AT111" s="190"/>
      <c r="AU111" s="190"/>
      <c r="AV111" s="242"/>
      <c r="AW111" s="242"/>
      <c r="AX111" s="190"/>
      <c r="AY111" s="190"/>
      <c r="AZ111" s="206"/>
      <c r="BA111" s="178"/>
      <c r="BB111" s="178"/>
      <c r="BC111" s="178"/>
      <c r="BD111" s="178"/>
      <c r="BE111" s="190"/>
      <c r="BF111" s="190"/>
      <c r="BG111" s="198" t="str">
        <f>IF(Tabela2[[#This Row],[Nazwa komponentu
'[3']]]&lt;&gt;"",'OT - przykład wodociąg'!$BS111,"")</f>
        <v/>
      </c>
      <c r="BH111" s="190"/>
      <c r="BI111" s="190"/>
      <c r="BJ111" s="190"/>
      <c r="BK111" s="190"/>
      <c r="BL111" s="190"/>
      <c r="BM111" s="190"/>
      <c r="BN111" s="190"/>
      <c r="BO111" s="190"/>
      <c r="BP111" s="190"/>
      <c r="BQ111" s="200"/>
      <c r="BR111" s="248"/>
      <c r="BS111" s="198" t="str">
        <f t="shared" si="1"/>
        <v/>
      </c>
      <c r="BT111" s="200"/>
      <c r="BU111" s="198" t="str">
        <f>IFERROR(IF(VLOOKUP(BS111,Słowniki_komponentów!$U$1:$Z$476,5,FALSE)="wg tabeli materiałowej",INDEX(Słowniki_komponentów!$AD$2:$AG$50,MATCH(BT111,Słowniki_komponentów!$AC$2:$AC$50,0),MATCH(BQ111,Słowniki_komponentów!$AD$1:$AG$1,0)),VLOOKUP(BS111,Słowniki_komponentów!$U$1:$Z$476,5,FALSE)),"brak wszystkich danych")</f>
        <v>brak wszystkich danych</v>
      </c>
      <c r="BV111" s="201"/>
      <c r="BZ111" s="90"/>
      <c r="CA111" s="90"/>
      <c r="CB111" s="90"/>
    </row>
    <row r="112" spans="1:80">
      <c r="A112" s="189" t="s">
        <v>2509</v>
      </c>
      <c r="B112" s="190"/>
      <c r="C112" s="191" t="str">
        <f>IFERROR(VLOOKUP('OT - przykład wodociąg'!$BS112,Słowniki_komponentów!$U$2:$Z$412,4,FALSE),"")</f>
        <v/>
      </c>
      <c r="D112" s="190"/>
      <c r="E112" s="190"/>
      <c r="F112" s="193"/>
      <c r="G112" s="193"/>
      <c r="H112" s="193"/>
      <c r="I112" s="253"/>
      <c r="J112" s="190"/>
      <c r="K112" s="194" t="str">
        <f>IF(Tabela2[[#This Row],[Nazwa komponentu
'[3']]]&lt;&gt;"",VLOOKUP('OT - przykład wodociąg'!$BT112,Słowniki_komponentów!$AC$2:$AH$50,6,FALSE),"")</f>
        <v/>
      </c>
      <c r="L112" s="229"/>
      <c r="M112" s="228"/>
      <c r="N112" s="229"/>
      <c r="O112" s="228">
        <f>'przedmiar - przykład wodociąg'!K120</f>
        <v>0</v>
      </c>
      <c r="P112" s="226" t="str">
        <f>IF(Tabela2[[#This Row],[Nazwa komponentu
'[3']]]&lt;&gt;"",SUM(L112:O112),"")</f>
        <v/>
      </c>
      <c r="Q112" s="190"/>
      <c r="R112" s="193"/>
      <c r="S112" s="193"/>
      <c r="T112" s="193"/>
      <c r="U112" s="190"/>
      <c r="V112" s="192"/>
      <c r="W112" s="197" t="str">
        <f>IFERROR(VLOOKUP('OT - przykład wodociąg'!$BS112,Słowniki_komponentów!$U$2:$Z$412,2,FALSE),"")</f>
        <v/>
      </c>
      <c r="X112" s="194" t="str">
        <f>IF(Tabela2[[#This Row],[Nazwa komponentu
'[3']]]&lt;&gt;"",IF(AND(Tabela2[[#This Row],[Wartość nakładów razem
'[15']]]&lt;3500,OR(MID('OT - przykład wodociąg'!$BS112,1,1)="4",MID('OT - przykład wodociąg'!$BS112,1,1)="5",MID('OT - przykład wodociąg'!$BS112,1,1)="6")),1,'OT - przykład wodociąg'!$BU112),"")</f>
        <v/>
      </c>
      <c r="Y112" s="190"/>
      <c r="Z112" s="178"/>
      <c r="AA112" s="178"/>
      <c r="AB112" s="178"/>
      <c r="AC112" s="198" t="str">
        <f>IF(Tabela2[[#This Row],[Nazwa komponentu
'[3']]]&lt;&gt;"",'OT - przykład wodociąg'!$BU112,"")</f>
        <v/>
      </c>
      <c r="AD112" s="190"/>
      <c r="AE112" s="190"/>
      <c r="AF112" s="190"/>
      <c r="AG112" s="190"/>
      <c r="AH112" s="190"/>
      <c r="AI112" s="190"/>
      <c r="AJ112" s="190"/>
      <c r="AK112" s="190"/>
      <c r="AL112" s="190"/>
      <c r="AM112" s="190"/>
      <c r="AN112" s="190"/>
      <c r="AO112" s="190"/>
      <c r="AP112" s="190"/>
      <c r="AQ112" s="190"/>
      <c r="AR112" s="190"/>
      <c r="AS112" s="190"/>
      <c r="AT112" s="190"/>
      <c r="AU112" s="190"/>
      <c r="AV112" s="242"/>
      <c r="AW112" s="242"/>
      <c r="AX112" s="190"/>
      <c r="AY112" s="190"/>
      <c r="AZ112" s="206"/>
      <c r="BA112" s="178"/>
      <c r="BB112" s="178"/>
      <c r="BC112" s="178"/>
      <c r="BD112" s="178"/>
      <c r="BE112" s="190"/>
      <c r="BF112" s="190"/>
      <c r="BG112" s="198" t="str">
        <f>IF(Tabela2[[#This Row],[Nazwa komponentu
'[3']]]&lt;&gt;"",'OT - przykład wodociąg'!$BS112,"")</f>
        <v/>
      </c>
      <c r="BH112" s="190"/>
      <c r="BI112" s="190"/>
      <c r="BJ112" s="190"/>
      <c r="BK112" s="190"/>
      <c r="BL112" s="190"/>
      <c r="BM112" s="190"/>
      <c r="BN112" s="190"/>
      <c r="BO112" s="190"/>
      <c r="BP112" s="190"/>
      <c r="BQ112" s="190"/>
      <c r="BR112" s="218"/>
      <c r="BS112" s="198" t="str">
        <f t="shared" si="1"/>
        <v/>
      </c>
      <c r="BT112" s="190"/>
      <c r="BU112" s="198" t="str">
        <f>IFERROR(IF(VLOOKUP(BS112,Słowniki_komponentów!$U$1:$Z$476,5,FALSE)="wg tabeli materiałowej",INDEX(Słowniki_komponentów!$AD$2:$AG$50,MATCH(BT112,Słowniki_komponentów!$AC$2:$AC$50,0),MATCH(BQ112,Słowniki_komponentów!$AD$1:$AG$1,0)),VLOOKUP(BS112,Słowniki_komponentów!$U$1:$Z$476,5,FALSE)),"brak wszystkich danych")</f>
        <v>brak wszystkich danych</v>
      </c>
      <c r="BV112" s="205"/>
      <c r="BZ112" s="90"/>
      <c r="CA112" s="90"/>
      <c r="CB112" s="90"/>
    </row>
    <row r="113" spans="1:80">
      <c r="A113" s="189" t="s">
        <v>2510</v>
      </c>
      <c r="B113" s="190"/>
      <c r="C113" s="191" t="str">
        <f>IFERROR(VLOOKUP('OT - przykład wodociąg'!$BS113,Słowniki_komponentów!$U$2:$Z$412,4,FALSE),"")</f>
        <v/>
      </c>
      <c r="D113" s="190"/>
      <c r="E113" s="190"/>
      <c r="F113" s="193"/>
      <c r="G113" s="193"/>
      <c r="H113" s="193"/>
      <c r="I113" s="253"/>
      <c r="J113" s="190"/>
      <c r="K113" s="194" t="str">
        <f>IF(Tabela2[[#This Row],[Nazwa komponentu
'[3']]]&lt;&gt;"",VLOOKUP('OT - przykład wodociąg'!$BT113,Słowniki_komponentów!$AC$2:$AH$50,6,FALSE),"")</f>
        <v/>
      </c>
      <c r="L113" s="229"/>
      <c r="M113" s="228"/>
      <c r="N113" s="229"/>
      <c r="O113" s="228">
        <f>'przedmiar - przykład wodociąg'!K121</f>
        <v>0</v>
      </c>
      <c r="P113" s="226" t="str">
        <f>IF(Tabela2[[#This Row],[Nazwa komponentu
'[3']]]&lt;&gt;"",SUM(L113:O113),"")</f>
        <v/>
      </c>
      <c r="Q113" s="190"/>
      <c r="R113" s="193"/>
      <c r="S113" s="193"/>
      <c r="T113" s="193"/>
      <c r="U113" s="190"/>
      <c r="V113" s="192"/>
      <c r="W113" s="197" t="str">
        <f>IFERROR(VLOOKUP('OT - przykład wodociąg'!$BS113,Słowniki_komponentów!$U$2:$Z$412,2,FALSE),"")</f>
        <v/>
      </c>
      <c r="X113" s="194" t="str">
        <f>IF(Tabela2[[#This Row],[Nazwa komponentu
'[3']]]&lt;&gt;"",IF(AND(Tabela2[[#This Row],[Wartość nakładów razem
'[15']]]&lt;3500,OR(MID('OT - przykład wodociąg'!$BS113,1,1)="4",MID('OT - przykład wodociąg'!$BS113,1,1)="5",MID('OT - przykład wodociąg'!$BS113,1,1)="6")),1,'OT - przykład wodociąg'!$BU113),"")</f>
        <v/>
      </c>
      <c r="Y113" s="190"/>
      <c r="Z113" s="178"/>
      <c r="AA113" s="178"/>
      <c r="AB113" s="178"/>
      <c r="AC113" s="198" t="str">
        <f>IF(Tabela2[[#This Row],[Nazwa komponentu
'[3']]]&lt;&gt;"",'OT - przykład wodociąg'!$BU113,"")</f>
        <v/>
      </c>
      <c r="AD113" s="190"/>
      <c r="AE113" s="190"/>
      <c r="AF113" s="190"/>
      <c r="AG113" s="190"/>
      <c r="AH113" s="190"/>
      <c r="AI113" s="190"/>
      <c r="AJ113" s="190"/>
      <c r="AK113" s="190"/>
      <c r="AL113" s="190"/>
      <c r="AM113" s="190"/>
      <c r="AN113" s="190"/>
      <c r="AO113" s="190"/>
      <c r="AP113" s="190"/>
      <c r="AQ113" s="190"/>
      <c r="AR113" s="190"/>
      <c r="AS113" s="190"/>
      <c r="AT113" s="190"/>
      <c r="AU113" s="190"/>
      <c r="AV113" s="242"/>
      <c r="AW113" s="242"/>
      <c r="AX113" s="190"/>
      <c r="AY113" s="190"/>
      <c r="AZ113" s="206"/>
      <c r="BA113" s="178"/>
      <c r="BB113" s="178"/>
      <c r="BC113" s="178"/>
      <c r="BD113" s="178"/>
      <c r="BE113" s="190"/>
      <c r="BF113" s="190"/>
      <c r="BG113" s="198" t="str">
        <f>IF(Tabela2[[#This Row],[Nazwa komponentu
'[3']]]&lt;&gt;"",'OT - przykład wodociąg'!$BS113,"")</f>
        <v/>
      </c>
      <c r="BH113" s="190"/>
      <c r="BI113" s="190"/>
      <c r="BJ113" s="190"/>
      <c r="BK113" s="190"/>
      <c r="BL113" s="190"/>
      <c r="BM113" s="190"/>
      <c r="BN113" s="190"/>
      <c r="BO113" s="190"/>
      <c r="BP113" s="190"/>
      <c r="BQ113" s="200"/>
      <c r="BR113" s="248"/>
      <c r="BS113" s="198" t="str">
        <f t="shared" si="1"/>
        <v/>
      </c>
      <c r="BT113" s="200"/>
      <c r="BU113" s="198" t="str">
        <f>IFERROR(IF(VLOOKUP(BS113,Słowniki_komponentów!$U$1:$Z$476,5,FALSE)="wg tabeli materiałowej",INDEX(Słowniki_komponentów!$AD$2:$AG$50,MATCH(BT113,Słowniki_komponentów!$AC$2:$AC$50,0),MATCH(BQ113,Słowniki_komponentów!$AD$1:$AG$1,0)),VLOOKUP(BS113,Słowniki_komponentów!$U$1:$Z$476,5,FALSE)),"brak wszystkich danych")</f>
        <v>brak wszystkich danych</v>
      </c>
      <c r="BV113" s="201"/>
      <c r="BZ113" s="90"/>
      <c r="CA113" s="90"/>
      <c r="CB113" s="90"/>
    </row>
    <row r="114" spans="1:80">
      <c r="A114" s="189" t="s">
        <v>3961</v>
      </c>
      <c r="B114" s="190"/>
      <c r="C114" s="191" t="str">
        <f>IFERROR(VLOOKUP('OT - przykład wodociąg'!$BS114,Słowniki_komponentów!$U$2:$Z$412,4,FALSE),"")</f>
        <v/>
      </c>
      <c r="D114" s="190"/>
      <c r="E114" s="190"/>
      <c r="F114" s="193"/>
      <c r="G114" s="193"/>
      <c r="H114" s="193"/>
      <c r="I114" s="253"/>
      <c r="J114" s="190"/>
      <c r="K114" s="194" t="str">
        <f>IF(Tabela2[[#This Row],[Nazwa komponentu
'[3']]]&lt;&gt;"",VLOOKUP('OT - przykład wodociąg'!$BT114,Słowniki_komponentów!$AC$2:$AH$50,6,FALSE),"")</f>
        <v/>
      </c>
      <c r="L114" s="229"/>
      <c r="M114" s="228"/>
      <c r="N114" s="229"/>
      <c r="O114" s="228">
        <f>'przedmiar - przykład wodociąg'!K122</f>
        <v>0</v>
      </c>
      <c r="P114" s="226" t="str">
        <f>IF(Tabela2[[#This Row],[Nazwa komponentu
'[3']]]&lt;&gt;"",SUM(L114:O114),"")</f>
        <v/>
      </c>
      <c r="Q114" s="190"/>
      <c r="R114" s="193"/>
      <c r="S114" s="193"/>
      <c r="T114" s="193"/>
      <c r="U114" s="190"/>
      <c r="V114" s="192"/>
      <c r="W114" s="197" t="str">
        <f>IFERROR(VLOOKUP('OT - przykład wodociąg'!$BS114,Słowniki_komponentów!$U$2:$Z$412,2,FALSE),"")</f>
        <v/>
      </c>
      <c r="X114" s="194" t="str">
        <f>IF(Tabela2[[#This Row],[Nazwa komponentu
'[3']]]&lt;&gt;"",IF(AND(Tabela2[[#This Row],[Wartość nakładów razem
'[15']]]&lt;3500,OR(MID('OT - przykład wodociąg'!$BS114,1,1)="4",MID('OT - przykład wodociąg'!$BS114,1,1)="5",MID('OT - przykład wodociąg'!$BS114,1,1)="6")),1,'OT - przykład wodociąg'!$BU114),"")</f>
        <v/>
      </c>
      <c r="Y114" s="190"/>
      <c r="Z114" s="178"/>
      <c r="AA114" s="178"/>
      <c r="AB114" s="178"/>
      <c r="AC114" s="198" t="str">
        <f>IF(Tabela2[[#This Row],[Nazwa komponentu
'[3']]]&lt;&gt;"",'OT - przykład wodociąg'!$BU114,"")</f>
        <v/>
      </c>
      <c r="AD114" s="190"/>
      <c r="AE114" s="190"/>
      <c r="AF114" s="190"/>
      <c r="AG114" s="190"/>
      <c r="AH114" s="190"/>
      <c r="AI114" s="190"/>
      <c r="AJ114" s="190"/>
      <c r="AK114" s="190"/>
      <c r="AL114" s="190"/>
      <c r="AM114" s="190"/>
      <c r="AN114" s="190"/>
      <c r="AO114" s="190"/>
      <c r="AP114" s="190"/>
      <c r="AQ114" s="190"/>
      <c r="AR114" s="190"/>
      <c r="AS114" s="190"/>
      <c r="AT114" s="190"/>
      <c r="AU114" s="190"/>
      <c r="AV114" s="242"/>
      <c r="AW114" s="242"/>
      <c r="AX114" s="190"/>
      <c r="AY114" s="190"/>
      <c r="AZ114" s="206"/>
      <c r="BA114" s="178"/>
      <c r="BB114" s="178"/>
      <c r="BC114" s="178"/>
      <c r="BD114" s="178"/>
      <c r="BE114" s="190"/>
      <c r="BF114" s="190"/>
      <c r="BG114" s="198" t="str">
        <f>IF(Tabela2[[#This Row],[Nazwa komponentu
'[3']]]&lt;&gt;"",'OT - przykład wodociąg'!$BS114,"")</f>
        <v/>
      </c>
      <c r="BH114" s="190"/>
      <c r="BI114" s="190"/>
      <c r="BJ114" s="190"/>
      <c r="BK114" s="190"/>
      <c r="BL114" s="190"/>
      <c r="BM114" s="190"/>
      <c r="BN114" s="190"/>
      <c r="BO114" s="190"/>
      <c r="BP114" s="190"/>
      <c r="BQ114" s="190"/>
      <c r="BR114" s="218"/>
      <c r="BS114" s="198" t="str">
        <f t="shared" si="1"/>
        <v/>
      </c>
      <c r="BT114" s="190"/>
      <c r="BU114" s="198" t="str">
        <f>IFERROR(IF(VLOOKUP(BS114,Słowniki_komponentów!$U$1:$Z$476,5,FALSE)="wg tabeli materiałowej",INDEX(Słowniki_komponentów!$AD$2:$AG$50,MATCH(BT114,Słowniki_komponentów!$AC$2:$AC$50,0),MATCH(BQ114,Słowniki_komponentów!$AD$1:$AG$1,0)),VLOOKUP(BS114,Słowniki_komponentów!$U$1:$Z$476,5,FALSE)),"brak wszystkich danych")</f>
        <v>brak wszystkich danych</v>
      </c>
      <c r="BV114" s="205"/>
      <c r="BZ114" s="90"/>
      <c r="CA114" s="90"/>
      <c r="CB114" s="90"/>
    </row>
    <row r="115" spans="1:80">
      <c r="A115" s="189" t="s">
        <v>2511</v>
      </c>
      <c r="B115" s="190"/>
      <c r="C115" s="191" t="str">
        <f>IFERROR(VLOOKUP('OT - przykład wodociąg'!$BS115,Słowniki_komponentów!$U$2:$Z$412,4,FALSE),"")</f>
        <v/>
      </c>
      <c r="D115" s="190"/>
      <c r="E115" s="190"/>
      <c r="F115" s="193"/>
      <c r="G115" s="193"/>
      <c r="H115" s="193"/>
      <c r="I115" s="253"/>
      <c r="J115" s="190"/>
      <c r="K115" s="194" t="str">
        <f>IF(Tabela2[[#This Row],[Nazwa komponentu
'[3']]]&lt;&gt;"",VLOOKUP('OT - przykład wodociąg'!$BT115,Słowniki_komponentów!$AC$2:$AH$50,6,FALSE),"")</f>
        <v/>
      </c>
      <c r="L115" s="229"/>
      <c r="M115" s="228"/>
      <c r="N115" s="229"/>
      <c r="O115" s="228">
        <f>'przedmiar - przykład wodociąg'!K123</f>
        <v>0</v>
      </c>
      <c r="P115" s="226" t="str">
        <f>IF(Tabela2[[#This Row],[Nazwa komponentu
'[3']]]&lt;&gt;"",SUM(L115:O115),"")</f>
        <v/>
      </c>
      <c r="Q115" s="190"/>
      <c r="R115" s="193"/>
      <c r="S115" s="193"/>
      <c r="T115" s="193"/>
      <c r="U115" s="190"/>
      <c r="V115" s="192"/>
      <c r="W115" s="197" t="str">
        <f>IFERROR(VLOOKUP('OT - przykład wodociąg'!$BS115,Słowniki_komponentów!$U$2:$Z$412,2,FALSE),"")</f>
        <v/>
      </c>
      <c r="X115" s="194" t="str">
        <f>IF(Tabela2[[#This Row],[Nazwa komponentu
'[3']]]&lt;&gt;"",IF(AND(Tabela2[[#This Row],[Wartość nakładów razem
'[15']]]&lt;3500,OR(MID('OT - przykład wodociąg'!$BS115,1,1)="4",MID('OT - przykład wodociąg'!$BS115,1,1)="5",MID('OT - przykład wodociąg'!$BS115,1,1)="6")),1,'OT - przykład wodociąg'!$BU115),"")</f>
        <v/>
      </c>
      <c r="Y115" s="190"/>
      <c r="Z115" s="178"/>
      <c r="AA115" s="178"/>
      <c r="AB115" s="178"/>
      <c r="AC115" s="198" t="str">
        <f>IF(Tabela2[[#This Row],[Nazwa komponentu
'[3']]]&lt;&gt;"",'OT - przykład wodociąg'!$BU115,"")</f>
        <v/>
      </c>
      <c r="AD115" s="190"/>
      <c r="AE115" s="190"/>
      <c r="AF115" s="190"/>
      <c r="AG115" s="190"/>
      <c r="AH115" s="190"/>
      <c r="AI115" s="190"/>
      <c r="AJ115" s="190"/>
      <c r="AK115" s="190"/>
      <c r="AL115" s="190"/>
      <c r="AM115" s="190"/>
      <c r="AN115" s="190"/>
      <c r="AO115" s="190"/>
      <c r="AP115" s="190"/>
      <c r="AQ115" s="190"/>
      <c r="AR115" s="190"/>
      <c r="AS115" s="190"/>
      <c r="AT115" s="190"/>
      <c r="AU115" s="190"/>
      <c r="AV115" s="242"/>
      <c r="AW115" s="242"/>
      <c r="AX115" s="190"/>
      <c r="AY115" s="190"/>
      <c r="AZ115" s="206"/>
      <c r="BA115" s="178"/>
      <c r="BB115" s="178"/>
      <c r="BC115" s="178"/>
      <c r="BD115" s="178"/>
      <c r="BE115" s="190"/>
      <c r="BF115" s="190"/>
      <c r="BG115" s="198" t="str">
        <f>IF(Tabela2[[#This Row],[Nazwa komponentu
'[3']]]&lt;&gt;"",'OT - przykład wodociąg'!$BS115,"")</f>
        <v/>
      </c>
      <c r="BH115" s="190"/>
      <c r="BI115" s="190"/>
      <c r="BJ115" s="190"/>
      <c r="BK115" s="190"/>
      <c r="BL115" s="190"/>
      <c r="BM115" s="190"/>
      <c r="BN115" s="190"/>
      <c r="BO115" s="190"/>
      <c r="BP115" s="190"/>
      <c r="BQ115" s="200"/>
      <c r="BR115" s="248"/>
      <c r="BS115" s="198" t="str">
        <f t="shared" si="1"/>
        <v/>
      </c>
      <c r="BT115" s="200"/>
      <c r="BU115" s="198" t="str">
        <f>IFERROR(IF(VLOOKUP(BS115,Słowniki_komponentów!$U$1:$Z$476,5,FALSE)="wg tabeli materiałowej",INDEX(Słowniki_komponentów!$AD$2:$AG$50,MATCH(BT115,Słowniki_komponentów!$AC$2:$AC$50,0),MATCH(BQ115,Słowniki_komponentów!$AD$1:$AG$1,0)),VLOOKUP(BS115,Słowniki_komponentów!$U$1:$Z$476,5,FALSE)),"brak wszystkich danych")</f>
        <v>brak wszystkich danych</v>
      </c>
      <c r="BV115" s="201"/>
      <c r="BZ115" s="90"/>
      <c r="CA115" s="90"/>
      <c r="CB115" s="90"/>
    </row>
    <row r="116" spans="1:80">
      <c r="A116" s="189" t="s">
        <v>2512</v>
      </c>
      <c r="B116" s="190"/>
      <c r="C116" s="191" t="str">
        <f>IFERROR(VLOOKUP('OT - przykład wodociąg'!$BS116,Słowniki_komponentów!$U$2:$Z$412,4,FALSE),"")</f>
        <v/>
      </c>
      <c r="D116" s="190"/>
      <c r="E116" s="190"/>
      <c r="F116" s="193"/>
      <c r="G116" s="193"/>
      <c r="H116" s="193"/>
      <c r="I116" s="253"/>
      <c r="J116" s="190"/>
      <c r="K116" s="194" t="str">
        <f>IF(Tabela2[[#This Row],[Nazwa komponentu
'[3']]]&lt;&gt;"",VLOOKUP('OT - przykład wodociąg'!$BT116,Słowniki_komponentów!$AC$2:$AH$50,6,FALSE),"")</f>
        <v/>
      </c>
      <c r="L116" s="229"/>
      <c r="M116" s="228"/>
      <c r="N116" s="229"/>
      <c r="O116" s="228">
        <f>'przedmiar - przykład wodociąg'!K124</f>
        <v>0</v>
      </c>
      <c r="P116" s="226" t="str">
        <f>IF(Tabela2[[#This Row],[Nazwa komponentu
'[3']]]&lt;&gt;"",SUM(L116:O116),"")</f>
        <v/>
      </c>
      <c r="Q116" s="190"/>
      <c r="R116" s="193"/>
      <c r="S116" s="193"/>
      <c r="T116" s="193"/>
      <c r="U116" s="190"/>
      <c r="V116" s="192"/>
      <c r="W116" s="197" t="str">
        <f>IFERROR(VLOOKUP('OT - przykład wodociąg'!$BS116,Słowniki_komponentów!$U$2:$Z$412,2,FALSE),"")</f>
        <v/>
      </c>
      <c r="X116" s="194" t="str">
        <f>IF(Tabela2[[#This Row],[Nazwa komponentu
'[3']]]&lt;&gt;"",IF(AND(Tabela2[[#This Row],[Wartość nakładów razem
'[15']]]&lt;3500,OR(MID('OT - przykład wodociąg'!$BS116,1,1)="4",MID('OT - przykład wodociąg'!$BS116,1,1)="5",MID('OT - przykład wodociąg'!$BS116,1,1)="6")),1,'OT - przykład wodociąg'!$BU116),"")</f>
        <v/>
      </c>
      <c r="Y116" s="190"/>
      <c r="Z116" s="178"/>
      <c r="AA116" s="178"/>
      <c r="AB116" s="178"/>
      <c r="AC116" s="198" t="str">
        <f>IF(Tabela2[[#This Row],[Nazwa komponentu
'[3']]]&lt;&gt;"",'OT - przykład wodociąg'!$BU116,"")</f>
        <v/>
      </c>
      <c r="AD116" s="190"/>
      <c r="AE116" s="190"/>
      <c r="AF116" s="190"/>
      <c r="AG116" s="190"/>
      <c r="AH116" s="190"/>
      <c r="AI116" s="190"/>
      <c r="AJ116" s="190"/>
      <c r="AK116" s="190"/>
      <c r="AL116" s="190"/>
      <c r="AM116" s="190"/>
      <c r="AN116" s="190"/>
      <c r="AO116" s="190"/>
      <c r="AP116" s="190"/>
      <c r="AQ116" s="190"/>
      <c r="AR116" s="190"/>
      <c r="AS116" s="190"/>
      <c r="AT116" s="190"/>
      <c r="AU116" s="190"/>
      <c r="AV116" s="242"/>
      <c r="AW116" s="242"/>
      <c r="AX116" s="190"/>
      <c r="AY116" s="190"/>
      <c r="AZ116" s="206"/>
      <c r="BA116" s="178"/>
      <c r="BB116" s="178"/>
      <c r="BC116" s="178"/>
      <c r="BD116" s="178"/>
      <c r="BE116" s="190"/>
      <c r="BF116" s="190"/>
      <c r="BG116" s="198" t="str">
        <f>IF(Tabela2[[#This Row],[Nazwa komponentu
'[3']]]&lt;&gt;"",'OT - przykład wodociąg'!$BS116,"")</f>
        <v/>
      </c>
      <c r="BH116" s="190"/>
      <c r="BI116" s="190"/>
      <c r="BJ116" s="190"/>
      <c r="BK116" s="190"/>
      <c r="BL116" s="190"/>
      <c r="BM116" s="190"/>
      <c r="BN116" s="190"/>
      <c r="BO116" s="190"/>
      <c r="BP116" s="190"/>
      <c r="BQ116" s="190"/>
      <c r="BR116" s="218"/>
      <c r="BS116" s="198" t="str">
        <f t="shared" si="1"/>
        <v/>
      </c>
      <c r="BT116" s="190"/>
      <c r="BU116" s="198" t="str">
        <f>IFERROR(IF(VLOOKUP(BS116,Słowniki_komponentów!$U$1:$Z$476,5,FALSE)="wg tabeli materiałowej",INDEX(Słowniki_komponentów!$AD$2:$AG$50,MATCH(BT116,Słowniki_komponentów!$AC$2:$AC$50,0),MATCH(BQ116,Słowniki_komponentów!$AD$1:$AG$1,0)),VLOOKUP(BS116,Słowniki_komponentów!$U$1:$Z$476,5,FALSE)),"brak wszystkich danych")</f>
        <v>brak wszystkich danych</v>
      </c>
      <c r="BV116" s="205"/>
      <c r="BZ116" s="90"/>
      <c r="CA116" s="90"/>
      <c r="CB116" s="90"/>
    </row>
    <row r="117" spans="1:80">
      <c r="A117" s="189" t="s">
        <v>2513</v>
      </c>
      <c r="B117" s="190"/>
      <c r="C117" s="191" t="str">
        <f>IFERROR(VLOOKUP('OT - przykład wodociąg'!$BS117,Słowniki_komponentów!$U$2:$Z$412,4,FALSE),"")</f>
        <v/>
      </c>
      <c r="D117" s="190"/>
      <c r="E117" s="190"/>
      <c r="F117" s="193"/>
      <c r="G117" s="193"/>
      <c r="H117" s="193"/>
      <c r="I117" s="253"/>
      <c r="J117" s="190"/>
      <c r="K117" s="194" t="str">
        <f>IF(Tabela2[[#This Row],[Nazwa komponentu
'[3']]]&lt;&gt;"",VLOOKUP('OT - przykład wodociąg'!$BT117,Słowniki_komponentów!$AC$2:$AH$50,6,FALSE),"")</f>
        <v/>
      </c>
      <c r="L117" s="229"/>
      <c r="M117" s="228"/>
      <c r="N117" s="229"/>
      <c r="O117" s="228">
        <f>'przedmiar - przykład wodociąg'!K125</f>
        <v>0</v>
      </c>
      <c r="P117" s="226" t="str">
        <f>IF(Tabela2[[#This Row],[Nazwa komponentu
'[3']]]&lt;&gt;"",SUM(L117:O117),"")</f>
        <v/>
      </c>
      <c r="Q117" s="190"/>
      <c r="R117" s="193"/>
      <c r="S117" s="193"/>
      <c r="T117" s="193"/>
      <c r="U117" s="190"/>
      <c r="V117" s="192"/>
      <c r="W117" s="197" t="str">
        <f>IFERROR(VLOOKUP('OT - przykład wodociąg'!$BS117,Słowniki_komponentów!$U$2:$Z$412,2,FALSE),"")</f>
        <v/>
      </c>
      <c r="X117" s="194" t="str">
        <f>IF(Tabela2[[#This Row],[Nazwa komponentu
'[3']]]&lt;&gt;"",IF(AND(Tabela2[[#This Row],[Wartość nakładów razem
'[15']]]&lt;3500,OR(MID('OT - przykład wodociąg'!$BS117,1,1)="4",MID('OT - przykład wodociąg'!$BS117,1,1)="5",MID('OT - przykład wodociąg'!$BS117,1,1)="6")),1,'OT - przykład wodociąg'!$BU117),"")</f>
        <v/>
      </c>
      <c r="Y117" s="190"/>
      <c r="Z117" s="178"/>
      <c r="AA117" s="178"/>
      <c r="AB117" s="178"/>
      <c r="AC117" s="198" t="str">
        <f>IF(Tabela2[[#This Row],[Nazwa komponentu
'[3']]]&lt;&gt;"",'OT - przykład wodociąg'!$BU117,"")</f>
        <v/>
      </c>
      <c r="AD117" s="190"/>
      <c r="AE117" s="190"/>
      <c r="AF117" s="190"/>
      <c r="AG117" s="190"/>
      <c r="AH117" s="190"/>
      <c r="AI117" s="190"/>
      <c r="AJ117" s="190"/>
      <c r="AK117" s="190"/>
      <c r="AL117" s="190"/>
      <c r="AM117" s="190"/>
      <c r="AN117" s="190"/>
      <c r="AO117" s="190"/>
      <c r="AP117" s="190"/>
      <c r="AQ117" s="190"/>
      <c r="AR117" s="190"/>
      <c r="AS117" s="190"/>
      <c r="AT117" s="190"/>
      <c r="AU117" s="190"/>
      <c r="AV117" s="242"/>
      <c r="AW117" s="242"/>
      <c r="AX117" s="190"/>
      <c r="AY117" s="190"/>
      <c r="AZ117" s="206"/>
      <c r="BA117" s="178"/>
      <c r="BB117" s="178"/>
      <c r="BC117" s="178"/>
      <c r="BD117" s="178"/>
      <c r="BE117" s="190"/>
      <c r="BF117" s="190"/>
      <c r="BG117" s="198" t="str">
        <f>IF(Tabela2[[#This Row],[Nazwa komponentu
'[3']]]&lt;&gt;"",'OT - przykład wodociąg'!$BS117,"")</f>
        <v/>
      </c>
      <c r="BH117" s="190"/>
      <c r="BI117" s="190"/>
      <c r="BJ117" s="190"/>
      <c r="BK117" s="190"/>
      <c r="BL117" s="190"/>
      <c r="BM117" s="190"/>
      <c r="BN117" s="190"/>
      <c r="BO117" s="190"/>
      <c r="BP117" s="190"/>
      <c r="BQ117" s="200"/>
      <c r="BR117" s="248"/>
      <c r="BS117" s="198" t="str">
        <f t="shared" si="1"/>
        <v/>
      </c>
      <c r="BT117" s="200"/>
      <c r="BU117" s="198" t="str">
        <f>IFERROR(IF(VLOOKUP(BS117,Słowniki_komponentów!$U$1:$Z$476,5,FALSE)="wg tabeli materiałowej",INDEX(Słowniki_komponentów!$AD$2:$AG$50,MATCH(BT117,Słowniki_komponentów!$AC$2:$AC$50,0),MATCH(BQ117,Słowniki_komponentów!$AD$1:$AG$1,0)),VLOOKUP(BS117,Słowniki_komponentów!$U$1:$Z$476,5,FALSE)),"brak wszystkich danych")</f>
        <v>brak wszystkich danych</v>
      </c>
      <c r="BV117" s="201"/>
      <c r="BZ117" s="90"/>
      <c r="CA117" s="90"/>
      <c r="CB117" s="90"/>
    </row>
    <row r="118" spans="1:80">
      <c r="A118" s="189" t="s">
        <v>2514</v>
      </c>
      <c r="B118" s="190"/>
      <c r="C118" s="191" t="str">
        <f>IFERROR(VLOOKUP('OT - przykład wodociąg'!$BS118,Słowniki_komponentów!$U$2:$Z$412,4,FALSE),"")</f>
        <v/>
      </c>
      <c r="D118" s="190"/>
      <c r="E118" s="190"/>
      <c r="F118" s="193"/>
      <c r="G118" s="193"/>
      <c r="H118" s="193"/>
      <c r="I118" s="253"/>
      <c r="J118" s="190"/>
      <c r="K118" s="194" t="str">
        <f>IF(Tabela2[[#This Row],[Nazwa komponentu
'[3']]]&lt;&gt;"",VLOOKUP('OT - przykład wodociąg'!$BT118,Słowniki_komponentów!$AC$2:$AH$50,6,FALSE),"")</f>
        <v/>
      </c>
      <c r="L118" s="229"/>
      <c r="M118" s="228"/>
      <c r="N118" s="229"/>
      <c r="O118" s="228">
        <f>'przedmiar - przykład wodociąg'!K126</f>
        <v>0</v>
      </c>
      <c r="P118" s="226" t="str">
        <f>IF(Tabela2[[#This Row],[Nazwa komponentu
'[3']]]&lt;&gt;"",SUM(L118:O118),"")</f>
        <v/>
      </c>
      <c r="Q118" s="190"/>
      <c r="R118" s="193"/>
      <c r="S118" s="193"/>
      <c r="T118" s="193"/>
      <c r="U118" s="190"/>
      <c r="V118" s="192"/>
      <c r="W118" s="197" t="str">
        <f>IFERROR(VLOOKUP('OT - przykład wodociąg'!$BS118,Słowniki_komponentów!$U$2:$Z$412,2,FALSE),"")</f>
        <v/>
      </c>
      <c r="X118" s="194" t="str">
        <f>IF(Tabela2[[#This Row],[Nazwa komponentu
'[3']]]&lt;&gt;"",IF(AND(Tabela2[[#This Row],[Wartość nakładów razem
'[15']]]&lt;3500,OR(MID('OT - przykład wodociąg'!$BS118,1,1)="4",MID('OT - przykład wodociąg'!$BS118,1,1)="5",MID('OT - przykład wodociąg'!$BS118,1,1)="6")),1,'OT - przykład wodociąg'!$BU118),"")</f>
        <v/>
      </c>
      <c r="Y118" s="190"/>
      <c r="Z118" s="178"/>
      <c r="AA118" s="178"/>
      <c r="AB118" s="178"/>
      <c r="AC118" s="198" t="str">
        <f>IF(Tabela2[[#This Row],[Nazwa komponentu
'[3']]]&lt;&gt;"",'OT - przykład wodociąg'!$BU118,"")</f>
        <v/>
      </c>
      <c r="AD118" s="190"/>
      <c r="AE118" s="190"/>
      <c r="AF118" s="190"/>
      <c r="AG118" s="190"/>
      <c r="AH118" s="190"/>
      <c r="AI118" s="190"/>
      <c r="AJ118" s="190"/>
      <c r="AK118" s="190"/>
      <c r="AL118" s="190"/>
      <c r="AM118" s="190"/>
      <c r="AN118" s="190"/>
      <c r="AO118" s="190"/>
      <c r="AP118" s="190"/>
      <c r="AQ118" s="190"/>
      <c r="AR118" s="190"/>
      <c r="AS118" s="190"/>
      <c r="AT118" s="190"/>
      <c r="AU118" s="190"/>
      <c r="AV118" s="242"/>
      <c r="AW118" s="242"/>
      <c r="AX118" s="190"/>
      <c r="AY118" s="190"/>
      <c r="AZ118" s="206"/>
      <c r="BA118" s="178"/>
      <c r="BB118" s="178"/>
      <c r="BC118" s="178"/>
      <c r="BD118" s="178"/>
      <c r="BE118" s="190"/>
      <c r="BF118" s="190"/>
      <c r="BG118" s="198" t="str">
        <f>IF(Tabela2[[#This Row],[Nazwa komponentu
'[3']]]&lt;&gt;"",'OT - przykład wodociąg'!$BS118,"")</f>
        <v/>
      </c>
      <c r="BH118" s="190"/>
      <c r="BI118" s="190"/>
      <c r="BJ118" s="190"/>
      <c r="BK118" s="190"/>
      <c r="BL118" s="190"/>
      <c r="BM118" s="190"/>
      <c r="BN118" s="190"/>
      <c r="BO118" s="190"/>
      <c r="BP118" s="190"/>
      <c r="BQ118" s="190"/>
      <c r="BR118" s="218"/>
      <c r="BS118" s="198" t="str">
        <f t="shared" si="1"/>
        <v/>
      </c>
      <c r="BT118" s="190"/>
      <c r="BU118" s="198" t="str">
        <f>IFERROR(IF(VLOOKUP(BS118,Słowniki_komponentów!$U$1:$Z$476,5,FALSE)="wg tabeli materiałowej",INDEX(Słowniki_komponentów!$AD$2:$AG$50,MATCH(BT118,Słowniki_komponentów!$AC$2:$AC$50,0),MATCH(BQ118,Słowniki_komponentów!$AD$1:$AG$1,0)),VLOOKUP(BS118,Słowniki_komponentów!$U$1:$Z$476,5,FALSE)),"brak wszystkich danych")</f>
        <v>brak wszystkich danych</v>
      </c>
      <c r="BV118" s="205"/>
      <c r="BZ118" s="90"/>
      <c r="CA118" s="90"/>
      <c r="CB118" s="90"/>
    </row>
    <row r="119" spans="1:80">
      <c r="A119" s="189" t="s">
        <v>2515</v>
      </c>
      <c r="B119" s="190"/>
      <c r="C119" s="191" t="str">
        <f>IFERROR(VLOOKUP('OT - przykład wodociąg'!$BS119,Słowniki_komponentów!$U$2:$Z$412,4,FALSE),"")</f>
        <v/>
      </c>
      <c r="D119" s="190"/>
      <c r="E119" s="190"/>
      <c r="F119" s="193"/>
      <c r="G119" s="193"/>
      <c r="H119" s="193"/>
      <c r="I119" s="253"/>
      <c r="J119" s="190"/>
      <c r="K119" s="194" t="str">
        <f>IF(Tabela2[[#This Row],[Nazwa komponentu
'[3']]]&lt;&gt;"",VLOOKUP('OT - przykład wodociąg'!$BT119,Słowniki_komponentów!$AC$2:$AH$50,6,FALSE),"")</f>
        <v/>
      </c>
      <c r="L119" s="229"/>
      <c r="M119" s="228"/>
      <c r="N119" s="229"/>
      <c r="O119" s="228">
        <f>'przedmiar - przykład wodociąg'!K127</f>
        <v>0</v>
      </c>
      <c r="P119" s="226" t="str">
        <f>IF(Tabela2[[#This Row],[Nazwa komponentu
'[3']]]&lt;&gt;"",SUM(L119:O119),"")</f>
        <v/>
      </c>
      <c r="Q119" s="190"/>
      <c r="R119" s="193"/>
      <c r="S119" s="193"/>
      <c r="T119" s="193"/>
      <c r="U119" s="190"/>
      <c r="V119" s="192"/>
      <c r="W119" s="197" t="str">
        <f>IFERROR(VLOOKUP('OT - przykład wodociąg'!$BS119,Słowniki_komponentów!$U$2:$Z$412,2,FALSE),"")</f>
        <v/>
      </c>
      <c r="X119" s="194" t="str">
        <f>IF(Tabela2[[#This Row],[Nazwa komponentu
'[3']]]&lt;&gt;"",IF(AND(Tabela2[[#This Row],[Wartość nakładów razem
'[15']]]&lt;3500,OR(MID('OT - przykład wodociąg'!$BS119,1,1)="4",MID('OT - przykład wodociąg'!$BS119,1,1)="5",MID('OT - przykład wodociąg'!$BS119,1,1)="6")),1,'OT - przykład wodociąg'!$BU119),"")</f>
        <v/>
      </c>
      <c r="Y119" s="190"/>
      <c r="Z119" s="178"/>
      <c r="AA119" s="178"/>
      <c r="AB119" s="178"/>
      <c r="AC119" s="198" t="str">
        <f>IF(Tabela2[[#This Row],[Nazwa komponentu
'[3']]]&lt;&gt;"",'OT - przykład wodociąg'!$BU119,"")</f>
        <v/>
      </c>
      <c r="AD119" s="190"/>
      <c r="AE119" s="190"/>
      <c r="AF119" s="190"/>
      <c r="AG119" s="190"/>
      <c r="AH119" s="190"/>
      <c r="AI119" s="190"/>
      <c r="AJ119" s="190"/>
      <c r="AK119" s="190"/>
      <c r="AL119" s="190"/>
      <c r="AM119" s="190"/>
      <c r="AN119" s="190"/>
      <c r="AO119" s="190"/>
      <c r="AP119" s="190"/>
      <c r="AQ119" s="190"/>
      <c r="AR119" s="190"/>
      <c r="AS119" s="190"/>
      <c r="AT119" s="190"/>
      <c r="AU119" s="190"/>
      <c r="AV119" s="242"/>
      <c r="AW119" s="242"/>
      <c r="AX119" s="190"/>
      <c r="AY119" s="190"/>
      <c r="AZ119" s="206"/>
      <c r="BA119" s="178"/>
      <c r="BB119" s="178"/>
      <c r="BC119" s="178"/>
      <c r="BD119" s="178"/>
      <c r="BE119" s="190"/>
      <c r="BF119" s="190"/>
      <c r="BG119" s="198" t="str">
        <f>IF(Tabela2[[#This Row],[Nazwa komponentu
'[3']]]&lt;&gt;"",'OT - przykład wodociąg'!$BS119,"")</f>
        <v/>
      </c>
      <c r="BH119" s="190"/>
      <c r="BI119" s="190"/>
      <c r="BJ119" s="190"/>
      <c r="BK119" s="190"/>
      <c r="BL119" s="190"/>
      <c r="BM119" s="190"/>
      <c r="BN119" s="190"/>
      <c r="BO119" s="190"/>
      <c r="BP119" s="190"/>
      <c r="BQ119" s="200"/>
      <c r="BR119" s="248"/>
      <c r="BS119" s="198" t="str">
        <f t="shared" si="1"/>
        <v/>
      </c>
      <c r="BT119" s="200"/>
      <c r="BU119" s="198" t="str">
        <f>IFERROR(IF(VLOOKUP(BS119,Słowniki_komponentów!$U$1:$Z$476,5,FALSE)="wg tabeli materiałowej",INDEX(Słowniki_komponentów!$AD$2:$AG$50,MATCH(BT119,Słowniki_komponentów!$AC$2:$AC$50,0),MATCH(BQ119,Słowniki_komponentów!$AD$1:$AG$1,0)),VLOOKUP(BS119,Słowniki_komponentów!$U$1:$Z$476,5,FALSE)),"brak wszystkich danych")</f>
        <v>brak wszystkich danych</v>
      </c>
      <c r="BV119" s="201"/>
      <c r="BZ119" s="90"/>
      <c r="CA119" s="90"/>
      <c r="CB119" s="90"/>
    </row>
    <row r="120" spans="1:80">
      <c r="A120" s="189" t="s">
        <v>2516</v>
      </c>
      <c r="B120" s="190"/>
      <c r="C120" s="191" t="str">
        <f>IFERROR(VLOOKUP('OT - przykład wodociąg'!$BS120,Słowniki_komponentów!$U$2:$Z$412,4,FALSE),"")</f>
        <v/>
      </c>
      <c r="D120" s="190"/>
      <c r="E120" s="190"/>
      <c r="F120" s="193"/>
      <c r="G120" s="193"/>
      <c r="H120" s="193"/>
      <c r="I120" s="253"/>
      <c r="J120" s="190"/>
      <c r="K120" s="194" t="str">
        <f>IF(Tabela2[[#This Row],[Nazwa komponentu
'[3']]]&lt;&gt;"",VLOOKUP('OT - przykład wodociąg'!$BT120,Słowniki_komponentów!$AC$2:$AH$50,6,FALSE),"")</f>
        <v/>
      </c>
      <c r="L120" s="229"/>
      <c r="M120" s="228"/>
      <c r="N120" s="229"/>
      <c r="O120" s="228">
        <f>'przedmiar - przykład wodociąg'!K128</f>
        <v>0</v>
      </c>
      <c r="P120" s="226" t="str">
        <f>IF(Tabela2[[#This Row],[Nazwa komponentu
'[3']]]&lt;&gt;"",SUM(L120:O120),"")</f>
        <v/>
      </c>
      <c r="Q120" s="190"/>
      <c r="R120" s="193"/>
      <c r="S120" s="193"/>
      <c r="T120" s="193"/>
      <c r="U120" s="190"/>
      <c r="V120" s="192"/>
      <c r="W120" s="197" t="str">
        <f>IFERROR(VLOOKUP('OT - przykład wodociąg'!$BS120,Słowniki_komponentów!$U$2:$Z$412,2,FALSE),"")</f>
        <v/>
      </c>
      <c r="X120" s="194" t="str">
        <f>IF(Tabela2[[#This Row],[Nazwa komponentu
'[3']]]&lt;&gt;"",IF(AND(Tabela2[[#This Row],[Wartość nakładów razem
'[15']]]&lt;3500,OR(MID('OT - przykład wodociąg'!$BS120,1,1)="4",MID('OT - przykład wodociąg'!$BS120,1,1)="5",MID('OT - przykład wodociąg'!$BS120,1,1)="6")),1,'OT - przykład wodociąg'!$BU120),"")</f>
        <v/>
      </c>
      <c r="Y120" s="190"/>
      <c r="Z120" s="178"/>
      <c r="AA120" s="178"/>
      <c r="AB120" s="178"/>
      <c r="AC120" s="198" t="str">
        <f>IF(Tabela2[[#This Row],[Nazwa komponentu
'[3']]]&lt;&gt;"",'OT - przykład wodociąg'!$BU120,"")</f>
        <v/>
      </c>
      <c r="AD120" s="190"/>
      <c r="AE120" s="190"/>
      <c r="AF120" s="190"/>
      <c r="AG120" s="190"/>
      <c r="AH120" s="190"/>
      <c r="AI120" s="190"/>
      <c r="AJ120" s="190"/>
      <c r="AK120" s="190"/>
      <c r="AL120" s="190"/>
      <c r="AM120" s="190"/>
      <c r="AN120" s="190"/>
      <c r="AO120" s="190"/>
      <c r="AP120" s="190"/>
      <c r="AQ120" s="190"/>
      <c r="AR120" s="190"/>
      <c r="AS120" s="190"/>
      <c r="AT120" s="190"/>
      <c r="AU120" s="190"/>
      <c r="AV120" s="242"/>
      <c r="AW120" s="242"/>
      <c r="AX120" s="190"/>
      <c r="AY120" s="190"/>
      <c r="AZ120" s="206"/>
      <c r="BA120" s="178"/>
      <c r="BB120" s="178"/>
      <c r="BC120" s="178"/>
      <c r="BD120" s="178"/>
      <c r="BE120" s="190"/>
      <c r="BF120" s="190"/>
      <c r="BG120" s="198" t="str">
        <f>IF(Tabela2[[#This Row],[Nazwa komponentu
'[3']]]&lt;&gt;"",'OT - przykład wodociąg'!$BS120,"")</f>
        <v/>
      </c>
      <c r="BH120" s="190"/>
      <c r="BI120" s="190"/>
      <c r="BJ120" s="190"/>
      <c r="BK120" s="190"/>
      <c r="BL120" s="190"/>
      <c r="BM120" s="190"/>
      <c r="BN120" s="190"/>
      <c r="BO120" s="190"/>
      <c r="BP120" s="190"/>
      <c r="BQ120" s="190"/>
      <c r="BR120" s="218"/>
      <c r="BS120" s="198" t="str">
        <f t="shared" si="1"/>
        <v/>
      </c>
      <c r="BT120" s="190"/>
      <c r="BU120" s="198" t="str">
        <f>IFERROR(IF(VLOOKUP(BS120,Słowniki_komponentów!$U$1:$Z$476,5,FALSE)="wg tabeli materiałowej",INDEX(Słowniki_komponentów!$AD$2:$AG$50,MATCH(BT120,Słowniki_komponentów!$AC$2:$AC$50,0),MATCH(BQ120,Słowniki_komponentów!$AD$1:$AG$1,0)),VLOOKUP(BS120,Słowniki_komponentów!$U$1:$Z$476,5,FALSE)),"brak wszystkich danych")</f>
        <v>brak wszystkich danych</v>
      </c>
      <c r="BV120" s="205"/>
      <c r="BZ120" s="90"/>
      <c r="CA120" s="90"/>
      <c r="CB120" s="90"/>
    </row>
    <row r="121" spans="1:80">
      <c r="A121" s="189" t="s">
        <v>2517</v>
      </c>
      <c r="B121" s="190"/>
      <c r="C121" s="191" t="str">
        <f>IFERROR(VLOOKUP('OT - przykład wodociąg'!$BS121,Słowniki_komponentów!$U$2:$Z$412,4,FALSE),"")</f>
        <v/>
      </c>
      <c r="D121" s="190"/>
      <c r="E121" s="190"/>
      <c r="F121" s="193"/>
      <c r="G121" s="193"/>
      <c r="H121" s="193"/>
      <c r="I121" s="253"/>
      <c r="J121" s="190"/>
      <c r="K121" s="194" t="str">
        <f>IF(Tabela2[[#This Row],[Nazwa komponentu
'[3']]]&lt;&gt;"",VLOOKUP('OT - przykład wodociąg'!$BT121,Słowniki_komponentów!$AC$2:$AH$50,6,FALSE),"")</f>
        <v/>
      </c>
      <c r="L121" s="229"/>
      <c r="M121" s="228"/>
      <c r="N121" s="229"/>
      <c r="O121" s="228">
        <f>'przedmiar - przykład wodociąg'!K129</f>
        <v>0</v>
      </c>
      <c r="P121" s="226" t="str">
        <f>IF(Tabela2[[#This Row],[Nazwa komponentu
'[3']]]&lt;&gt;"",SUM(L121:O121),"")</f>
        <v/>
      </c>
      <c r="Q121" s="190"/>
      <c r="R121" s="193"/>
      <c r="S121" s="193"/>
      <c r="T121" s="193"/>
      <c r="U121" s="190"/>
      <c r="V121" s="192"/>
      <c r="W121" s="197" t="str">
        <f>IFERROR(VLOOKUP('OT - przykład wodociąg'!$BS121,Słowniki_komponentów!$U$2:$Z$412,2,FALSE),"")</f>
        <v/>
      </c>
      <c r="X121" s="194" t="str">
        <f>IF(Tabela2[[#This Row],[Nazwa komponentu
'[3']]]&lt;&gt;"",IF(AND(Tabela2[[#This Row],[Wartość nakładów razem
'[15']]]&lt;3500,OR(MID('OT - przykład wodociąg'!$BS121,1,1)="4",MID('OT - przykład wodociąg'!$BS121,1,1)="5",MID('OT - przykład wodociąg'!$BS121,1,1)="6")),1,'OT - przykład wodociąg'!$BU121),"")</f>
        <v/>
      </c>
      <c r="Y121" s="190"/>
      <c r="Z121" s="178"/>
      <c r="AA121" s="178"/>
      <c r="AB121" s="178"/>
      <c r="AC121" s="198" t="str">
        <f>IF(Tabela2[[#This Row],[Nazwa komponentu
'[3']]]&lt;&gt;"",'OT - przykład wodociąg'!$BU121,"")</f>
        <v/>
      </c>
      <c r="AD121" s="190"/>
      <c r="AE121" s="190"/>
      <c r="AF121" s="190"/>
      <c r="AG121" s="190"/>
      <c r="AH121" s="190"/>
      <c r="AI121" s="190"/>
      <c r="AJ121" s="190"/>
      <c r="AK121" s="190"/>
      <c r="AL121" s="190"/>
      <c r="AM121" s="190"/>
      <c r="AN121" s="190"/>
      <c r="AO121" s="190"/>
      <c r="AP121" s="190"/>
      <c r="AQ121" s="190"/>
      <c r="AR121" s="190"/>
      <c r="AS121" s="190"/>
      <c r="AT121" s="190"/>
      <c r="AU121" s="190"/>
      <c r="AV121" s="242"/>
      <c r="AW121" s="242"/>
      <c r="AX121" s="190"/>
      <c r="AY121" s="190"/>
      <c r="AZ121" s="206"/>
      <c r="BA121" s="178"/>
      <c r="BB121" s="178"/>
      <c r="BC121" s="178"/>
      <c r="BD121" s="178"/>
      <c r="BE121" s="190"/>
      <c r="BF121" s="190"/>
      <c r="BG121" s="198" t="str">
        <f>IF(Tabela2[[#This Row],[Nazwa komponentu
'[3']]]&lt;&gt;"",'OT - przykład wodociąg'!$BS121,"")</f>
        <v/>
      </c>
      <c r="BH121" s="190"/>
      <c r="BI121" s="190"/>
      <c r="BJ121" s="190"/>
      <c r="BK121" s="190"/>
      <c r="BL121" s="190"/>
      <c r="BM121" s="190"/>
      <c r="BN121" s="190"/>
      <c r="BO121" s="190"/>
      <c r="BP121" s="190"/>
      <c r="BQ121" s="200"/>
      <c r="BR121" s="248"/>
      <c r="BS121" s="198" t="str">
        <f t="shared" si="1"/>
        <v/>
      </c>
      <c r="BT121" s="200"/>
      <c r="BU121" s="198" t="str">
        <f>IFERROR(IF(VLOOKUP(BS121,Słowniki_komponentów!$U$1:$Z$476,5,FALSE)="wg tabeli materiałowej",INDEX(Słowniki_komponentów!$AD$2:$AG$50,MATCH(BT121,Słowniki_komponentów!$AC$2:$AC$50,0),MATCH(BQ121,Słowniki_komponentów!$AD$1:$AG$1,0)),VLOOKUP(BS121,Słowniki_komponentów!$U$1:$Z$476,5,FALSE)),"brak wszystkich danych")</f>
        <v>brak wszystkich danych</v>
      </c>
      <c r="BV121" s="201"/>
      <c r="BZ121" s="90"/>
      <c r="CA121" s="90"/>
      <c r="CB121" s="90"/>
    </row>
    <row r="122" spans="1:80">
      <c r="A122" s="189" t="s">
        <v>2518</v>
      </c>
      <c r="B122" s="190"/>
      <c r="C122" s="191" t="str">
        <f>IFERROR(VLOOKUP('OT - przykład wodociąg'!$BS122,Słowniki_komponentów!$U$2:$Z$412,4,FALSE),"")</f>
        <v/>
      </c>
      <c r="D122" s="190"/>
      <c r="E122" s="190"/>
      <c r="F122" s="193"/>
      <c r="G122" s="193"/>
      <c r="H122" s="193"/>
      <c r="I122" s="253"/>
      <c r="J122" s="190"/>
      <c r="K122" s="194" t="str">
        <f>IF(Tabela2[[#This Row],[Nazwa komponentu
'[3']]]&lt;&gt;"",VLOOKUP('OT - przykład wodociąg'!$BT122,Słowniki_komponentów!$AC$2:$AH$50,6,FALSE),"")</f>
        <v/>
      </c>
      <c r="L122" s="229"/>
      <c r="M122" s="228"/>
      <c r="N122" s="229"/>
      <c r="O122" s="228">
        <f>'przedmiar - przykład wodociąg'!K130</f>
        <v>0</v>
      </c>
      <c r="P122" s="226" t="str">
        <f>IF(Tabela2[[#This Row],[Nazwa komponentu
'[3']]]&lt;&gt;"",SUM(L122:O122),"")</f>
        <v/>
      </c>
      <c r="Q122" s="190"/>
      <c r="R122" s="193"/>
      <c r="S122" s="193"/>
      <c r="T122" s="193"/>
      <c r="U122" s="190"/>
      <c r="V122" s="192"/>
      <c r="W122" s="197" t="str">
        <f>IFERROR(VLOOKUP('OT - przykład wodociąg'!$BS122,Słowniki_komponentów!$U$2:$Z$412,2,FALSE),"")</f>
        <v/>
      </c>
      <c r="X122" s="194" t="str">
        <f>IF(Tabela2[[#This Row],[Nazwa komponentu
'[3']]]&lt;&gt;"",IF(AND(Tabela2[[#This Row],[Wartość nakładów razem
'[15']]]&lt;3500,OR(MID('OT - przykład wodociąg'!$BS122,1,1)="4",MID('OT - przykład wodociąg'!$BS122,1,1)="5",MID('OT - przykład wodociąg'!$BS122,1,1)="6")),1,'OT - przykład wodociąg'!$BU122),"")</f>
        <v/>
      </c>
      <c r="Y122" s="190"/>
      <c r="Z122" s="178"/>
      <c r="AA122" s="178"/>
      <c r="AB122" s="178"/>
      <c r="AC122" s="198" t="str">
        <f>IF(Tabela2[[#This Row],[Nazwa komponentu
'[3']]]&lt;&gt;"",'OT - przykład wodociąg'!$BU122,"")</f>
        <v/>
      </c>
      <c r="AD122" s="190"/>
      <c r="AE122" s="190"/>
      <c r="AF122" s="190"/>
      <c r="AG122" s="190"/>
      <c r="AH122" s="190"/>
      <c r="AI122" s="190"/>
      <c r="AJ122" s="190"/>
      <c r="AK122" s="190"/>
      <c r="AL122" s="190"/>
      <c r="AM122" s="190"/>
      <c r="AN122" s="190"/>
      <c r="AO122" s="190"/>
      <c r="AP122" s="190"/>
      <c r="AQ122" s="190"/>
      <c r="AR122" s="190"/>
      <c r="AS122" s="190"/>
      <c r="AT122" s="190"/>
      <c r="AU122" s="190"/>
      <c r="AV122" s="242"/>
      <c r="AW122" s="242"/>
      <c r="AX122" s="190"/>
      <c r="AY122" s="190"/>
      <c r="AZ122" s="206"/>
      <c r="BA122" s="178"/>
      <c r="BB122" s="178"/>
      <c r="BC122" s="178"/>
      <c r="BD122" s="178"/>
      <c r="BE122" s="190"/>
      <c r="BF122" s="190"/>
      <c r="BG122" s="198" t="str">
        <f>IF(Tabela2[[#This Row],[Nazwa komponentu
'[3']]]&lt;&gt;"",'OT - przykład wodociąg'!$BS122,"")</f>
        <v/>
      </c>
      <c r="BH122" s="190"/>
      <c r="BI122" s="190"/>
      <c r="BJ122" s="190"/>
      <c r="BK122" s="190"/>
      <c r="BL122" s="190"/>
      <c r="BM122" s="190"/>
      <c r="BN122" s="190"/>
      <c r="BO122" s="190"/>
      <c r="BP122" s="190"/>
      <c r="BQ122" s="190"/>
      <c r="BR122" s="218"/>
      <c r="BS122" s="198" t="str">
        <f t="shared" si="1"/>
        <v/>
      </c>
      <c r="BT122" s="190"/>
      <c r="BU122" s="198" t="str">
        <f>IFERROR(IF(VLOOKUP(BS122,Słowniki_komponentów!$U$1:$Z$476,5,FALSE)="wg tabeli materiałowej",INDEX(Słowniki_komponentów!$AD$2:$AG$50,MATCH(BT122,Słowniki_komponentów!$AC$2:$AC$50,0),MATCH(BQ122,Słowniki_komponentów!$AD$1:$AG$1,0)),VLOOKUP(BS122,Słowniki_komponentów!$U$1:$Z$476,5,FALSE)),"brak wszystkich danych")</f>
        <v>brak wszystkich danych</v>
      </c>
      <c r="BV122" s="205"/>
      <c r="BZ122" s="90"/>
      <c r="CA122" s="90"/>
      <c r="CB122" s="90"/>
    </row>
    <row r="123" spans="1:80">
      <c r="A123" s="189" t="s">
        <v>2519</v>
      </c>
      <c r="B123" s="190"/>
      <c r="C123" s="191" t="str">
        <f>IFERROR(VLOOKUP('OT - przykład wodociąg'!$BS123,Słowniki_komponentów!$U$2:$Z$412,4,FALSE),"")</f>
        <v/>
      </c>
      <c r="D123" s="190"/>
      <c r="E123" s="190"/>
      <c r="F123" s="193"/>
      <c r="G123" s="193"/>
      <c r="H123" s="193"/>
      <c r="I123" s="253"/>
      <c r="J123" s="190"/>
      <c r="K123" s="194" t="str">
        <f>IF(Tabela2[[#This Row],[Nazwa komponentu
'[3']]]&lt;&gt;"",VLOOKUP('OT - przykład wodociąg'!$BT123,Słowniki_komponentów!$AC$2:$AH$50,6,FALSE),"")</f>
        <v/>
      </c>
      <c r="L123" s="229"/>
      <c r="M123" s="228"/>
      <c r="N123" s="229"/>
      <c r="O123" s="228">
        <f>'przedmiar - przykład wodociąg'!K131</f>
        <v>0</v>
      </c>
      <c r="P123" s="226" t="str">
        <f>IF(Tabela2[[#This Row],[Nazwa komponentu
'[3']]]&lt;&gt;"",SUM(L123:O123),"")</f>
        <v/>
      </c>
      <c r="Q123" s="190"/>
      <c r="R123" s="193"/>
      <c r="S123" s="193"/>
      <c r="T123" s="193"/>
      <c r="U123" s="190"/>
      <c r="V123" s="192"/>
      <c r="W123" s="197" t="str">
        <f>IFERROR(VLOOKUP('OT - przykład wodociąg'!$BS123,Słowniki_komponentów!$U$2:$Z$412,2,FALSE),"")</f>
        <v/>
      </c>
      <c r="X123" s="194" t="str">
        <f>IF(Tabela2[[#This Row],[Nazwa komponentu
'[3']]]&lt;&gt;"",IF(AND(Tabela2[[#This Row],[Wartość nakładów razem
'[15']]]&lt;3500,OR(MID('OT - przykład wodociąg'!$BS123,1,1)="4",MID('OT - przykład wodociąg'!$BS123,1,1)="5",MID('OT - przykład wodociąg'!$BS123,1,1)="6")),1,'OT - przykład wodociąg'!$BU123),"")</f>
        <v/>
      </c>
      <c r="Y123" s="190"/>
      <c r="Z123" s="178"/>
      <c r="AA123" s="178"/>
      <c r="AB123" s="178"/>
      <c r="AC123" s="198" t="str">
        <f>IF(Tabela2[[#This Row],[Nazwa komponentu
'[3']]]&lt;&gt;"",'OT - przykład wodociąg'!$BU123,"")</f>
        <v/>
      </c>
      <c r="AD123" s="190"/>
      <c r="AE123" s="190"/>
      <c r="AF123" s="190"/>
      <c r="AG123" s="190"/>
      <c r="AH123" s="190"/>
      <c r="AI123" s="190"/>
      <c r="AJ123" s="190"/>
      <c r="AK123" s="190"/>
      <c r="AL123" s="190"/>
      <c r="AM123" s="190"/>
      <c r="AN123" s="190"/>
      <c r="AO123" s="190"/>
      <c r="AP123" s="190"/>
      <c r="AQ123" s="190"/>
      <c r="AR123" s="190"/>
      <c r="AS123" s="190"/>
      <c r="AT123" s="190"/>
      <c r="AU123" s="190"/>
      <c r="AV123" s="242"/>
      <c r="AW123" s="242"/>
      <c r="AX123" s="190"/>
      <c r="AY123" s="190"/>
      <c r="AZ123" s="206"/>
      <c r="BA123" s="178"/>
      <c r="BB123" s="178"/>
      <c r="BC123" s="178"/>
      <c r="BD123" s="178"/>
      <c r="BE123" s="190"/>
      <c r="BF123" s="190"/>
      <c r="BG123" s="198" t="str">
        <f>IF(Tabela2[[#This Row],[Nazwa komponentu
'[3']]]&lt;&gt;"",'OT - przykład wodociąg'!$BS123,"")</f>
        <v/>
      </c>
      <c r="BH123" s="190"/>
      <c r="BI123" s="190"/>
      <c r="BJ123" s="190"/>
      <c r="BK123" s="190"/>
      <c r="BL123" s="190"/>
      <c r="BM123" s="190"/>
      <c r="BN123" s="190"/>
      <c r="BO123" s="190"/>
      <c r="BP123" s="190"/>
      <c r="BQ123" s="200"/>
      <c r="BR123" s="248"/>
      <c r="BS123" s="198" t="str">
        <f t="shared" si="1"/>
        <v/>
      </c>
      <c r="BT123" s="200"/>
      <c r="BU123" s="198" t="str">
        <f>IFERROR(IF(VLOOKUP(BS123,Słowniki_komponentów!$U$1:$Z$476,5,FALSE)="wg tabeli materiałowej",INDEX(Słowniki_komponentów!$AD$2:$AG$50,MATCH(BT123,Słowniki_komponentów!$AC$2:$AC$50,0),MATCH(BQ123,Słowniki_komponentów!$AD$1:$AG$1,0)),VLOOKUP(BS123,Słowniki_komponentów!$U$1:$Z$476,5,FALSE)),"brak wszystkich danych")</f>
        <v>brak wszystkich danych</v>
      </c>
      <c r="BV123" s="201"/>
      <c r="BZ123" s="90"/>
      <c r="CA123" s="90"/>
      <c r="CB123" s="90"/>
    </row>
    <row r="124" spans="1:80">
      <c r="A124" s="189" t="s">
        <v>2520</v>
      </c>
      <c r="B124" s="190"/>
      <c r="C124" s="191" t="str">
        <f>IFERROR(VLOOKUP('OT - przykład wodociąg'!$BS124,Słowniki_komponentów!$U$2:$Z$412,4,FALSE),"")</f>
        <v/>
      </c>
      <c r="D124" s="190"/>
      <c r="E124" s="190"/>
      <c r="F124" s="193"/>
      <c r="G124" s="193"/>
      <c r="H124" s="193"/>
      <c r="I124" s="253"/>
      <c r="J124" s="190"/>
      <c r="K124" s="194" t="str">
        <f>IF(Tabela2[[#This Row],[Nazwa komponentu
'[3']]]&lt;&gt;"",VLOOKUP('OT - przykład wodociąg'!$BT124,Słowniki_komponentów!$AC$2:$AH$50,6,FALSE),"")</f>
        <v/>
      </c>
      <c r="L124" s="229"/>
      <c r="M124" s="228"/>
      <c r="N124" s="229"/>
      <c r="O124" s="228">
        <f>'przedmiar - przykład wodociąg'!K132</f>
        <v>0</v>
      </c>
      <c r="P124" s="226" t="str">
        <f>IF(Tabela2[[#This Row],[Nazwa komponentu
'[3']]]&lt;&gt;"",SUM(L124:O124),"")</f>
        <v/>
      </c>
      <c r="Q124" s="190"/>
      <c r="R124" s="193"/>
      <c r="S124" s="193"/>
      <c r="T124" s="193"/>
      <c r="U124" s="190"/>
      <c r="V124" s="192"/>
      <c r="W124" s="197" t="str">
        <f>IFERROR(VLOOKUP('OT - przykład wodociąg'!$BS124,Słowniki_komponentów!$U$2:$Z$412,2,FALSE),"")</f>
        <v/>
      </c>
      <c r="X124" s="194" t="str">
        <f>IF(Tabela2[[#This Row],[Nazwa komponentu
'[3']]]&lt;&gt;"",IF(AND(Tabela2[[#This Row],[Wartość nakładów razem
'[15']]]&lt;3500,OR(MID('OT - przykład wodociąg'!$BS124,1,1)="4",MID('OT - przykład wodociąg'!$BS124,1,1)="5",MID('OT - przykład wodociąg'!$BS124,1,1)="6")),1,'OT - przykład wodociąg'!$BU124),"")</f>
        <v/>
      </c>
      <c r="Y124" s="190"/>
      <c r="Z124" s="178"/>
      <c r="AA124" s="178"/>
      <c r="AB124" s="178"/>
      <c r="AC124" s="198" t="str">
        <f>IF(Tabela2[[#This Row],[Nazwa komponentu
'[3']]]&lt;&gt;"",'OT - przykład wodociąg'!$BU124,"")</f>
        <v/>
      </c>
      <c r="AD124" s="190"/>
      <c r="AE124" s="190"/>
      <c r="AF124" s="190"/>
      <c r="AG124" s="190"/>
      <c r="AH124" s="190" t="s">
        <v>2644</v>
      </c>
      <c r="AI124" s="190"/>
      <c r="AJ124" s="190"/>
      <c r="AK124" s="190"/>
      <c r="AL124" s="190"/>
      <c r="AM124" s="190"/>
      <c r="AN124" s="190"/>
      <c r="AO124" s="190"/>
      <c r="AP124" s="190"/>
      <c r="AQ124" s="190"/>
      <c r="AR124" s="190"/>
      <c r="AS124" s="190"/>
      <c r="AT124" s="190"/>
      <c r="AU124" s="190"/>
      <c r="AV124" s="242"/>
      <c r="AW124" s="242"/>
      <c r="AX124" s="190"/>
      <c r="AY124" s="190"/>
      <c r="AZ124" s="206"/>
      <c r="BA124" s="178"/>
      <c r="BB124" s="178"/>
      <c r="BC124" s="178"/>
      <c r="BD124" s="178"/>
      <c r="BE124" s="190"/>
      <c r="BF124" s="190"/>
      <c r="BG124" s="198" t="str">
        <f>IF(Tabela2[[#This Row],[Nazwa komponentu
'[3']]]&lt;&gt;"",'OT - przykład wodociąg'!$BS124,"")</f>
        <v/>
      </c>
      <c r="BH124" s="190"/>
      <c r="BI124" s="190"/>
      <c r="BJ124" s="190"/>
      <c r="BK124" s="190"/>
      <c r="BL124" s="190"/>
      <c r="BM124" s="190"/>
      <c r="BN124" s="190"/>
      <c r="BO124" s="190"/>
      <c r="BP124" s="190"/>
      <c r="BQ124" s="190"/>
      <c r="BR124" s="218"/>
      <c r="BS124" s="198" t="str">
        <f t="shared" si="1"/>
        <v/>
      </c>
      <c r="BT124" s="190"/>
      <c r="BU124" s="198" t="str">
        <f>IFERROR(IF(VLOOKUP(BS124,Słowniki_komponentów!$U$1:$Z$476,5,FALSE)="wg tabeli materiałowej",INDEX(Słowniki_komponentów!$AD$2:$AG$50,MATCH(BT124,Słowniki_komponentów!$AC$2:$AC$50,0),MATCH(BQ124,Słowniki_komponentów!$AD$1:$AG$1,0)),VLOOKUP(BS124,Słowniki_komponentów!$U$1:$Z$476,5,FALSE)),"brak wszystkich danych")</f>
        <v>brak wszystkich danych</v>
      </c>
      <c r="BV124" s="205"/>
      <c r="BZ124" s="90"/>
      <c r="CA124" s="90"/>
      <c r="CB124" s="90"/>
    </row>
    <row r="125" spans="1:80">
      <c r="A125" s="189" t="s">
        <v>2521</v>
      </c>
      <c r="B125" s="190"/>
      <c r="C125" s="191" t="str">
        <f>IFERROR(VLOOKUP('OT - przykład wodociąg'!$BS125,Słowniki_komponentów!$U$2:$Z$412,4,FALSE),"")</f>
        <v/>
      </c>
      <c r="D125" s="190"/>
      <c r="E125" s="190"/>
      <c r="F125" s="193"/>
      <c r="G125" s="193"/>
      <c r="H125" s="193"/>
      <c r="I125" s="253"/>
      <c r="J125" s="190"/>
      <c r="K125" s="194" t="str">
        <f>IF(Tabela2[[#This Row],[Nazwa komponentu
'[3']]]&lt;&gt;"",VLOOKUP('OT - przykład wodociąg'!$BT125,Słowniki_komponentów!$AC$2:$AH$50,6,FALSE),"")</f>
        <v/>
      </c>
      <c r="L125" s="229"/>
      <c r="M125" s="228"/>
      <c r="N125" s="229"/>
      <c r="O125" s="228">
        <f>'przedmiar - przykład wodociąg'!K133</f>
        <v>0</v>
      </c>
      <c r="P125" s="226" t="str">
        <f>IF(Tabela2[[#This Row],[Nazwa komponentu
'[3']]]&lt;&gt;"",SUM(L125:O125),"")</f>
        <v/>
      </c>
      <c r="Q125" s="190"/>
      <c r="R125" s="193"/>
      <c r="S125" s="193"/>
      <c r="T125" s="193"/>
      <c r="U125" s="190"/>
      <c r="V125" s="192"/>
      <c r="W125" s="197" t="str">
        <f>IFERROR(VLOOKUP('OT - przykład wodociąg'!$BS125,Słowniki_komponentów!$U$2:$Z$412,2,FALSE),"")</f>
        <v/>
      </c>
      <c r="X125" s="194" t="str">
        <f>IF(Tabela2[[#This Row],[Nazwa komponentu
'[3']]]&lt;&gt;"",IF(AND(Tabela2[[#This Row],[Wartość nakładów razem
'[15']]]&lt;3500,OR(MID('OT - przykład wodociąg'!$BS125,1,1)="4",MID('OT - przykład wodociąg'!$BS125,1,1)="5",MID('OT - przykład wodociąg'!$BS125,1,1)="6")),1,'OT - przykład wodociąg'!$BU125),"")</f>
        <v/>
      </c>
      <c r="Y125" s="190"/>
      <c r="Z125" s="178"/>
      <c r="AA125" s="178"/>
      <c r="AB125" s="178"/>
      <c r="AC125" s="198" t="str">
        <f>IF(Tabela2[[#This Row],[Nazwa komponentu
'[3']]]&lt;&gt;"",'OT - przykład wodociąg'!$BU125,"")</f>
        <v/>
      </c>
      <c r="AD125" s="190"/>
      <c r="AE125" s="190"/>
      <c r="AF125" s="190"/>
      <c r="AG125" s="190"/>
      <c r="AH125" s="190"/>
      <c r="AI125" s="190"/>
      <c r="AJ125" s="190"/>
      <c r="AK125" s="190"/>
      <c r="AL125" s="190"/>
      <c r="AM125" s="190"/>
      <c r="AN125" s="190"/>
      <c r="AO125" s="190"/>
      <c r="AP125" s="190"/>
      <c r="AQ125" s="190"/>
      <c r="AR125" s="190"/>
      <c r="AS125" s="190"/>
      <c r="AT125" s="190"/>
      <c r="AU125" s="190"/>
      <c r="AV125" s="242"/>
      <c r="AW125" s="242"/>
      <c r="AX125" s="190"/>
      <c r="AY125" s="190"/>
      <c r="AZ125" s="206"/>
      <c r="BA125" s="178"/>
      <c r="BB125" s="178"/>
      <c r="BC125" s="178"/>
      <c r="BD125" s="178"/>
      <c r="BE125" s="190"/>
      <c r="BF125" s="190"/>
      <c r="BG125" s="198" t="str">
        <f>IF(Tabela2[[#This Row],[Nazwa komponentu
'[3']]]&lt;&gt;"",'OT - przykład wodociąg'!$BS125,"")</f>
        <v/>
      </c>
      <c r="BH125" s="190"/>
      <c r="BI125" s="190"/>
      <c r="BJ125" s="190"/>
      <c r="BK125" s="190"/>
      <c r="BL125" s="190"/>
      <c r="BM125" s="190"/>
      <c r="BN125" s="190"/>
      <c r="BO125" s="190"/>
      <c r="BP125" s="190"/>
      <c r="BQ125" s="200"/>
      <c r="BR125" s="248"/>
      <c r="BS125" s="198" t="str">
        <f t="shared" si="1"/>
        <v/>
      </c>
      <c r="BT125" s="200"/>
      <c r="BU125" s="198" t="str">
        <f>IFERROR(IF(VLOOKUP(BS125,Słowniki_komponentów!$U$1:$Z$476,5,FALSE)="wg tabeli materiałowej",INDEX(Słowniki_komponentów!$AD$2:$AG$50,MATCH(BT125,Słowniki_komponentów!$AC$2:$AC$50,0),MATCH(BQ125,Słowniki_komponentów!$AD$1:$AG$1,0)),VLOOKUP(BS125,Słowniki_komponentów!$U$1:$Z$476,5,FALSE)),"brak wszystkich danych")</f>
        <v>brak wszystkich danych</v>
      </c>
      <c r="BV125" s="201"/>
      <c r="BZ125" s="90"/>
      <c r="CA125" s="90"/>
      <c r="CB125" s="90"/>
    </row>
    <row r="126" spans="1:80">
      <c r="A126" s="189" t="s">
        <v>2522</v>
      </c>
      <c r="B126" s="190"/>
      <c r="C126" s="191" t="str">
        <f>IFERROR(VLOOKUP('OT - przykład wodociąg'!$BS126,Słowniki_komponentów!$U$2:$Z$412,4,FALSE),"")</f>
        <v/>
      </c>
      <c r="D126" s="190"/>
      <c r="E126" s="190"/>
      <c r="F126" s="193"/>
      <c r="G126" s="193"/>
      <c r="H126" s="193"/>
      <c r="I126" s="253"/>
      <c r="J126" s="190"/>
      <c r="K126" s="194" t="str">
        <f>IF(Tabela2[[#This Row],[Nazwa komponentu
'[3']]]&lt;&gt;"",VLOOKUP('OT - przykład wodociąg'!$BT126,Słowniki_komponentów!$AC$2:$AH$50,6,FALSE),"")</f>
        <v/>
      </c>
      <c r="L126" s="229"/>
      <c r="M126" s="228"/>
      <c r="N126" s="229"/>
      <c r="O126" s="228">
        <f>'przedmiar - przykład wodociąg'!K134</f>
        <v>0</v>
      </c>
      <c r="P126" s="226" t="str">
        <f>IF(Tabela2[[#This Row],[Nazwa komponentu
'[3']]]&lt;&gt;"",SUM(L126:O126),"")</f>
        <v/>
      </c>
      <c r="Q126" s="190"/>
      <c r="R126" s="193"/>
      <c r="S126" s="193"/>
      <c r="T126" s="193"/>
      <c r="U126" s="190"/>
      <c r="V126" s="192"/>
      <c r="W126" s="197" t="str">
        <f>IFERROR(VLOOKUP('OT - przykład wodociąg'!$BS126,Słowniki_komponentów!$U$2:$Z$412,2,FALSE),"")</f>
        <v/>
      </c>
      <c r="X126" s="194" t="str">
        <f>IF(Tabela2[[#This Row],[Nazwa komponentu
'[3']]]&lt;&gt;"",IF(AND(Tabela2[[#This Row],[Wartość nakładów razem
'[15']]]&lt;3500,OR(MID('OT - przykład wodociąg'!$BS126,1,1)="4",MID('OT - przykład wodociąg'!$BS126,1,1)="5",MID('OT - przykład wodociąg'!$BS126,1,1)="6")),1,'OT - przykład wodociąg'!$BU126),"")</f>
        <v/>
      </c>
      <c r="Y126" s="190"/>
      <c r="Z126" s="178"/>
      <c r="AA126" s="178"/>
      <c r="AB126" s="178"/>
      <c r="AC126" s="198" t="str">
        <f>IF(Tabela2[[#This Row],[Nazwa komponentu
'[3']]]&lt;&gt;"",'OT - przykład wodociąg'!$BU126,"")</f>
        <v/>
      </c>
      <c r="AD126" s="190"/>
      <c r="AE126" s="190"/>
      <c r="AF126" s="190"/>
      <c r="AG126" s="190"/>
      <c r="AH126" s="190"/>
      <c r="AI126" s="190"/>
      <c r="AJ126" s="190"/>
      <c r="AK126" s="190"/>
      <c r="AL126" s="190"/>
      <c r="AM126" s="190"/>
      <c r="AN126" s="190"/>
      <c r="AO126" s="190"/>
      <c r="AP126" s="190"/>
      <c r="AQ126" s="190"/>
      <c r="AR126" s="190"/>
      <c r="AS126" s="190"/>
      <c r="AT126" s="190"/>
      <c r="AU126" s="190"/>
      <c r="AV126" s="242"/>
      <c r="AW126" s="242"/>
      <c r="AX126" s="190"/>
      <c r="AY126" s="190"/>
      <c r="AZ126" s="206"/>
      <c r="BA126" s="178"/>
      <c r="BB126" s="178"/>
      <c r="BC126" s="178"/>
      <c r="BD126" s="178"/>
      <c r="BE126" s="190"/>
      <c r="BF126" s="190"/>
      <c r="BG126" s="198" t="str">
        <f>IF(Tabela2[[#This Row],[Nazwa komponentu
'[3']]]&lt;&gt;"",'OT - przykład wodociąg'!$BS126,"")</f>
        <v/>
      </c>
      <c r="BH126" s="190"/>
      <c r="BI126" s="190"/>
      <c r="BJ126" s="190"/>
      <c r="BK126" s="190"/>
      <c r="BL126" s="190"/>
      <c r="BM126" s="190"/>
      <c r="BN126" s="190"/>
      <c r="BO126" s="190"/>
      <c r="BP126" s="190"/>
      <c r="BQ126" s="190"/>
      <c r="BR126" s="218"/>
      <c r="BS126" s="198" t="str">
        <f t="shared" si="1"/>
        <v/>
      </c>
      <c r="BT126" s="190"/>
      <c r="BU126" s="198" t="str">
        <f>IFERROR(IF(VLOOKUP(BS126,Słowniki_komponentów!$U$1:$Z$476,5,FALSE)="wg tabeli materiałowej",INDEX(Słowniki_komponentów!$AD$2:$AG$50,MATCH(BT126,Słowniki_komponentów!$AC$2:$AC$50,0),MATCH(BQ126,Słowniki_komponentów!$AD$1:$AG$1,0)),VLOOKUP(BS126,Słowniki_komponentów!$U$1:$Z$476,5,FALSE)),"brak wszystkich danych")</f>
        <v>brak wszystkich danych</v>
      </c>
      <c r="BV126" s="205"/>
      <c r="BZ126" s="90"/>
      <c r="CA126" s="90"/>
      <c r="CB126" s="90"/>
    </row>
    <row r="127" spans="1:80">
      <c r="A127" s="189" t="s">
        <v>2523</v>
      </c>
      <c r="B127" s="190"/>
      <c r="C127" s="191" t="str">
        <f>IFERROR(VLOOKUP('OT - przykład wodociąg'!$BS127,Słowniki_komponentów!$U$2:$Z$412,4,FALSE),"")</f>
        <v/>
      </c>
      <c r="D127" s="190"/>
      <c r="E127" s="190"/>
      <c r="F127" s="193"/>
      <c r="G127" s="193"/>
      <c r="H127" s="193"/>
      <c r="I127" s="253"/>
      <c r="J127" s="190"/>
      <c r="K127" s="194" t="str">
        <f>IF(Tabela2[[#This Row],[Nazwa komponentu
'[3']]]&lt;&gt;"",VLOOKUP('OT - przykład wodociąg'!$BT127,Słowniki_komponentów!$AC$2:$AH$50,6,FALSE),"")</f>
        <v/>
      </c>
      <c r="L127" s="229"/>
      <c r="M127" s="228"/>
      <c r="N127" s="229"/>
      <c r="O127" s="228">
        <f>'przedmiar - przykład wodociąg'!K135</f>
        <v>0</v>
      </c>
      <c r="P127" s="226" t="str">
        <f>IF(Tabela2[[#This Row],[Nazwa komponentu
'[3']]]&lt;&gt;"",SUM(L127:O127),"")</f>
        <v/>
      </c>
      <c r="Q127" s="190"/>
      <c r="R127" s="193"/>
      <c r="S127" s="193"/>
      <c r="T127" s="193"/>
      <c r="U127" s="190"/>
      <c r="V127" s="192"/>
      <c r="W127" s="197" t="str">
        <f>IFERROR(VLOOKUP('OT - przykład wodociąg'!$BS127,Słowniki_komponentów!$U$2:$Z$412,2,FALSE),"")</f>
        <v/>
      </c>
      <c r="X127" s="194" t="str">
        <f>IF(Tabela2[[#This Row],[Nazwa komponentu
'[3']]]&lt;&gt;"",IF(AND(Tabela2[[#This Row],[Wartość nakładów razem
'[15']]]&lt;3500,OR(MID('OT - przykład wodociąg'!$BS127,1,1)="4",MID('OT - przykład wodociąg'!$BS127,1,1)="5",MID('OT - przykład wodociąg'!$BS127,1,1)="6")),1,'OT - przykład wodociąg'!$BU127),"")</f>
        <v/>
      </c>
      <c r="Y127" s="190"/>
      <c r="Z127" s="178"/>
      <c r="AA127" s="178"/>
      <c r="AB127" s="178"/>
      <c r="AC127" s="198" t="str">
        <f>IF(Tabela2[[#This Row],[Nazwa komponentu
'[3']]]&lt;&gt;"",'OT - przykład wodociąg'!$BU127,"")</f>
        <v/>
      </c>
      <c r="AD127" s="190"/>
      <c r="AE127" s="190"/>
      <c r="AF127" s="190"/>
      <c r="AG127" s="190"/>
      <c r="AH127" s="190"/>
      <c r="AI127" s="190"/>
      <c r="AJ127" s="190"/>
      <c r="AK127" s="190"/>
      <c r="AL127" s="190"/>
      <c r="AM127" s="190"/>
      <c r="AN127" s="190"/>
      <c r="AO127" s="190"/>
      <c r="AP127" s="190"/>
      <c r="AQ127" s="190"/>
      <c r="AR127" s="190"/>
      <c r="AS127" s="190"/>
      <c r="AT127" s="190"/>
      <c r="AU127" s="190"/>
      <c r="AV127" s="242"/>
      <c r="AW127" s="242"/>
      <c r="AX127" s="190"/>
      <c r="AY127" s="190"/>
      <c r="AZ127" s="206"/>
      <c r="BA127" s="178"/>
      <c r="BB127" s="178"/>
      <c r="BC127" s="178"/>
      <c r="BD127" s="178"/>
      <c r="BE127" s="190"/>
      <c r="BF127" s="190"/>
      <c r="BG127" s="198" t="str">
        <f>IF(Tabela2[[#This Row],[Nazwa komponentu
'[3']]]&lt;&gt;"",'OT - przykład wodociąg'!$BS127,"")</f>
        <v/>
      </c>
      <c r="BH127" s="190"/>
      <c r="BI127" s="190"/>
      <c r="BJ127" s="190"/>
      <c r="BK127" s="190"/>
      <c r="BL127" s="190"/>
      <c r="BM127" s="190"/>
      <c r="BN127" s="190"/>
      <c r="BO127" s="190"/>
      <c r="BP127" s="190"/>
      <c r="BQ127" s="200"/>
      <c r="BR127" s="248"/>
      <c r="BS127" s="198" t="str">
        <f t="shared" ref="BS127:BS189" si="2">MID(BR127,1,7)</f>
        <v/>
      </c>
      <c r="BT127" s="200"/>
      <c r="BU127" s="198" t="str">
        <f>IFERROR(IF(VLOOKUP(BS127,Słowniki_komponentów!$U$1:$Z$476,5,FALSE)="wg tabeli materiałowej",INDEX(Słowniki_komponentów!$AD$2:$AG$50,MATCH(BT127,Słowniki_komponentów!$AC$2:$AC$50,0),MATCH(BQ127,Słowniki_komponentów!$AD$1:$AG$1,0)),VLOOKUP(BS127,Słowniki_komponentów!$U$1:$Z$476,5,FALSE)),"brak wszystkich danych")</f>
        <v>brak wszystkich danych</v>
      </c>
      <c r="BV127" s="201"/>
      <c r="BZ127" s="90"/>
      <c r="CA127" s="90"/>
      <c r="CB127" s="90"/>
    </row>
    <row r="128" spans="1:80">
      <c r="A128" s="189" t="s">
        <v>2524</v>
      </c>
      <c r="B128" s="190"/>
      <c r="C128" s="191" t="str">
        <f>IFERROR(VLOOKUP('OT - przykład wodociąg'!$BS128,Słowniki_komponentów!$U$2:$Z$412,4,FALSE),"")</f>
        <v/>
      </c>
      <c r="D128" s="190"/>
      <c r="E128" s="190"/>
      <c r="F128" s="193"/>
      <c r="G128" s="193"/>
      <c r="H128" s="193"/>
      <c r="I128" s="253"/>
      <c r="J128" s="190"/>
      <c r="K128" s="194" t="str">
        <f>IF(Tabela2[[#This Row],[Nazwa komponentu
'[3']]]&lt;&gt;"",VLOOKUP('OT - przykład wodociąg'!$BT128,Słowniki_komponentów!$AC$2:$AH$50,6,FALSE),"")</f>
        <v/>
      </c>
      <c r="L128" s="229"/>
      <c r="M128" s="228"/>
      <c r="N128" s="229"/>
      <c r="O128" s="228">
        <f>'przedmiar - przykład wodociąg'!K136</f>
        <v>0</v>
      </c>
      <c r="P128" s="226" t="str">
        <f>IF(Tabela2[[#This Row],[Nazwa komponentu
'[3']]]&lt;&gt;"",SUM(L128:O128),"")</f>
        <v/>
      </c>
      <c r="Q128" s="190"/>
      <c r="R128" s="193"/>
      <c r="S128" s="193"/>
      <c r="T128" s="193"/>
      <c r="U128" s="190"/>
      <c r="V128" s="192"/>
      <c r="W128" s="197" t="str">
        <f>IFERROR(VLOOKUP('OT - przykład wodociąg'!$BS128,Słowniki_komponentów!$U$2:$Z$412,2,FALSE),"")</f>
        <v/>
      </c>
      <c r="X128" s="194" t="str">
        <f>IF(Tabela2[[#This Row],[Nazwa komponentu
'[3']]]&lt;&gt;"",IF(AND(Tabela2[[#This Row],[Wartość nakładów razem
'[15']]]&lt;3500,OR(MID('OT - przykład wodociąg'!$BS128,1,1)="4",MID('OT - przykład wodociąg'!$BS128,1,1)="5",MID('OT - przykład wodociąg'!$BS128,1,1)="6")),1,'OT - przykład wodociąg'!$BU128),"")</f>
        <v/>
      </c>
      <c r="Y128" s="190"/>
      <c r="Z128" s="178"/>
      <c r="AA128" s="178"/>
      <c r="AB128" s="178"/>
      <c r="AC128" s="198" t="str">
        <f>IF(Tabela2[[#This Row],[Nazwa komponentu
'[3']]]&lt;&gt;"",'OT - przykład wodociąg'!$BU128,"")</f>
        <v/>
      </c>
      <c r="AD128" s="190"/>
      <c r="AE128" s="190"/>
      <c r="AF128" s="190"/>
      <c r="AG128" s="190"/>
      <c r="AH128" s="190"/>
      <c r="AI128" s="190"/>
      <c r="AJ128" s="190"/>
      <c r="AK128" s="190"/>
      <c r="AL128" s="190"/>
      <c r="AM128" s="190"/>
      <c r="AN128" s="190"/>
      <c r="AO128" s="190"/>
      <c r="AP128" s="190"/>
      <c r="AQ128" s="190"/>
      <c r="AR128" s="190"/>
      <c r="AS128" s="190"/>
      <c r="AT128" s="190"/>
      <c r="AU128" s="190"/>
      <c r="AV128" s="242"/>
      <c r="AW128" s="242"/>
      <c r="AX128" s="190"/>
      <c r="AY128" s="190"/>
      <c r="AZ128" s="206"/>
      <c r="BA128" s="178"/>
      <c r="BB128" s="178"/>
      <c r="BC128" s="178"/>
      <c r="BD128" s="178"/>
      <c r="BE128" s="190"/>
      <c r="BF128" s="190"/>
      <c r="BG128" s="198" t="str">
        <f>IF(Tabela2[[#This Row],[Nazwa komponentu
'[3']]]&lt;&gt;"",'OT - przykład wodociąg'!$BS128,"")</f>
        <v/>
      </c>
      <c r="BH128" s="190"/>
      <c r="BI128" s="190"/>
      <c r="BJ128" s="190"/>
      <c r="BK128" s="190"/>
      <c r="BL128" s="190"/>
      <c r="BM128" s="190"/>
      <c r="BN128" s="190"/>
      <c r="BO128" s="190"/>
      <c r="BP128" s="190"/>
      <c r="BQ128" s="190"/>
      <c r="BR128" s="218"/>
      <c r="BS128" s="198" t="str">
        <f t="shared" si="2"/>
        <v/>
      </c>
      <c r="BT128" s="190"/>
      <c r="BU128" s="198" t="str">
        <f>IFERROR(IF(VLOOKUP(BS128,Słowniki_komponentów!$U$1:$Z$476,5,FALSE)="wg tabeli materiałowej",INDEX(Słowniki_komponentów!$AD$2:$AG$50,MATCH(BT128,Słowniki_komponentów!$AC$2:$AC$50,0),MATCH(BQ128,Słowniki_komponentów!$AD$1:$AG$1,0)),VLOOKUP(BS128,Słowniki_komponentów!$U$1:$Z$476,5,FALSE)),"brak wszystkich danych")</f>
        <v>brak wszystkich danych</v>
      </c>
      <c r="BV128" s="205"/>
      <c r="BZ128" s="90"/>
      <c r="CA128" s="90"/>
      <c r="CB128" s="90"/>
    </row>
    <row r="129" spans="1:80">
      <c r="A129" s="189" t="s">
        <v>2525</v>
      </c>
      <c r="B129" s="190"/>
      <c r="C129" s="191" t="str">
        <f>IFERROR(VLOOKUP('OT - przykład wodociąg'!$BS129,Słowniki_komponentów!$U$2:$Z$412,4,FALSE),"")</f>
        <v/>
      </c>
      <c r="D129" s="190"/>
      <c r="E129" s="190"/>
      <c r="F129" s="193"/>
      <c r="G129" s="193"/>
      <c r="H129" s="193"/>
      <c r="I129" s="253"/>
      <c r="J129" s="190"/>
      <c r="K129" s="194" t="str">
        <f>IF(Tabela2[[#This Row],[Nazwa komponentu
'[3']]]&lt;&gt;"",VLOOKUP('OT - przykład wodociąg'!$BT129,Słowniki_komponentów!$AC$2:$AH$50,6,FALSE),"")</f>
        <v/>
      </c>
      <c r="L129" s="229"/>
      <c r="M129" s="228"/>
      <c r="N129" s="229"/>
      <c r="O129" s="228">
        <f>'przedmiar - przykład wodociąg'!K137</f>
        <v>0</v>
      </c>
      <c r="P129" s="226" t="str">
        <f>IF(Tabela2[[#This Row],[Nazwa komponentu
'[3']]]&lt;&gt;"",SUM(L129:O129),"")</f>
        <v/>
      </c>
      <c r="Q129" s="190"/>
      <c r="R129" s="193"/>
      <c r="S129" s="193"/>
      <c r="T129" s="193"/>
      <c r="U129" s="190"/>
      <c r="V129" s="192"/>
      <c r="W129" s="197" t="str">
        <f>IFERROR(VLOOKUP('OT - przykład wodociąg'!$BS129,Słowniki_komponentów!$U$2:$Z$412,2,FALSE),"")</f>
        <v/>
      </c>
      <c r="X129" s="194" t="str">
        <f>IF(Tabela2[[#This Row],[Nazwa komponentu
'[3']]]&lt;&gt;"",IF(AND(Tabela2[[#This Row],[Wartość nakładów razem
'[15']]]&lt;3500,OR(MID('OT - przykład wodociąg'!$BS129,1,1)="4",MID('OT - przykład wodociąg'!$BS129,1,1)="5",MID('OT - przykład wodociąg'!$BS129,1,1)="6")),1,'OT - przykład wodociąg'!$BU129),"")</f>
        <v/>
      </c>
      <c r="Y129" s="190"/>
      <c r="Z129" s="178"/>
      <c r="AA129" s="178"/>
      <c r="AB129" s="178"/>
      <c r="AC129" s="198" t="str">
        <f>IF(Tabela2[[#This Row],[Nazwa komponentu
'[3']]]&lt;&gt;"",'OT - przykład wodociąg'!$BU129,"")</f>
        <v/>
      </c>
      <c r="AD129" s="190"/>
      <c r="AE129" s="190"/>
      <c r="AF129" s="190"/>
      <c r="AG129" s="190"/>
      <c r="AH129" s="190"/>
      <c r="AI129" s="190"/>
      <c r="AJ129" s="190"/>
      <c r="AK129" s="190"/>
      <c r="AL129" s="190"/>
      <c r="AM129" s="190"/>
      <c r="AN129" s="190"/>
      <c r="AO129" s="190"/>
      <c r="AP129" s="190"/>
      <c r="AQ129" s="190"/>
      <c r="AR129" s="190"/>
      <c r="AS129" s="190"/>
      <c r="AT129" s="190"/>
      <c r="AU129" s="190"/>
      <c r="AV129" s="242"/>
      <c r="AW129" s="242"/>
      <c r="AX129" s="190"/>
      <c r="AY129" s="190"/>
      <c r="AZ129" s="206"/>
      <c r="BA129" s="178"/>
      <c r="BB129" s="178"/>
      <c r="BC129" s="178"/>
      <c r="BD129" s="178"/>
      <c r="BE129" s="190"/>
      <c r="BF129" s="190"/>
      <c r="BG129" s="198" t="str">
        <f>IF(Tabela2[[#This Row],[Nazwa komponentu
'[3']]]&lt;&gt;"",'OT - przykład wodociąg'!$BS129,"")</f>
        <v/>
      </c>
      <c r="BH129" s="190"/>
      <c r="BI129" s="190"/>
      <c r="BJ129" s="190"/>
      <c r="BK129" s="190"/>
      <c r="BL129" s="190"/>
      <c r="BM129" s="190"/>
      <c r="BN129" s="190"/>
      <c r="BO129" s="190"/>
      <c r="BP129" s="190"/>
      <c r="BQ129" s="200"/>
      <c r="BR129" s="248"/>
      <c r="BS129" s="198" t="str">
        <f t="shared" si="2"/>
        <v/>
      </c>
      <c r="BT129" s="200"/>
      <c r="BU129" s="198" t="str">
        <f>IFERROR(IF(VLOOKUP(BS129,Słowniki_komponentów!$U$1:$Z$476,5,FALSE)="wg tabeli materiałowej",INDEX(Słowniki_komponentów!$AD$2:$AG$50,MATCH(BT129,Słowniki_komponentów!$AC$2:$AC$50,0),MATCH(BQ129,Słowniki_komponentów!$AD$1:$AG$1,0)),VLOOKUP(BS129,Słowniki_komponentów!$U$1:$Z$476,5,FALSE)),"brak wszystkich danych")</f>
        <v>brak wszystkich danych</v>
      </c>
      <c r="BV129" s="201"/>
      <c r="BZ129" s="90"/>
      <c r="CA129" s="90"/>
      <c r="CB129" s="90"/>
    </row>
    <row r="130" spans="1:80">
      <c r="A130" s="189" t="s">
        <v>2526</v>
      </c>
      <c r="B130" s="190"/>
      <c r="C130" s="191" t="str">
        <f>IFERROR(VLOOKUP('OT - przykład wodociąg'!$BS130,Słowniki_komponentów!$U$2:$Z$412,4,FALSE),"")</f>
        <v/>
      </c>
      <c r="D130" s="190"/>
      <c r="E130" s="190"/>
      <c r="F130" s="193"/>
      <c r="G130" s="193"/>
      <c r="H130" s="193"/>
      <c r="I130" s="253"/>
      <c r="J130" s="190"/>
      <c r="K130" s="194" t="str">
        <f>IF(Tabela2[[#This Row],[Nazwa komponentu
'[3']]]&lt;&gt;"",VLOOKUP('OT - przykład wodociąg'!$BT130,Słowniki_komponentów!$AC$2:$AH$50,6,FALSE),"")</f>
        <v/>
      </c>
      <c r="L130" s="229"/>
      <c r="M130" s="228"/>
      <c r="N130" s="229"/>
      <c r="O130" s="228">
        <f>'przedmiar - przykład wodociąg'!K138</f>
        <v>0</v>
      </c>
      <c r="P130" s="226" t="str">
        <f>IF(Tabela2[[#This Row],[Nazwa komponentu
'[3']]]&lt;&gt;"",SUM(L130:O130),"")</f>
        <v/>
      </c>
      <c r="Q130" s="190"/>
      <c r="R130" s="193"/>
      <c r="S130" s="193"/>
      <c r="T130" s="193"/>
      <c r="U130" s="190"/>
      <c r="V130" s="192"/>
      <c r="W130" s="197" t="str">
        <f>IFERROR(VLOOKUP('OT - przykład wodociąg'!$BS130,Słowniki_komponentów!$U$2:$Z$412,2,FALSE),"")</f>
        <v/>
      </c>
      <c r="X130" s="194" t="str">
        <f>IF(Tabela2[[#This Row],[Nazwa komponentu
'[3']]]&lt;&gt;"",IF(AND(Tabela2[[#This Row],[Wartość nakładów razem
'[15']]]&lt;3500,OR(MID('OT - przykład wodociąg'!$BS130,1,1)="4",MID('OT - przykład wodociąg'!$BS130,1,1)="5",MID('OT - przykład wodociąg'!$BS130,1,1)="6")),1,'OT - przykład wodociąg'!$BU130),"")</f>
        <v/>
      </c>
      <c r="Y130" s="190"/>
      <c r="Z130" s="178"/>
      <c r="AA130" s="178"/>
      <c r="AB130" s="178"/>
      <c r="AC130" s="198" t="str">
        <f>IF(Tabela2[[#This Row],[Nazwa komponentu
'[3']]]&lt;&gt;"",'OT - przykład wodociąg'!$BU130,"")</f>
        <v/>
      </c>
      <c r="AD130" s="190"/>
      <c r="AE130" s="190"/>
      <c r="AF130" s="190"/>
      <c r="AG130" s="190"/>
      <c r="AH130" s="190"/>
      <c r="AI130" s="190"/>
      <c r="AJ130" s="190"/>
      <c r="AK130" s="190"/>
      <c r="AL130" s="190"/>
      <c r="AM130" s="190"/>
      <c r="AN130" s="190"/>
      <c r="AO130" s="190"/>
      <c r="AP130" s="190"/>
      <c r="AQ130" s="190"/>
      <c r="AR130" s="190"/>
      <c r="AS130" s="190"/>
      <c r="AT130" s="190"/>
      <c r="AU130" s="190"/>
      <c r="AV130" s="242"/>
      <c r="AW130" s="242"/>
      <c r="AX130" s="190"/>
      <c r="AY130" s="190"/>
      <c r="AZ130" s="206"/>
      <c r="BA130" s="178"/>
      <c r="BB130" s="178"/>
      <c r="BC130" s="178"/>
      <c r="BD130" s="178"/>
      <c r="BE130" s="190"/>
      <c r="BF130" s="190"/>
      <c r="BG130" s="198" t="str">
        <f>IF(Tabela2[[#This Row],[Nazwa komponentu
'[3']]]&lt;&gt;"",'OT - przykład wodociąg'!$BS130,"")</f>
        <v/>
      </c>
      <c r="BH130" s="190"/>
      <c r="BI130" s="190"/>
      <c r="BJ130" s="190"/>
      <c r="BK130" s="190"/>
      <c r="BL130" s="190"/>
      <c r="BM130" s="190"/>
      <c r="BN130" s="190"/>
      <c r="BO130" s="190"/>
      <c r="BP130" s="190"/>
      <c r="BQ130" s="190"/>
      <c r="BR130" s="218"/>
      <c r="BS130" s="198" t="str">
        <f t="shared" si="2"/>
        <v/>
      </c>
      <c r="BT130" s="190"/>
      <c r="BU130" s="198" t="str">
        <f>IFERROR(IF(VLOOKUP(BS130,Słowniki_komponentów!$U$1:$Z$476,5,FALSE)="wg tabeli materiałowej",INDEX(Słowniki_komponentów!$AD$2:$AG$50,MATCH(BT130,Słowniki_komponentów!$AC$2:$AC$50,0),MATCH(BQ130,Słowniki_komponentów!$AD$1:$AG$1,0)),VLOOKUP(BS130,Słowniki_komponentów!$U$1:$Z$476,5,FALSE)),"brak wszystkich danych")</f>
        <v>brak wszystkich danych</v>
      </c>
      <c r="BV130" s="205"/>
      <c r="BZ130" s="90"/>
      <c r="CA130" s="90"/>
      <c r="CB130" s="90"/>
    </row>
    <row r="131" spans="1:80">
      <c r="A131" s="189" t="s">
        <v>2527</v>
      </c>
      <c r="B131" s="190"/>
      <c r="C131" s="191" t="str">
        <f>IFERROR(VLOOKUP('OT - przykład wodociąg'!$BS131,Słowniki_komponentów!$U$2:$Z$412,4,FALSE),"")</f>
        <v/>
      </c>
      <c r="D131" s="190"/>
      <c r="E131" s="190"/>
      <c r="F131" s="193"/>
      <c r="G131" s="193"/>
      <c r="H131" s="193"/>
      <c r="I131" s="253"/>
      <c r="J131" s="190"/>
      <c r="K131" s="194" t="str">
        <f>IF(Tabela2[[#This Row],[Nazwa komponentu
'[3']]]&lt;&gt;"",VLOOKUP('OT - przykład wodociąg'!$BT131,Słowniki_komponentów!$AC$2:$AH$50,6,FALSE),"")</f>
        <v/>
      </c>
      <c r="L131" s="229"/>
      <c r="M131" s="228"/>
      <c r="N131" s="229"/>
      <c r="O131" s="228">
        <f>'przedmiar - przykład wodociąg'!K139</f>
        <v>0</v>
      </c>
      <c r="P131" s="226" t="str">
        <f>IF(Tabela2[[#This Row],[Nazwa komponentu
'[3']]]&lt;&gt;"",SUM(L131:O131),"")</f>
        <v/>
      </c>
      <c r="Q131" s="190"/>
      <c r="R131" s="193"/>
      <c r="S131" s="193"/>
      <c r="T131" s="193"/>
      <c r="U131" s="190"/>
      <c r="V131" s="192"/>
      <c r="W131" s="197" t="str">
        <f>IFERROR(VLOOKUP('OT - przykład wodociąg'!$BS131,Słowniki_komponentów!$U$2:$Z$412,2,FALSE),"")</f>
        <v/>
      </c>
      <c r="X131" s="194" t="str">
        <f>IF(Tabela2[[#This Row],[Nazwa komponentu
'[3']]]&lt;&gt;"",IF(AND(Tabela2[[#This Row],[Wartość nakładów razem
'[15']]]&lt;3500,OR(MID('OT - przykład wodociąg'!$BS131,1,1)="4",MID('OT - przykład wodociąg'!$BS131,1,1)="5",MID('OT - przykład wodociąg'!$BS131,1,1)="6")),1,'OT - przykład wodociąg'!$BU131),"")</f>
        <v/>
      </c>
      <c r="Y131" s="190"/>
      <c r="Z131" s="178"/>
      <c r="AA131" s="178"/>
      <c r="AB131" s="178"/>
      <c r="AC131" s="198" t="str">
        <f>IF(Tabela2[[#This Row],[Nazwa komponentu
'[3']]]&lt;&gt;"",'OT - przykład wodociąg'!$BU131,"")</f>
        <v/>
      </c>
      <c r="AD131" s="190"/>
      <c r="AE131" s="190"/>
      <c r="AF131" s="190"/>
      <c r="AG131" s="190"/>
      <c r="AH131" s="190"/>
      <c r="AI131" s="190"/>
      <c r="AJ131" s="190"/>
      <c r="AK131" s="190"/>
      <c r="AL131" s="190"/>
      <c r="AM131" s="190"/>
      <c r="AN131" s="190"/>
      <c r="AO131" s="190"/>
      <c r="AP131" s="190"/>
      <c r="AQ131" s="190"/>
      <c r="AR131" s="190"/>
      <c r="AS131" s="190"/>
      <c r="AT131" s="190"/>
      <c r="AU131" s="190"/>
      <c r="AV131" s="242"/>
      <c r="AW131" s="242"/>
      <c r="AX131" s="190"/>
      <c r="AY131" s="190"/>
      <c r="AZ131" s="206"/>
      <c r="BA131" s="178"/>
      <c r="BB131" s="178"/>
      <c r="BC131" s="178"/>
      <c r="BD131" s="178"/>
      <c r="BE131" s="190"/>
      <c r="BF131" s="190"/>
      <c r="BG131" s="198" t="str">
        <f>IF(Tabela2[[#This Row],[Nazwa komponentu
'[3']]]&lt;&gt;"",'OT - przykład wodociąg'!$BS131,"")</f>
        <v/>
      </c>
      <c r="BH131" s="190"/>
      <c r="BI131" s="190"/>
      <c r="BJ131" s="190"/>
      <c r="BK131" s="190"/>
      <c r="BL131" s="190"/>
      <c r="BM131" s="190"/>
      <c r="BN131" s="190"/>
      <c r="BO131" s="190"/>
      <c r="BP131" s="190"/>
      <c r="BQ131" s="200"/>
      <c r="BR131" s="248"/>
      <c r="BS131" s="198" t="str">
        <f t="shared" si="2"/>
        <v/>
      </c>
      <c r="BT131" s="200"/>
      <c r="BU131" s="198" t="str">
        <f>IFERROR(IF(VLOOKUP(BS131,Słowniki_komponentów!$U$1:$Z$476,5,FALSE)="wg tabeli materiałowej",INDEX(Słowniki_komponentów!$AD$2:$AG$50,MATCH(BT131,Słowniki_komponentów!$AC$2:$AC$50,0),MATCH(BQ131,Słowniki_komponentów!$AD$1:$AG$1,0)),VLOOKUP(BS131,Słowniki_komponentów!$U$1:$Z$476,5,FALSE)),"brak wszystkich danych")</f>
        <v>brak wszystkich danych</v>
      </c>
      <c r="BV131" s="201"/>
      <c r="BZ131" s="90"/>
      <c r="CA131" s="90"/>
      <c r="CB131" s="90"/>
    </row>
    <row r="132" spans="1:80">
      <c r="A132" s="189" t="s">
        <v>2528</v>
      </c>
      <c r="B132" s="190"/>
      <c r="C132" s="191" t="str">
        <f>IFERROR(VLOOKUP('OT - przykład wodociąg'!$BS132,Słowniki_komponentów!$U$2:$Z$412,4,FALSE),"")</f>
        <v/>
      </c>
      <c r="D132" s="190"/>
      <c r="E132" s="190"/>
      <c r="F132" s="193"/>
      <c r="G132" s="193"/>
      <c r="H132" s="193"/>
      <c r="I132" s="253"/>
      <c r="J132" s="190"/>
      <c r="K132" s="194" t="str">
        <f>IF(Tabela2[[#This Row],[Nazwa komponentu
'[3']]]&lt;&gt;"",VLOOKUP('OT - przykład wodociąg'!$BT132,Słowniki_komponentów!$AC$2:$AH$50,6,FALSE),"")</f>
        <v/>
      </c>
      <c r="L132" s="229"/>
      <c r="M132" s="228"/>
      <c r="N132" s="229"/>
      <c r="O132" s="228">
        <f>'przedmiar - przykład wodociąg'!K140</f>
        <v>0</v>
      </c>
      <c r="P132" s="226" t="str">
        <f>IF(Tabela2[[#This Row],[Nazwa komponentu
'[3']]]&lt;&gt;"",SUM(L132:O132),"")</f>
        <v/>
      </c>
      <c r="Q132" s="190"/>
      <c r="R132" s="193"/>
      <c r="S132" s="193"/>
      <c r="T132" s="193"/>
      <c r="U132" s="190"/>
      <c r="V132" s="192"/>
      <c r="W132" s="197" t="str">
        <f>IFERROR(VLOOKUP('OT - przykład wodociąg'!$BS132,Słowniki_komponentów!$U$2:$Z$412,2,FALSE),"")</f>
        <v/>
      </c>
      <c r="X132" s="194" t="str">
        <f>IF(Tabela2[[#This Row],[Nazwa komponentu
'[3']]]&lt;&gt;"",IF(AND(Tabela2[[#This Row],[Wartość nakładów razem
'[15']]]&lt;3500,OR(MID('OT - przykład wodociąg'!$BS132,1,1)="4",MID('OT - przykład wodociąg'!$BS132,1,1)="5",MID('OT - przykład wodociąg'!$BS132,1,1)="6")),1,'OT - przykład wodociąg'!$BU132),"")</f>
        <v/>
      </c>
      <c r="Y132" s="190"/>
      <c r="Z132" s="178"/>
      <c r="AA132" s="178"/>
      <c r="AB132" s="178"/>
      <c r="AC132" s="198" t="str">
        <f>IF(Tabela2[[#This Row],[Nazwa komponentu
'[3']]]&lt;&gt;"",'OT - przykład wodociąg'!$BU132,"")</f>
        <v/>
      </c>
      <c r="AD132" s="190"/>
      <c r="AE132" s="190"/>
      <c r="AF132" s="190"/>
      <c r="AG132" s="190"/>
      <c r="AH132" s="190"/>
      <c r="AI132" s="190"/>
      <c r="AJ132" s="190"/>
      <c r="AK132" s="190"/>
      <c r="AL132" s="190"/>
      <c r="AM132" s="190"/>
      <c r="AN132" s="190"/>
      <c r="AO132" s="190"/>
      <c r="AP132" s="190"/>
      <c r="AQ132" s="190"/>
      <c r="AR132" s="190"/>
      <c r="AS132" s="190"/>
      <c r="AT132" s="190"/>
      <c r="AU132" s="190"/>
      <c r="AV132" s="242"/>
      <c r="AW132" s="242"/>
      <c r="AX132" s="190"/>
      <c r="AY132" s="190"/>
      <c r="AZ132" s="206"/>
      <c r="BA132" s="178"/>
      <c r="BB132" s="178"/>
      <c r="BC132" s="178"/>
      <c r="BD132" s="178"/>
      <c r="BE132" s="190"/>
      <c r="BF132" s="190"/>
      <c r="BG132" s="198" t="str">
        <f>IF(Tabela2[[#This Row],[Nazwa komponentu
'[3']]]&lt;&gt;"",'OT - przykład wodociąg'!$BS132,"")</f>
        <v/>
      </c>
      <c r="BH132" s="190"/>
      <c r="BI132" s="190"/>
      <c r="BJ132" s="190"/>
      <c r="BK132" s="190"/>
      <c r="BL132" s="190"/>
      <c r="BM132" s="190"/>
      <c r="BN132" s="190"/>
      <c r="BO132" s="190"/>
      <c r="BP132" s="190"/>
      <c r="BQ132" s="190"/>
      <c r="BR132" s="218"/>
      <c r="BS132" s="198" t="str">
        <f t="shared" si="2"/>
        <v/>
      </c>
      <c r="BT132" s="190"/>
      <c r="BU132" s="198" t="str">
        <f>IFERROR(IF(VLOOKUP(BS132,Słowniki_komponentów!$U$1:$Z$476,5,FALSE)="wg tabeli materiałowej",INDEX(Słowniki_komponentów!$AD$2:$AG$50,MATCH(BT132,Słowniki_komponentów!$AC$2:$AC$50,0),MATCH(BQ132,Słowniki_komponentów!$AD$1:$AG$1,0)),VLOOKUP(BS132,Słowniki_komponentów!$U$1:$Z$476,5,FALSE)),"brak wszystkich danych")</f>
        <v>brak wszystkich danych</v>
      </c>
      <c r="BV132" s="205"/>
      <c r="BZ132" s="90"/>
      <c r="CA132" s="90"/>
      <c r="CB132" s="90"/>
    </row>
    <row r="133" spans="1:80">
      <c r="A133" s="189" t="s">
        <v>2529</v>
      </c>
      <c r="B133" s="190"/>
      <c r="C133" s="191" t="str">
        <f>IFERROR(VLOOKUP('OT - przykład wodociąg'!$BS133,Słowniki_komponentów!$U$2:$Z$412,4,FALSE),"")</f>
        <v/>
      </c>
      <c r="D133" s="190"/>
      <c r="E133" s="190"/>
      <c r="F133" s="193"/>
      <c r="G133" s="193"/>
      <c r="H133" s="193"/>
      <c r="I133" s="253"/>
      <c r="J133" s="190"/>
      <c r="K133" s="194" t="str">
        <f>IF(Tabela2[[#This Row],[Nazwa komponentu
'[3']]]&lt;&gt;"",VLOOKUP('OT - przykład wodociąg'!$BT133,Słowniki_komponentów!$AC$2:$AH$50,6,FALSE),"")</f>
        <v/>
      </c>
      <c r="L133" s="229"/>
      <c r="M133" s="228"/>
      <c r="N133" s="229"/>
      <c r="O133" s="228">
        <f>'przedmiar - przykład wodociąg'!K141</f>
        <v>0</v>
      </c>
      <c r="P133" s="226" t="str">
        <f>IF(Tabela2[[#This Row],[Nazwa komponentu
'[3']]]&lt;&gt;"",SUM(L133:O133),"")</f>
        <v/>
      </c>
      <c r="Q133" s="190"/>
      <c r="R133" s="193"/>
      <c r="S133" s="193"/>
      <c r="T133" s="193"/>
      <c r="U133" s="190"/>
      <c r="V133" s="192"/>
      <c r="W133" s="197" t="str">
        <f>IFERROR(VLOOKUP('OT - przykład wodociąg'!$BS133,Słowniki_komponentów!$U$2:$Z$412,2,FALSE),"")</f>
        <v/>
      </c>
      <c r="X133" s="194" t="str">
        <f>IF(Tabela2[[#This Row],[Nazwa komponentu
'[3']]]&lt;&gt;"",IF(AND(Tabela2[[#This Row],[Wartość nakładów razem
'[15']]]&lt;3500,OR(MID('OT - przykład wodociąg'!$BS133,1,1)="4",MID('OT - przykład wodociąg'!$BS133,1,1)="5",MID('OT - przykład wodociąg'!$BS133,1,1)="6")),1,'OT - przykład wodociąg'!$BU133),"")</f>
        <v/>
      </c>
      <c r="Y133" s="190"/>
      <c r="Z133" s="178"/>
      <c r="AA133" s="178"/>
      <c r="AB133" s="178"/>
      <c r="AC133" s="198" t="str">
        <f>IF(Tabela2[[#This Row],[Nazwa komponentu
'[3']]]&lt;&gt;"",'OT - przykład wodociąg'!$BU133,"")</f>
        <v/>
      </c>
      <c r="AD133" s="190"/>
      <c r="AE133" s="190"/>
      <c r="AF133" s="190"/>
      <c r="AG133" s="190"/>
      <c r="AH133" s="190"/>
      <c r="AI133" s="190"/>
      <c r="AJ133" s="190"/>
      <c r="AK133" s="190"/>
      <c r="AL133" s="190"/>
      <c r="AM133" s="190"/>
      <c r="AN133" s="190"/>
      <c r="AO133" s="190"/>
      <c r="AP133" s="190"/>
      <c r="AQ133" s="190"/>
      <c r="AR133" s="190"/>
      <c r="AS133" s="190"/>
      <c r="AT133" s="190"/>
      <c r="AU133" s="190"/>
      <c r="AV133" s="242"/>
      <c r="AW133" s="242"/>
      <c r="AX133" s="190"/>
      <c r="AY133" s="190"/>
      <c r="AZ133" s="206"/>
      <c r="BA133" s="178"/>
      <c r="BB133" s="178"/>
      <c r="BC133" s="178"/>
      <c r="BD133" s="178"/>
      <c r="BE133" s="190"/>
      <c r="BF133" s="190"/>
      <c r="BG133" s="198" t="str">
        <f>IF(Tabela2[[#This Row],[Nazwa komponentu
'[3']]]&lt;&gt;"",'OT - przykład wodociąg'!$BS133,"")</f>
        <v/>
      </c>
      <c r="BH133" s="190"/>
      <c r="BI133" s="190"/>
      <c r="BJ133" s="190"/>
      <c r="BK133" s="190"/>
      <c r="BL133" s="190"/>
      <c r="BM133" s="190"/>
      <c r="BN133" s="190"/>
      <c r="BO133" s="190"/>
      <c r="BP133" s="190"/>
      <c r="BQ133" s="200"/>
      <c r="BR133" s="248"/>
      <c r="BS133" s="198" t="str">
        <f t="shared" si="2"/>
        <v/>
      </c>
      <c r="BT133" s="200"/>
      <c r="BU133" s="198" t="str">
        <f>IFERROR(IF(VLOOKUP(BS133,Słowniki_komponentów!$U$1:$Z$476,5,FALSE)="wg tabeli materiałowej",INDEX(Słowniki_komponentów!$AD$2:$AG$50,MATCH(BT133,Słowniki_komponentów!$AC$2:$AC$50,0),MATCH(BQ133,Słowniki_komponentów!$AD$1:$AG$1,0)),VLOOKUP(BS133,Słowniki_komponentów!$U$1:$Z$476,5,FALSE)),"brak wszystkich danych")</f>
        <v>brak wszystkich danych</v>
      </c>
      <c r="BV133" s="201"/>
      <c r="BZ133" s="90"/>
      <c r="CA133" s="90"/>
      <c r="CB133" s="90"/>
    </row>
    <row r="134" spans="1:80">
      <c r="A134" s="189" t="s">
        <v>2530</v>
      </c>
      <c r="B134" s="190"/>
      <c r="C134" s="191" t="str">
        <f>IFERROR(VLOOKUP('OT - przykład wodociąg'!$BS134,Słowniki_komponentów!$U$2:$Z$412,4,FALSE),"")</f>
        <v/>
      </c>
      <c r="D134" s="190"/>
      <c r="E134" s="190"/>
      <c r="F134" s="193"/>
      <c r="G134" s="193"/>
      <c r="H134" s="193"/>
      <c r="I134" s="253"/>
      <c r="J134" s="190"/>
      <c r="K134" s="194" t="str">
        <f>IF(Tabela2[[#This Row],[Nazwa komponentu
'[3']]]&lt;&gt;"",VLOOKUP('OT - przykład wodociąg'!$BT134,Słowniki_komponentów!$AC$2:$AH$50,6,FALSE),"")</f>
        <v/>
      </c>
      <c r="L134" s="229"/>
      <c r="M134" s="228"/>
      <c r="N134" s="229"/>
      <c r="O134" s="228">
        <f>'przedmiar - przykład wodociąg'!K142</f>
        <v>0</v>
      </c>
      <c r="P134" s="226" t="str">
        <f>IF(Tabela2[[#This Row],[Nazwa komponentu
'[3']]]&lt;&gt;"",SUM(L134:O134),"")</f>
        <v/>
      </c>
      <c r="Q134" s="190"/>
      <c r="R134" s="193"/>
      <c r="S134" s="193"/>
      <c r="T134" s="193"/>
      <c r="U134" s="190"/>
      <c r="V134" s="192"/>
      <c r="W134" s="197" t="str">
        <f>IFERROR(VLOOKUP('OT - przykład wodociąg'!$BS134,Słowniki_komponentów!$U$2:$Z$412,2,FALSE),"")</f>
        <v/>
      </c>
      <c r="X134" s="194" t="str">
        <f>IF(Tabela2[[#This Row],[Nazwa komponentu
'[3']]]&lt;&gt;"",IF(AND(Tabela2[[#This Row],[Wartość nakładów razem
'[15']]]&lt;3500,OR(MID('OT - przykład wodociąg'!$BS134,1,1)="4",MID('OT - przykład wodociąg'!$BS134,1,1)="5",MID('OT - przykład wodociąg'!$BS134,1,1)="6")),1,'OT - przykład wodociąg'!$BU134),"")</f>
        <v/>
      </c>
      <c r="Y134" s="190"/>
      <c r="Z134" s="178"/>
      <c r="AA134" s="178"/>
      <c r="AB134" s="178"/>
      <c r="AC134" s="198" t="str">
        <f>IF(Tabela2[[#This Row],[Nazwa komponentu
'[3']]]&lt;&gt;"",'OT - przykład wodociąg'!$BU134,"")</f>
        <v/>
      </c>
      <c r="AD134" s="190"/>
      <c r="AE134" s="190"/>
      <c r="AF134" s="190"/>
      <c r="AG134" s="190"/>
      <c r="AH134" s="190"/>
      <c r="AI134" s="190"/>
      <c r="AJ134" s="190"/>
      <c r="AK134" s="190"/>
      <c r="AL134" s="190"/>
      <c r="AM134" s="190"/>
      <c r="AN134" s="190"/>
      <c r="AO134" s="190"/>
      <c r="AP134" s="190"/>
      <c r="AQ134" s="190"/>
      <c r="AR134" s="190"/>
      <c r="AS134" s="190"/>
      <c r="AT134" s="190"/>
      <c r="AU134" s="190"/>
      <c r="AV134" s="242"/>
      <c r="AW134" s="242"/>
      <c r="AX134" s="190"/>
      <c r="AY134" s="190"/>
      <c r="AZ134" s="206"/>
      <c r="BA134" s="178"/>
      <c r="BB134" s="178"/>
      <c r="BC134" s="178"/>
      <c r="BD134" s="178"/>
      <c r="BE134" s="190"/>
      <c r="BF134" s="190"/>
      <c r="BG134" s="198" t="str">
        <f>IF(Tabela2[[#This Row],[Nazwa komponentu
'[3']]]&lt;&gt;"",'OT - przykład wodociąg'!$BS134,"")</f>
        <v/>
      </c>
      <c r="BH134" s="190"/>
      <c r="BI134" s="190"/>
      <c r="BJ134" s="190"/>
      <c r="BK134" s="190"/>
      <c r="BL134" s="190"/>
      <c r="BM134" s="190"/>
      <c r="BN134" s="190"/>
      <c r="BO134" s="190"/>
      <c r="BP134" s="190"/>
      <c r="BQ134" s="190"/>
      <c r="BR134" s="218"/>
      <c r="BS134" s="198" t="str">
        <f t="shared" si="2"/>
        <v/>
      </c>
      <c r="BT134" s="190"/>
      <c r="BU134" s="198" t="str">
        <f>IFERROR(IF(VLOOKUP(BS134,Słowniki_komponentów!$U$1:$Z$476,5,FALSE)="wg tabeli materiałowej",INDEX(Słowniki_komponentów!$AD$2:$AG$50,MATCH(BT134,Słowniki_komponentów!$AC$2:$AC$50,0),MATCH(BQ134,Słowniki_komponentów!$AD$1:$AG$1,0)),VLOOKUP(BS134,Słowniki_komponentów!$U$1:$Z$476,5,FALSE)),"brak wszystkich danych")</f>
        <v>brak wszystkich danych</v>
      </c>
      <c r="BV134" s="205"/>
      <c r="BZ134" s="90"/>
      <c r="CA134" s="90"/>
      <c r="CB134" s="90"/>
    </row>
    <row r="135" spans="1:80">
      <c r="A135" s="189" t="s">
        <v>2531</v>
      </c>
      <c r="B135" s="190"/>
      <c r="C135" s="191" t="str">
        <f>IFERROR(VLOOKUP('OT - przykład wodociąg'!$BS135,Słowniki_komponentów!$U$2:$Z$412,4,FALSE),"")</f>
        <v/>
      </c>
      <c r="D135" s="190"/>
      <c r="E135" s="190"/>
      <c r="F135" s="193"/>
      <c r="G135" s="193"/>
      <c r="H135" s="193"/>
      <c r="I135" s="253"/>
      <c r="J135" s="190"/>
      <c r="K135" s="194" t="str">
        <f>IF(Tabela2[[#This Row],[Nazwa komponentu
'[3']]]&lt;&gt;"",VLOOKUP('OT - przykład wodociąg'!$BT135,Słowniki_komponentów!$AC$2:$AH$50,6,FALSE),"")</f>
        <v/>
      </c>
      <c r="L135" s="229"/>
      <c r="M135" s="228"/>
      <c r="N135" s="229"/>
      <c r="O135" s="228">
        <f>'przedmiar - przykład wodociąg'!K143</f>
        <v>0</v>
      </c>
      <c r="P135" s="226" t="str">
        <f>IF(Tabela2[[#This Row],[Nazwa komponentu
'[3']]]&lt;&gt;"",SUM(L135:O135),"")</f>
        <v/>
      </c>
      <c r="Q135" s="190"/>
      <c r="R135" s="193"/>
      <c r="S135" s="193"/>
      <c r="T135" s="193"/>
      <c r="U135" s="190"/>
      <c r="V135" s="192"/>
      <c r="W135" s="197" t="str">
        <f>IFERROR(VLOOKUP('OT - przykład wodociąg'!$BS135,Słowniki_komponentów!$U$2:$Z$412,2,FALSE),"")</f>
        <v/>
      </c>
      <c r="X135" s="194" t="str">
        <f>IF(Tabela2[[#This Row],[Nazwa komponentu
'[3']]]&lt;&gt;"",IF(AND(Tabela2[[#This Row],[Wartość nakładów razem
'[15']]]&lt;3500,OR(MID('OT - przykład wodociąg'!$BS135,1,1)="4",MID('OT - przykład wodociąg'!$BS135,1,1)="5",MID('OT - przykład wodociąg'!$BS135,1,1)="6")),1,'OT - przykład wodociąg'!$BU135),"")</f>
        <v/>
      </c>
      <c r="Y135" s="190"/>
      <c r="Z135" s="178"/>
      <c r="AA135" s="178"/>
      <c r="AB135" s="178"/>
      <c r="AC135" s="198" t="str">
        <f>IF(Tabela2[[#This Row],[Nazwa komponentu
'[3']]]&lt;&gt;"",'OT - przykład wodociąg'!$BU135,"")</f>
        <v/>
      </c>
      <c r="AD135" s="190"/>
      <c r="AE135" s="190"/>
      <c r="AF135" s="190"/>
      <c r="AG135" s="190"/>
      <c r="AH135" s="190"/>
      <c r="AI135" s="190"/>
      <c r="AJ135" s="190"/>
      <c r="AK135" s="190"/>
      <c r="AL135" s="190"/>
      <c r="AM135" s="190"/>
      <c r="AN135" s="190"/>
      <c r="AO135" s="190"/>
      <c r="AP135" s="190"/>
      <c r="AQ135" s="190"/>
      <c r="AR135" s="190"/>
      <c r="AS135" s="190"/>
      <c r="AT135" s="190"/>
      <c r="AU135" s="190"/>
      <c r="AV135" s="242"/>
      <c r="AW135" s="242"/>
      <c r="AX135" s="190"/>
      <c r="AY135" s="190"/>
      <c r="AZ135" s="206"/>
      <c r="BA135" s="178"/>
      <c r="BB135" s="178"/>
      <c r="BC135" s="178"/>
      <c r="BD135" s="178"/>
      <c r="BE135" s="190"/>
      <c r="BF135" s="190"/>
      <c r="BG135" s="198" t="str">
        <f>IF(Tabela2[[#This Row],[Nazwa komponentu
'[3']]]&lt;&gt;"",'OT - przykład wodociąg'!$BS135,"")</f>
        <v/>
      </c>
      <c r="BH135" s="190"/>
      <c r="BI135" s="190"/>
      <c r="BJ135" s="190"/>
      <c r="BK135" s="190"/>
      <c r="BL135" s="190"/>
      <c r="BM135" s="190"/>
      <c r="BN135" s="190"/>
      <c r="BO135" s="190"/>
      <c r="BP135" s="190"/>
      <c r="BQ135" s="200"/>
      <c r="BR135" s="248"/>
      <c r="BS135" s="198" t="str">
        <f t="shared" si="2"/>
        <v/>
      </c>
      <c r="BT135" s="200"/>
      <c r="BU135" s="198" t="str">
        <f>IFERROR(IF(VLOOKUP(BS135,Słowniki_komponentów!$U$1:$Z$476,5,FALSE)="wg tabeli materiałowej",INDEX(Słowniki_komponentów!$AD$2:$AG$50,MATCH(BT135,Słowniki_komponentów!$AC$2:$AC$50,0),MATCH(BQ135,Słowniki_komponentów!$AD$1:$AG$1,0)),VLOOKUP(BS135,Słowniki_komponentów!$U$1:$Z$476,5,FALSE)),"brak wszystkich danych")</f>
        <v>brak wszystkich danych</v>
      </c>
      <c r="BV135" s="201"/>
      <c r="BZ135" s="90"/>
      <c r="CA135" s="90"/>
      <c r="CB135" s="90"/>
    </row>
    <row r="136" spans="1:80">
      <c r="A136" s="189" t="s">
        <v>2532</v>
      </c>
      <c r="B136" s="190"/>
      <c r="C136" s="191" t="str">
        <f>IFERROR(VLOOKUP('OT - przykład wodociąg'!$BS136,Słowniki_komponentów!$U$2:$Z$412,4,FALSE),"")</f>
        <v/>
      </c>
      <c r="D136" s="190"/>
      <c r="E136" s="190"/>
      <c r="F136" s="193"/>
      <c r="G136" s="193"/>
      <c r="H136" s="193"/>
      <c r="I136" s="253"/>
      <c r="J136" s="190"/>
      <c r="K136" s="194" t="str">
        <f>IF(Tabela2[[#This Row],[Nazwa komponentu
'[3']]]&lt;&gt;"",VLOOKUP('OT - przykład wodociąg'!$BT136,Słowniki_komponentów!$AC$2:$AH$50,6,FALSE),"")</f>
        <v/>
      </c>
      <c r="L136" s="229"/>
      <c r="M136" s="228"/>
      <c r="N136" s="229"/>
      <c r="O136" s="228">
        <f>'przedmiar - przykład wodociąg'!K144</f>
        <v>0</v>
      </c>
      <c r="P136" s="226" t="str">
        <f>IF(Tabela2[[#This Row],[Nazwa komponentu
'[3']]]&lt;&gt;"",SUM(L136:O136),"")</f>
        <v/>
      </c>
      <c r="Q136" s="190"/>
      <c r="R136" s="193"/>
      <c r="S136" s="193"/>
      <c r="T136" s="193"/>
      <c r="U136" s="190"/>
      <c r="V136" s="192"/>
      <c r="W136" s="197" t="str">
        <f>IFERROR(VLOOKUP('OT - przykład wodociąg'!$BS136,Słowniki_komponentów!$U$2:$Z$412,2,FALSE),"")</f>
        <v/>
      </c>
      <c r="X136" s="194" t="str">
        <f>IF(Tabela2[[#This Row],[Nazwa komponentu
'[3']]]&lt;&gt;"",IF(AND(Tabela2[[#This Row],[Wartość nakładów razem
'[15']]]&lt;3500,OR(MID('OT - przykład wodociąg'!$BS136,1,1)="4",MID('OT - przykład wodociąg'!$BS136,1,1)="5",MID('OT - przykład wodociąg'!$BS136,1,1)="6")),1,'OT - przykład wodociąg'!$BU136),"")</f>
        <v/>
      </c>
      <c r="Y136" s="190"/>
      <c r="Z136" s="178"/>
      <c r="AA136" s="178"/>
      <c r="AB136" s="178"/>
      <c r="AC136" s="198" t="str">
        <f>IF(Tabela2[[#This Row],[Nazwa komponentu
'[3']]]&lt;&gt;"",'OT - przykład wodociąg'!$BU136,"")</f>
        <v/>
      </c>
      <c r="AD136" s="190"/>
      <c r="AE136" s="190"/>
      <c r="AF136" s="190"/>
      <c r="AG136" s="190"/>
      <c r="AH136" s="190"/>
      <c r="AI136" s="190"/>
      <c r="AJ136" s="190"/>
      <c r="AK136" s="190"/>
      <c r="AL136" s="190"/>
      <c r="AM136" s="190"/>
      <c r="AN136" s="190"/>
      <c r="AO136" s="190"/>
      <c r="AP136" s="190"/>
      <c r="AQ136" s="190"/>
      <c r="AR136" s="190"/>
      <c r="AS136" s="190"/>
      <c r="AT136" s="190"/>
      <c r="AU136" s="190"/>
      <c r="AV136" s="242"/>
      <c r="AW136" s="242"/>
      <c r="AX136" s="190"/>
      <c r="AY136" s="190"/>
      <c r="AZ136" s="206"/>
      <c r="BA136" s="178"/>
      <c r="BB136" s="178"/>
      <c r="BC136" s="178"/>
      <c r="BD136" s="178"/>
      <c r="BE136" s="190"/>
      <c r="BF136" s="190"/>
      <c r="BG136" s="198" t="str">
        <f>IF(Tabela2[[#This Row],[Nazwa komponentu
'[3']]]&lt;&gt;"",'OT - przykład wodociąg'!$BS136,"")</f>
        <v/>
      </c>
      <c r="BH136" s="190"/>
      <c r="BI136" s="190"/>
      <c r="BJ136" s="190"/>
      <c r="BK136" s="190"/>
      <c r="BL136" s="190"/>
      <c r="BM136" s="190"/>
      <c r="BN136" s="190"/>
      <c r="BO136" s="190"/>
      <c r="BP136" s="190"/>
      <c r="BQ136" s="190"/>
      <c r="BR136" s="218"/>
      <c r="BS136" s="198" t="str">
        <f t="shared" si="2"/>
        <v/>
      </c>
      <c r="BT136" s="190"/>
      <c r="BU136" s="198" t="str">
        <f>IFERROR(IF(VLOOKUP(BS136,Słowniki_komponentów!$U$1:$Z$476,5,FALSE)="wg tabeli materiałowej",INDEX(Słowniki_komponentów!$AD$2:$AG$50,MATCH(BT136,Słowniki_komponentów!$AC$2:$AC$50,0),MATCH(BQ136,Słowniki_komponentów!$AD$1:$AG$1,0)),VLOOKUP(BS136,Słowniki_komponentów!$U$1:$Z$476,5,FALSE)),"brak wszystkich danych")</f>
        <v>brak wszystkich danych</v>
      </c>
      <c r="BV136" s="205"/>
      <c r="BZ136" s="90"/>
      <c r="CA136" s="90"/>
      <c r="CB136" s="90"/>
    </row>
    <row r="137" spans="1:80">
      <c r="A137" s="189" t="s">
        <v>2533</v>
      </c>
      <c r="B137" s="190"/>
      <c r="C137" s="191" t="str">
        <f>IFERROR(VLOOKUP('OT - przykład wodociąg'!$BS137,Słowniki_komponentów!$U$2:$Z$412,4,FALSE),"")</f>
        <v/>
      </c>
      <c r="D137" s="190"/>
      <c r="E137" s="190"/>
      <c r="F137" s="193"/>
      <c r="G137" s="193"/>
      <c r="H137" s="193"/>
      <c r="I137" s="253"/>
      <c r="J137" s="190"/>
      <c r="K137" s="194" t="str">
        <f>IF(Tabela2[[#This Row],[Nazwa komponentu
'[3']]]&lt;&gt;"",VLOOKUP('OT - przykład wodociąg'!$BT137,Słowniki_komponentów!$AC$2:$AH$50,6,FALSE),"")</f>
        <v/>
      </c>
      <c r="L137" s="229"/>
      <c r="M137" s="228"/>
      <c r="N137" s="229"/>
      <c r="O137" s="228">
        <f>'przedmiar - przykład wodociąg'!K145</f>
        <v>0</v>
      </c>
      <c r="P137" s="226" t="str">
        <f>IF(Tabela2[[#This Row],[Nazwa komponentu
'[3']]]&lt;&gt;"",SUM(L137:O137),"")</f>
        <v/>
      </c>
      <c r="Q137" s="190"/>
      <c r="R137" s="193"/>
      <c r="S137" s="193"/>
      <c r="T137" s="193"/>
      <c r="U137" s="190"/>
      <c r="V137" s="192"/>
      <c r="W137" s="197" t="str">
        <f>IFERROR(VLOOKUP('OT - przykład wodociąg'!$BS137,Słowniki_komponentów!$U$2:$Z$412,2,FALSE),"")</f>
        <v/>
      </c>
      <c r="X137" s="194" t="str">
        <f>IF(Tabela2[[#This Row],[Nazwa komponentu
'[3']]]&lt;&gt;"",IF(AND(Tabela2[[#This Row],[Wartość nakładów razem
'[15']]]&lt;3500,OR(MID('OT - przykład wodociąg'!$BS137,1,1)="4",MID('OT - przykład wodociąg'!$BS137,1,1)="5",MID('OT - przykład wodociąg'!$BS137,1,1)="6")),1,'OT - przykład wodociąg'!$BU137),"")</f>
        <v/>
      </c>
      <c r="Y137" s="190"/>
      <c r="Z137" s="178"/>
      <c r="AA137" s="178"/>
      <c r="AB137" s="178"/>
      <c r="AC137" s="198" t="str">
        <f>IF(Tabela2[[#This Row],[Nazwa komponentu
'[3']]]&lt;&gt;"",'OT - przykład wodociąg'!$BU137,"")</f>
        <v/>
      </c>
      <c r="AD137" s="190"/>
      <c r="AE137" s="190"/>
      <c r="AF137" s="190"/>
      <c r="AG137" s="190"/>
      <c r="AH137" s="190"/>
      <c r="AI137" s="190"/>
      <c r="AJ137" s="190"/>
      <c r="AK137" s="190"/>
      <c r="AL137" s="190"/>
      <c r="AM137" s="190"/>
      <c r="AN137" s="190"/>
      <c r="AO137" s="190"/>
      <c r="AP137" s="190"/>
      <c r="AQ137" s="190"/>
      <c r="AR137" s="190"/>
      <c r="AS137" s="190"/>
      <c r="AT137" s="190"/>
      <c r="AU137" s="190"/>
      <c r="AV137" s="242"/>
      <c r="AW137" s="242"/>
      <c r="AX137" s="190"/>
      <c r="AY137" s="190"/>
      <c r="AZ137" s="206"/>
      <c r="BA137" s="178"/>
      <c r="BB137" s="178"/>
      <c r="BC137" s="178"/>
      <c r="BD137" s="178"/>
      <c r="BE137" s="190"/>
      <c r="BF137" s="190"/>
      <c r="BG137" s="198" t="str">
        <f>IF(Tabela2[[#This Row],[Nazwa komponentu
'[3']]]&lt;&gt;"",'OT - przykład wodociąg'!$BS137,"")</f>
        <v/>
      </c>
      <c r="BH137" s="190"/>
      <c r="BI137" s="190"/>
      <c r="BJ137" s="190"/>
      <c r="BK137" s="190"/>
      <c r="BL137" s="190"/>
      <c r="BM137" s="190"/>
      <c r="BN137" s="190"/>
      <c r="BO137" s="190"/>
      <c r="BP137" s="190"/>
      <c r="BQ137" s="200"/>
      <c r="BR137" s="248"/>
      <c r="BS137" s="198" t="str">
        <f t="shared" si="2"/>
        <v/>
      </c>
      <c r="BT137" s="200"/>
      <c r="BU137" s="198" t="str">
        <f>IFERROR(IF(VLOOKUP(BS137,Słowniki_komponentów!$U$1:$Z$476,5,FALSE)="wg tabeli materiałowej",INDEX(Słowniki_komponentów!$AD$2:$AG$50,MATCH(BT137,Słowniki_komponentów!$AC$2:$AC$50,0),MATCH(BQ137,Słowniki_komponentów!$AD$1:$AG$1,0)),VLOOKUP(BS137,Słowniki_komponentów!$U$1:$Z$476,5,FALSE)),"brak wszystkich danych")</f>
        <v>brak wszystkich danych</v>
      </c>
      <c r="BV137" s="201"/>
      <c r="BZ137" s="90"/>
      <c r="CA137" s="90"/>
      <c r="CB137" s="90"/>
    </row>
    <row r="138" spans="1:80">
      <c r="A138" s="189" t="s">
        <v>2534</v>
      </c>
      <c r="B138" s="190"/>
      <c r="C138" s="191" t="str">
        <f>IFERROR(VLOOKUP('OT - przykład wodociąg'!$BS138,Słowniki_komponentów!$U$2:$Z$412,4,FALSE),"")</f>
        <v/>
      </c>
      <c r="D138" s="190"/>
      <c r="E138" s="190"/>
      <c r="F138" s="193"/>
      <c r="G138" s="193"/>
      <c r="H138" s="193"/>
      <c r="I138" s="253"/>
      <c r="J138" s="190"/>
      <c r="K138" s="194" t="str">
        <f>IF(Tabela2[[#This Row],[Nazwa komponentu
'[3']]]&lt;&gt;"",VLOOKUP('OT - przykład wodociąg'!$BT138,Słowniki_komponentów!$AC$2:$AH$50,6,FALSE),"")</f>
        <v/>
      </c>
      <c r="L138" s="229"/>
      <c r="M138" s="228"/>
      <c r="N138" s="229"/>
      <c r="O138" s="228">
        <f>'przedmiar - przykład wodociąg'!K146</f>
        <v>0</v>
      </c>
      <c r="P138" s="226" t="str">
        <f>IF(Tabela2[[#This Row],[Nazwa komponentu
'[3']]]&lt;&gt;"",SUM(L138:O138),"")</f>
        <v/>
      </c>
      <c r="Q138" s="190"/>
      <c r="R138" s="193"/>
      <c r="S138" s="193"/>
      <c r="T138" s="193"/>
      <c r="U138" s="190"/>
      <c r="V138" s="192"/>
      <c r="W138" s="197" t="str">
        <f>IFERROR(VLOOKUP('OT - przykład wodociąg'!$BS138,Słowniki_komponentów!$U$2:$Z$412,2,FALSE),"")</f>
        <v/>
      </c>
      <c r="X138" s="194" t="str">
        <f>IF(Tabela2[[#This Row],[Nazwa komponentu
'[3']]]&lt;&gt;"",IF(AND(Tabela2[[#This Row],[Wartość nakładów razem
'[15']]]&lt;3500,OR(MID('OT - przykład wodociąg'!$BS138,1,1)="4",MID('OT - przykład wodociąg'!$BS138,1,1)="5",MID('OT - przykład wodociąg'!$BS138,1,1)="6")),1,'OT - przykład wodociąg'!$BU138),"")</f>
        <v/>
      </c>
      <c r="Y138" s="190"/>
      <c r="Z138" s="178"/>
      <c r="AA138" s="178"/>
      <c r="AB138" s="178"/>
      <c r="AC138" s="198" t="str">
        <f>IF(Tabela2[[#This Row],[Nazwa komponentu
'[3']]]&lt;&gt;"",'OT - przykład wodociąg'!$BU138,"")</f>
        <v/>
      </c>
      <c r="AD138" s="190"/>
      <c r="AE138" s="190"/>
      <c r="AF138" s="190"/>
      <c r="AG138" s="190"/>
      <c r="AH138" s="190"/>
      <c r="AI138" s="190"/>
      <c r="AJ138" s="190"/>
      <c r="AK138" s="190"/>
      <c r="AL138" s="190"/>
      <c r="AM138" s="190"/>
      <c r="AN138" s="190"/>
      <c r="AO138" s="190"/>
      <c r="AP138" s="190"/>
      <c r="AQ138" s="190"/>
      <c r="AR138" s="190"/>
      <c r="AS138" s="190"/>
      <c r="AT138" s="190"/>
      <c r="AU138" s="190"/>
      <c r="AV138" s="242"/>
      <c r="AW138" s="242"/>
      <c r="AX138" s="190"/>
      <c r="AY138" s="190"/>
      <c r="AZ138" s="206"/>
      <c r="BA138" s="178"/>
      <c r="BB138" s="178"/>
      <c r="BC138" s="178"/>
      <c r="BD138" s="178"/>
      <c r="BE138" s="190"/>
      <c r="BF138" s="190"/>
      <c r="BG138" s="198" t="str">
        <f>IF(Tabela2[[#This Row],[Nazwa komponentu
'[3']]]&lt;&gt;"",'OT - przykład wodociąg'!$BS138,"")</f>
        <v/>
      </c>
      <c r="BH138" s="190"/>
      <c r="BI138" s="190"/>
      <c r="BJ138" s="190"/>
      <c r="BK138" s="190"/>
      <c r="BL138" s="190"/>
      <c r="BM138" s="190"/>
      <c r="BN138" s="190"/>
      <c r="BO138" s="190"/>
      <c r="BP138" s="190"/>
      <c r="BQ138" s="190"/>
      <c r="BR138" s="218"/>
      <c r="BS138" s="198" t="str">
        <f t="shared" si="2"/>
        <v/>
      </c>
      <c r="BT138" s="190"/>
      <c r="BU138" s="198" t="str">
        <f>IFERROR(IF(VLOOKUP(BS138,Słowniki_komponentów!$U$1:$Z$476,5,FALSE)="wg tabeli materiałowej",INDEX(Słowniki_komponentów!$AD$2:$AG$50,MATCH(BT138,Słowniki_komponentów!$AC$2:$AC$50,0),MATCH(BQ138,Słowniki_komponentów!$AD$1:$AG$1,0)),VLOOKUP(BS138,Słowniki_komponentów!$U$1:$Z$476,5,FALSE)),"brak wszystkich danych")</f>
        <v>brak wszystkich danych</v>
      </c>
      <c r="BV138" s="205"/>
      <c r="BZ138" s="90"/>
      <c r="CA138" s="90"/>
      <c r="CB138" s="90"/>
    </row>
    <row r="139" spans="1:80">
      <c r="A139" s="189" t="s">
        <v>2535</v>
      </c>
      <c r="B139" s="190"/>
      <c r="C139" s="191" t="str">
        <f>IFERROR(VLOOKUP('OT - przykład wodociąg'!$BS139,Słowniki_komponentów!$U$2:$Z$412,4,FALSE),"")</f>
        <v/>
      </c>
      <c r="D139" s="190"/>
      <c r="E139" s="190"/>
      <c r="F139" s="193"/>
      <c r="G139" s="193"/>
      <c r="H139" s="193"/>
      <c r="I139" s="253"/>
      <c r="J139" s="190"/>
      <c r="K139" s="194" t="str">
        <f>IF(Tabela2[[#This Row],[Nazwa komponentu
'[3']]]&lt;&gt;"",VLOOKUP('OT - przykład wodociąg'!$BT139,Słowniki_komponentów!$AC$2:$AH$50,6,FALSE),"")</f>
        <v/>
      </c>
      <c r="L139" s="229"/>
      <c r="M139" s="228"/>
      <c r="N139" s="229"/>
      <c r="O139" s="228">
        <f>'przedmiar - przykład wodociąg'!K147</f>
        <v>0</v>
      </c>
      <c r="P139" s="226" t="str">
        <f>IF(Tabela2[[#This Row],[Nazwa komponentu
'[3']]]&lt;&gt;"",SUM(L139:O139),"")</f>
        <v/>
      </c>
      <c r="Q139" s="190"/>
      <c r="R139" s="193"/>
      <c r="S139" s="193"/>
      <c r="T139" s="193"/>
      <c r="U139" s="190"/>
      <c r="V139" s="192"/>
      <c r="W139" s="197" t="str">
        <f>IFERROR(VLOOKUP('OT - przykład wodociąg'!$BS139,Słowniki_komponentów!$U$2:$Z$412,2,FALSE),"")</f>
        <v/>
      </c>
      <c r="X139" s="194" t="str">
        <f>IF(Tabela2[[#This Row],[Nazwa komponentu
'[3']]]&lt;&gt;"",IF(AND(Tabela2[[#This Row],[Wartość nakładów razem
'[15']]]&lt;3500,OR(MID('OT - przykład wodociąg'!$BS139,1,1)="4",MID('OT - przykład wodociąg'!$BS139,1,1)="5",MID('OT - przykład wodociąg'!$BS139,1,1)="6")),1,'OT - przykład wodociąg'!$BU139),"")</f>
        <v/>
      </c>
      <c r="Y139" s="190"/>
      <c r="Z139" s="178"/>
      <c r="AA139" s="178"/>
      <c r="AB139" s="178"/>
      <c r="AC139" s="198" t="str">
        <f>IF(Tabela2[[#This Row],[Nazwa komponentu
'[3']]]&lt;&gt;"",'OT - przykład wodociąg'!$BU139,"")</f>
        <v/>
      </c>
      <c r="AD139" s="190"/>
      <c r="AE139" s="190"/>
      <c r="AF139" s="190"/>
      <c r="AG139" s="190"/>
      <c r="AH139" s="190"/>
      <c r="AI139" s="190"/>
      <c r="AJ139" s="190"/>
      <c r="AK139" s="190"/>
      <c r="AL139" s="190"/>
      <c r="AM139" s="190"/>
      <c r="AN139" s="190"/>
      <c r="AO139" s="190"/>
      <c r="AP139" s="190"/>
      <c r="AQ139" s="190"/>
      <c r="AR139" s="190"/>
      <c r="AS139" s="190"/>
      <c r="AT139" s="190"/>
      <c r="AU139" s="190"/>
      <c r="AV139" s="242"/>
      <c r="AW139" s="242"/>
      <c r="AX139" s="190"/>
      <c r="AY139" s="190"/>
      <c r="AZ139" s="206"/>
      <c r="BA139" s="178"/>
      <c r="BB139" s="178"/>
      <c r="BC139" s="178"/>
      <c r="BD139" s="178"/>
      <c r="BE139" s="190"/>
      <c r="BF139" s="190"/>
      <c r="BG139" s="198" t="str">
        <f>IF(Tabela2[[#This Row],[Nazwa komponentu
'[3']]]&lt;&gt;"",'OT - przykład wodociąg'!$BS139,"")</f>
        <v/>
      </c>
      <c r="BH139" s="190"/>
      <c r="BI139" s="190"/>
      <c r="BJ139" s="190"/>
      <c r="BK139" s="190"/>
      <c r="BL139" s="190"/>
      <c r="BM139" s="190"/>
      <c r="BN139" s="190"/>
      <c r="BO139" s="190"/>
      <c r="BP139" s="190"/>
      <c r="BQ139" s="200"/>
      <c r="BR139" s="248"/>
      <c r="BS139" s="198" t="str">
        <f t="shared" si="2"/>
        <v/>
      </c>
      <c r="BT139" s="200"/>
      <c r="BU139" s="198" t="str">
        <f>IFERROR(IF(VLOOKUP(BS139,Słowniki_komponentów!$U$1:$Z$476,5,FALSE)="wg tabeli materiałowej",INDEX(Słowniki_komponentów!$AD$2:$AG$50,MATCH(BT139,Słowniki_komponentów!$AC$2:$AC$50,0),MATCH(BQ139,Słowniki_komponentów!$AD$1:$AG$1,0)),VLOOKUP(BS139,Słowniki_komponentów!$U$1:$Z$476,5,FALSE)),"brak wszystkich danych")</f>
        <v>brak wszystkich danych</v>
      </c>
      <c r="BV139" s="201"/>
      <c r="BZ139" s="90"/>
      <c r="CA139" s="90"/>
      <c r="CB139" s="90"/>
    </row>
    <row r="140" spans="1:80">
      <c r="A140" s="189" t="s">
        <v>3962</v>
      </c>
      <c r="B140" s="190"/>
      <c r="C140" s="191" t="str">
        <f>IFERROR(VLOOKUP('OT - przykład wodociąg'!$BS140,Słowniki_komponentów!$U$2:$Z$412,4,FALSE),"")</f>
        <v/>
      </c>
      <c r="D140" s="190"/>
      <c r="E140" s="190"/>
      <c r="F140" s="193"/>
      <c r="G140" s="193"/>
      <c r="H140" s="193"/>
      <c r="I140" s="253"/>
      <c r="J140" s="190"/>
      <c r="K140" s="194" t="str">
        <f>IF(Tabela2[[#This Row],[Nazwa komponentu
'[3']]]&lt;&gt;"",VLOOKUP('OT - przykład wodociąg'!$BT140,Słowniki_komponentów!$AC$2:$AH$50,6,FALSE),"")</f>
        <v/>
      </c>
      <c r="L140" s="229"/>
      <c r="M140" s="228"/>
      <c r="N140" s="229"/>
      <c r="O140" s="228">
        <f>'przedmiar - przykład wodociąg'!K148</f>
        <v>0</v>
      </c>
      <c r="P140" s="226" t="str">
        <f>IF(Tabela2[[#This Row],[Nazwa komponentu
'[3']]]&lt;&gt;"",SUM(L140:O140),"")</f>
        <v/>
      </c>
      <c r="Q140" s="190"/>
      <c r="R140" s="193"/>
      <c r="S140" s="193"/>
      <c r="T140" s="193"/>
      <c r="U140" s="190"/>
      <c r="V140" s="192"/>
      <c r="W140" s="197" t="str">
        <f>IFERROR(VLOOKUP('OT - przykład wodociąg'!$BS140,Słowniki_komponentów!$U$2:$Z$412,2,FALSE),"")</f>
        <v/>
      </c>
      <c r="X140" s="194" t="str">
        <f>IF(Tabela2[[#This Row],[Nazwa komponentu
'[3']]]&lt;&gt;"",IF(AND(Tabela2[[#This Row],[Wartość nakładów razem
'[15']]]&lt;3500,OR(MID('OT - przykład wodociąg'!$BS140,1,1)="4",MID('OT - przykład wodociąg'!$BS140,1,1)="5",MID('OT - przykład wodociąg'!$BS140,1,1)="6")),1,'OT - przykład wodociąg'!$BU140),"")</f>
        <v/>
      </c>
      <c r="Y140" s="190"/>
      <c r="Z140" s="178"/>
      <c r="AA140" s="178"/>
      <c r="AB140" s="178"/>
      <c r="AC140" s="198" t="str">
        <f>IF(Tabela2[[#This Row],[Nazwa komponentu
'[3']]]&lt;&gt;"",'OT - przykład wodociąg'!$BU140,"")</f>
        <v/>
      </c>
      <c r="AD140" s="190"/>
      <c r="AE140" s="190"/>
      <c r="AF140" s="190"/>
      <c r="AG140" s="190"/>
      <c r="AH140" s="190"/>
      <c r="AI140" s="190"/>
      <c r="AJ140" s="190"/>
      <c r="AK140" s="190"/>
      <c r="AL140" s="190"/>
      <c r="AM140" s="190"/>
      <c r="AN140" s="190"/>
      <c r="AO140" s="190"/>
      <c r="AP140" s="190"/>
      <c r="AQ140" s="190"/>
      <c r="AR140" s="190"/>
      <c r="AS140" s="190"/>
      <c r="AT140" s="190"/>
      <c r="AU140" s="190"/>
      <c r="AV140" s="242"/>
      <c r="AW140" s="242"/>
      <c r="AX140" s="190"/>
      <c r="AY140" s="190"/>
      <c r="AZ140" s="206"/>
      <c r="BA140" s="178"/>
      <c r="BB140" s="178"/>
      <c r="BC140" s="178"/>
      <c r="BD140" s="178"/>
      <c r="BE140" s="190"/>
      <c r="BF140" s="190"/>
      <c r="BG140" s="198" t="str">
        <f>IF(Tabela2[[#This Row],[Nazwa komponentu
'[3']]]&lt;&gt;"",'OT - przykład wodociąg'!$BS140,"")</f>
        <v/>
      </c>
      <c r="BH140" s="190"/>
      <c r="BI140" s="190"/>
      <c r="BJ140" s="190"/>
      <c r="BK140" s="190"/>
      <c r="BL140" s="190"/>
      <c r="BM140" s="190"/>
      <c r="BN140" s="190"/>
      <c r="BO140" s="190"/>
      <c r="BP140" s="190"/>
      <c r="BQ140" s="190"/>
      <c r="BR140" s="218"/>
      <c r="BS140" s="198" t="str">
        <f t="shared" si="2"/>
        <v/>
      </c>
      <c r="BT140" s="190"/>
      <c r="BU140" s="198" t="str">
        <f>IFERROR(IF(VLOOKUP(BS140,Słowniki_komponentów!$U$1:$Z$476,5,FALSE)="wg tabeli materiałowej",INDEX(Słowniki_komponentów!$AD$2:$AG$50,MATCH(BT140,Słowniki_komponentów!$AC$2:$AC$50,0),MATCH(BQ140,Słowniki_komponentów!$AD$1:$AG$1,0)),VLOOKUP(BS140,Słowniki_komponentów!$U$1:$Z$476,5,FALSE)),"brak wszystkich danych")</f>
        <v>brak wszystkich danych</v>
      </c>
      <c r="BV140" s="205"/>
      <c r="BZ140" s="90"/>
      <c r="CA140" s="90"/>
      <c r="CB140" s="90"/>
    </row>
    <row r="141" spans="1:80">
      <c r="A141" s="189" t="s">
        <v>3963</v>
      </c>
      <c r="B141" s="190"/>
      <c r="C141" s="191" t="str">
        <f>IFERROR(VLOOKUP('OT - przykład wodociąg'!$BS141,Słowniki_komponentów!$U$2:$Z$412,4,FALSE),"")</f>
        <v/>
      </c>
      <c r="D141" s="190"/>
      <c r="E141" s="190"/>
      <c r="F141" s="193"/>
      <c r="G141" s="193"/>
      <c r="H141" s="193"/>
      <c r="I141" s="253"/>
      <c r="J141" s="190"/>
      <c r="K141" s="194" t="str">
        <f>IF(Tabela2[[#This Row],[Nazwa komponentu
'[3']]]&lt;&gt;"",VLOOKUP('OT - przykład wodociąg'!$BT141,Słowniki_komponentów!$AC$2:$AH$50,6,FALSE),"")</f>
        <v/>
      </c>
      <c r="L141" s="229"/>
      <c r="M141" s="228"/>
      <c r="N141" s="229"/>
      <c r="O141" s="228">
        <f>'przedmiar - przykład wodociąg'!K149</f>
        <v>0</v>
      </c>
      <c r="P141" s="226" t="str">
        <f>IF(Tabela2[[#This Row],[Nazwa komponentu
'[3']]]&lt;&gt;"",SUM(L141:O141),"")</f>
        <v/>
      </c>
      <c r="Q141" s="190"/>
      <c r="R141" s="193"/>
      <c r="S141" s="193"/>
      <c r="T141" s="193"/>
      <c r="U141" s="190"/>
      <c r="V141" s="192"/>
      <c r="W141" s="197" t="str">
        <f>IFERROR(VLOOKUP('OT - przykład wodociąg'!$BS141,Słowniki_komponentów!$U$2:$Z$412,2,FALSE),"")</f>
        <v/>
      </c>
      <c r="X141" s="194" t="str">
        <f>IF(Tabela2[[#This Row],[Nazwa komponentu
'[3']]]&lt;&gt;"",IF(AND(Tabela2[[#This Row],[Wartość nakładów razem
'[15']]]&lt;3500,OR(MID('OT - przykład wodociąg'!$BS141,1,1)="4",MID('OT - przykład wodociąg'!$BS141,1,1)="5",MID('OT - przykład wodociąg'!$BS141,1,1)="6")),1,'OT - przykład wodociąg'!$BU141),"")</f>
        <v/>
      </c>
      <c r="Y141" s="190"/>
      <c r="Z141" s="178"/>
      <c r="AA141" s="178"/>
      <c r="AB141" s="178"/>
      <c r="AC141" s="198" t="str">
        <f>IF(Tabela2[[#This Row],[Nazwa komponentu
'[3']]]&lt;&gt;"",'OT - przykład wodociąg'!$BU141,"")</f>
        <v/>
      </c>
      <c r="AD141" s="190"/>
      <c r="AE141" s="190"/>
      <c r="AF141" s="190"/>
      <c r="AG141" s="190"/>
      <c r="AH141" s="190"/>
      <c r="AI141" s="190"/>
      <c r="AJ141" s="190"/>
      <c r="AK141" s="190"/>
      <c r="AL141" s="190"/>
      <c r="AM141" s="190"/>
      <c r="AN141" s="190"/>
      <c r="AO141" s="190"/>
      <c r="AP141" s="190"/>
      <c r="AQ141" s="190"/>
      <c r="AR141" s="190"/>
      <c r="AS141" s="190"/>
      <c r="AT141" s="190"/>
      <c r="AU141" s="190"/>
      <c r="AV141" s="242"/>
      <c r="AW141" s="242"/>
      <c r="AX141" s="190"/>
      <c r="AY141" s="190"/>
      <c r="AZ141" s="206"/>
      <c r="BA141" s="178"/>
      <c r="BB141" s="178"/>
      <c r="BC141" s="178"/>
      <c r="BD141" s="178"/>
      <c r="BE141" s="190"/>
      <c r="BF141" s="190"/>
      <c r="BG141" s="198" t="str">
        <f>IF(Tabela2[[#This Row],[Nazwa komponentu
'[3']]]&lt;&gt;"",'OT - przykład wodociąg'!$BS141,"")</f>
        <v/>
      </c>
      <c r="BH141" s="190"/>
      <c r="BI141" s="190"/>
      <c r="BJ141" s="190"/>
      <c r="BK141" s="190"/>
      <c r="BL141" s="190"/>
      <c r="BM141" s="190"/>
      <c r="BN141" s="190"/>
      <c r="BO141" s="190"/>
      <c r="BP141" s="190"/>
      <c r="BQ141" s="200"/>
      <c r="BR141" s="248"/>
      <c r="BS141" s="198" t="str">
        <f t="shared" si="2"/>
        <v/>
      </c>
      <c r="BT141" s="200"/>
      <c r="BU141" s="198" t="str">
        <f>IFERROR(IF(VLOOKUP(BS141,Słowniki_komponentów!$U$1:$Z$476,5,FALSE)="wg tabeli materiałowej",INDEX(Słowniki_komponentów!$AD$2:$AG$50,MATCH(BT141,Słowniki_komponentów!$AC$2:$AC$50,0),MATCH(BQ141,Słowniki_komponentów!$AD$1:$AG$1,0)),VLOOKUP(BS141,Słowniki_komponentów!$U$1:$Z$476,5,FALSE)),"brak wszystkich danych")</f>
        <v>brak wszystkich danych</v>
      </c>
      <c r="BV141" s="201"/>
      <c r="BZ141" s="90"/>
      <c r="CA141" s="90"/>
      <c r="CB141" s="90"/>
    </row>
    <row r="142" spans="1:80">
      <c r="A142" s="189" t="s">
        <v>2536</v>
      </c>
      <c r="B142" s="190"/>
      <c r="C142" s="191" t="str">
        <f>IFERROR(VLOOKUP('OT - przykład wodociąg'!$BS142,Słowniki_komponentów!$U$2:$Z$412,4,FALSE),"")</f>
        <v/>
      </c>
      <c r="D142" s="190"/>
      <c r="E142" s="190"/>
      <c r="F142" s="193"/>
      <c r="G142" s="193"/>
      <c r="H142" s="193"/>
      <c r="I142" s="253"/>
      <c r="J142" s="190"/>
      <c r="K142" s="194" t="str">
        <f>IF(Tabela2[[#This Row],[Nazwa komponentu
'[3']]]&lt;&gt;"",VLOOKUP('OT - przykład wodociąg'!$BT142,Słowniki_komponentów!$AC$2:$AH$50,6,FALSE),"")</f>
        <v/>
      </c>
      <c r="L142" s="229"/>
      <c r="M142" s="228"/>
      <c r="N142" s="229"/>
      <c r="O142" s="228">
        <f>'przedmiar - przykład wodociąg'!K150</f>
        <v>0</v>
      </c>
      <c r="P142" s="226" t="str">
        <f>IF(Tabela2[[#This Row],[Nazwa komponentu
'[3']]]&lt;&gt;"",SUM(L142:O142),"")</f>
        <v/>
      </c>
      <c r="Q142" s="190"/>
      <c r="R142" s="193"/>
      <c r="S142" s="193"/>
      <c r="T142" s="193"/>
      <c r="U142" s="190"/>
      <c r="V142" s="192"/>
      <c r="W142" s="197" t="str">
        <f>IFERROR(VLOOKUP('OT - przykład wodociąg'!$BS142,Słowniki_komponentów!$U$2:$Z$412,2,FALSE),"")</f>
        <v/>
      </c>
      <c r="X142" s="194" t="str">
        <f>IF(Tabela2[[#This Row],[Nazwa komponentu
'[3']]]&lt;&gt;"",IF(AND(Tabela2[[#This Row],[Wartość nakładów razem
'[15']]]&lt;3500,OR(MID('OT - przykład wodociąg'!$BS142,1,1)="4",MID('OT - przykład wodociąg'!$BS142,1,1)="5",MID('OT - przykład wodociąg'!$BS142,1,1)="6")),1,'OT - przykład wodociąg'!$BU142),"")</f>
        <v/>
      </c>
      <c r="Y142" s="190"/>
      <c r="Z142" s="178"/>
      <c r="AA142" s="178"/>
      <c r="AB142" s="178"/>
      <c r="AC142" s="198" t="str">
        <f>IF(Tabela2[[#This Row],[Nazwa komponentu
'[3']]]&lt;&gt;"",'OT - przykład wodociąg'!$BU142,"")</f>
        <v/>
      </c>
      <c r="AD142" s="190"/>
      <c r="AE142" s="190"/>
      <c r="AF142" s="190"/>
      <c r="AG142" s="190"/>
      <c r="AH142" s="190"/>
      <c r="AI142" s="190"/>
      <c r="AJ142" s="190"/>
      <c r="AK142" s="190"/>
      <c r="AL142" s="190"/>
      <c r="AM142" s="190"/>
      <c r="AN142" s="190"/>
      <c r="AO142" s="190"/>
      <c r="AP142" s="190"/>
      <c r="AQ142" s="190"/>
      <c r="AR142" s="190"/>
      <c r="AS142" s="190"/>
      <c r="AT142" s="190"/>
      <c r="AU142" s="190"/>
      <c r="AV142" s="242"/>
      <c r="AW142" s="242"/>
      <c r="AX142" s="190"/>
      <c r="AY142" s="190"/>
      <c r="AZ142" s="206"/>
      <c r="BA142" s="178"/>
      <c r="BB142" s="178"/>
      <c r="BC142" s="178"/>
      <c r="BD142" s="178"/>
      <c r="BE142" s="190"/>
      <c r="BF142" s="190"/>
      <c r="BG142" s="198" t="str">
        <f>IF(Tabela2[[#This Row],[Nazwa komponentu
'[3']]]&lt;&gt;"",'OT - przykład wodociąg'!$BS142,"")</f>
        <v/>
      </c>
      <c r="BH142" s="190"/>
      <c r="BI142" s="190"/>
      <c r="BJ142" s="190"/>
      <c r="BK142" s="190"/>
      <c r="BL142" s="190"/>
      <c r="BM142" s="190"/>
      <c r="BN142" s="190"/>
      <c r="BO142" s="190"/>
      <c r="BP142" s="190"/>
      <c r="BQ142" s="190"/>
      <c r="BR142" s="218"/>
      <c r="BS142" s="198" t="str">
        <f t="shared" si="2"/>
        <v/>
      </c>
      <c r="BT142" s="190"/>
      <c r="BU142" s="198" t="str">
        <f>IFERROR(IF(VLOOKUP(BS142,Słowniki_komponentów!$U$1:$Z$476,5,FALSE)="wg tabeli materiałowej",INDEX(Słowniki_komponentów!$AD$2:$AG$50,MATCH(BT142,Słowniki_komponentów!$AC$2:$AC$50,0),MATCH(BQ142,Słowniki_komponentów!$AD$1:$AG$1,0)),VLOOKUP(BS142,Słowniki_komponentów!$U$1:$Z$476,5,FALSE)),"brak wszystkich danych")</f>
        <v>brak wszystkich danych</v>
      </c>
      <c r="BV142" s="205"/>
      <c r="BZ142" s="90"/>
      <c r="CA142" s="90"/>
      <c r="CB142" s="90"/>
    </row>
    <row r="143" spans="1:80">
      <c r="A143" s="189" t="s">
        <v>2537</v>
      </c>
      <c r="B143" s="190"/>
      <c r="C143" s="191" t="str">
        <f>IFERROR(VLOOKUP('OT - przykład wodociąg'!$BS143,Słowniki_komponentów!$U$2:$Z$412,4,FALSE),"")</f>
        <v/>
      </c>
      <c r="D143" s="190"/>
      <c r="E143" s="190"/>
      <c r="F143" s="193"/>
      <c r="G143" s="193"/>
      <c r="H143" s="193"/>
      <c r="I143" s="253"/>
      <c r="J143" s="190"/>
      <c r="K143" s="194" t="str">
        <f>IF(Tabela2[[#This Row],[Nazwa komponentu
'[3']]]&lt;&gt;"",VLOOKUP('OT - przykład wodociąg'!$BT143,Słowniki_komponentów!$AC$2:$AH$50,6,FALSE),"")</f>
        <v/>
      </c>
      <c r="L143" s="229"/>
      <c r="M143" s="228"/>
      <c r="N143" s="229"/>
      <c r="O143" s="228">
        <f>'przedmiar - przykład wodociąg'!K151</f>
        <v>0</v>
      </c>
      <c r="P143" s="226" t="str">
        <f>IF(Tabela2[[#This Row],[Nazwa komponentu
'[3']]]&lt;&gt;"",SUM(L143:O143),"")</f>
        <v/>
      </c>
      <c r="Q143" s="190"/>
      <c r="R143" s="193"/>
      <c r="S143" s="193"/>
      <c r="T143" s="193"/>
      <c r="U143" s="190"/>
      <c r="V143" s="192"/>
      <c r="W143" s="197" t="str">
        <f>IFERROR(VLOOKUP('OT - przykład wodociąg'!$BS143,Słowniki_komponentów!$U$2:$Z$412,2,FALSE),"")</f>
        <v/>
      </c>
      <c r="X143" s="194" t="str">
        <f>IF(Tabela2[[#This Row],[Nazwa komponentu
'[3']]]&lt;&gt;"",IF(AND(Tabela2[[#This Row],[Wartość nakładów razem
'[15']]]&lt;3500,OR(MID('OT - przykład wodociąg'!$BS143,1,1)="4",MID('OT - przykład wodociąg'!$BS143,1,1)="5",MID('OT - przykład wodociąg'!$BS143,1,1)="6")),1,'OT - przykład wodociąg'!$BU143),"")</f>
        <v/>
      </c>
      <c r="Y143" s="190"/>
      <c r="Z143" s="178"/>
      <c r="AA143" s="178"/>
      <c r="AB143" s="178"/>
      <c r="AC143" s="198" t="str">
        <f>IF(Tabela2[[#This Row],[Nazwa komponentu
'[3']]]&lt;&gt;"",'OT - przykład wodociąg'!$BU143,"")</f>
        <v/>
      </c>
      <c r="AD143" s="190"/>
      <c r="AE143" s="190"/>
      <c r="AF143" s="190"/>
      <c r="AG143" s="190"/>
      <c r="AH143" s="190"/>
      <c r="AI143" s="190"/>
      <c r="AJ143" s="190"/>
      <c r="AK143" s="190"/>
      <c r="AL143" s="190"/>
      <c r="AM143" s="190"/>
      <c r="AN143" s="190"/>
      <c r="AO143" s="190"/>
      <c r="AP143" s="190"/>
      <c r="AQ143" s="190"/>
      <c r="AR143" s="190"/>
      <c r="AS143" s="190"/>
      <c r="AT143" s="190"/>
      <c r="AU143" s="190"/>
      <c r="AV143" s="242"/>
      <c r="AW143" s="242"/>
      <c r="AX143" s="190"/>
      <c r="AY143" s="190"/>
      <c r="AZ143" s="206"/>
      <c r="BA143" s="178"/>
      <c r="BB143" s="178"/>
      <c r="BC143" s="178"/>
      <c r="BD143" s="178"/>
      <c r="BE143" s="190"/>
      <c r="BF143" s="190"/>
      <c r="BG143" s="198" t="str">
        <f>IF(Tabela2[[#This Row],[Nazwa komponentu
'[3']]]&lt;&gt;"",'OT - przykład wodociąg'!$BS143,"")</f>
        <v/>
      </c>
      <c r="BH143" s="190"/>
      <c r="BI143" s="190"/>
      <c r="BJ143" s="190"/>
      <c r="BK143" s="190"/>
      <c r="BL143" s="190"/>
      <c r="BM143" s="190"/>
      <c r="BN143" s="190"/>
      <c r="BO143" s="190"/>
      <c r="BP143" s="190"/>
      <c r="BQ143" s="200"/>
      <c r="BR143" s="248"/>
      <c r="BS143" s="198" t="str">
        <f t="shared" si="2"/>
        <v/>
      </c>
      <c r="BT143" s="200"/>
      <c r="BU143" s="198" t="str">
        <f>IFERROR(IF(VLOOKUP(BS143,Słowniki_komponentów!$U$1:$Z$476,5,FALSE)="wg tabeli materiałowej",INDEX(Słowniki_komponentów!$AD$2:$AG$50,MATCH(BT143,Słowniki_komponentów!$AC$2:$AC$50,0),MATCH(BQ143,Słowniki_komponentów!$AD$1:$AG$1,0)),VLOOKUP(BS143,Słowniki_komponentów!$U$1:$Z$476,5,FALSE)),"brak wszystkich danych")</f>
        <v>brak wszystkich danych</v>
      </c>
      <c r="BV143" s="201"/>
      <c r="BZ143" s="90"/>
      <c r="CA143" s="90"/>
      <c r="CB143" s="90"/>
    </row>
    <row r="144" spans="1:80">
      <c r="A144" s="189" t="s">
        <v>2538</v>
      </c>
      <c r="B144" s="190"/>
      <c r="C144" s="191" t="str">
        <f>IFERROR(VLOOKUP('OT - przykład wodociąg'!$BS144,Słowniki_komponentów!$U$2:$Z$412,4,FALSE),"")</f>
        <v/>
      </c>
      <c r="D144" s="190"/>
      <c r="E144" s="190"/>
      <c r="F144" s="193"/>
      <c r="G144" s="193"/>
      <c r="H144" s="193"/>
      <c r="I144" s="253"/>
      <c r="J144" s="190"/>
      <c r="K144" s="194" t="str">
        <f>IF(Tabela2[[#This Row],[Nazwa komponentu
'[3']]]&lt;&gt;"",VLOOKUP('OT - przykład wodociąg'!$BT144,Słowniki_komponentów!$AC$2:$AH$50,6,FALSE),"")</f>
        <v/>
      </c>
      <c r="L144" s="229"/>
      <c r="M144" s="228"/>
      <c r="N144" s="229"/>
      <c r="O144" s="228">
        <f>'przedmiar - przykład wodociąg'!K152</f>
        <v>0</v>
      </c>
      <c r="P144" s="226" t="str">
        <f>IF(Tabela2[[#This Row],[Nazwa komponentu
'[3']]]&lt;&gt;"",SUM(L144:O144),"")</f>
        <v/>
      </c>
      <c r="Q144" s="190"/>
      <c r="R144" s="193"/>
      <c r="S144" s="193"/>
      <c r="T144" s="193"/>
      <c r="U144" s="190"/>
      <c r="V144" s="192"/>
      <c r="W144" s="197" t="str">
        <f>IFERROR(VLOOKUP('OT - przykład wodociąg'!$BS144,Słowniki_komponentów!$U$2:$Z$412,2,FALSE),"")</f>
        <v/>
      </c>
      <c r="X144" s="194" t="str">
        <f>IF(Tabela2[[#This Row],[Nazwa komponentu
'[3']]]&lt;&gt;"",IF(AND(Tabela2[[#This Row],[Wartość nakładów razem
'[15']]]&lt;3500,OR(MID('OT - przykład wodociąg'!$BS144,1,1)="4",MID('OT - przykład wodociąg'!$BS144,1,1)="5",MID('OT - przykład wodociąg'!$BS144,1,1)="6")),1,'OT - przykład wodociąg'!$BU144),"")</f>
        <v/>
      </c>
      <c r="Y144" s="190"/>
      <c r="Z144" s="178"/>
      <c r="AA144" s="178"/>
      <c r="AB144" s="178"/>
      <c r="AC144" s="198" t="str">
        <f>IF(Tabela2[[#This Row],[Nazwa komponentu
'[3']]]&lt;&gt;"",'OT - przykład wodociąg'!$BU144,"")</f>
        <v/>
      </c>
      <c r="AD144" s="190"/>
      <c r="AE144" s="190"/>
      <c r="AF144" s="190"/>
      <c r="AG144" s="190"/>
      <c r="AH144" s="190"/>
      <c r="AI144" s="190"/>
      <c r="AJ144" s="190"/>
      <c r="AK144" s="190"/>
      <c r="AL144" s="190"/>
      <c r="AM144" s="190"/>
      <c r="AN144" s="190"/>
      <c r="AO144" s="190"/>
      <c r="AP144" s="190"/>
      <c r="AQ144" s="190"/>
      <c r="AR144" s="190"/>
      <c r="AS144" s="190"/>
      <c r="AT144" s="190"/>
      <c r="AU144" s="190"/>
      <c r="AV144" s="242"/>
      <c r="AW144" s="242"/>
      <c r="AX144" s="190"/>
      <c r="AY144" s="190"/>
      <c r="AZ144" s="206"/>
      <c r="BA144" s="178"/>
      <c r="BB144" s="178"/>
      <c r="BC144" s="178"/>
      <c r="BD144" s="178"/>
      <c r="BE144" s="190"/>
      <c r="BF144" s="190"/>
      <c r="BG144" s="198" t="str">
        <f>IF(Tabela2[[#This Row],[Nazwa komponentu
'[3']]]&lt;&gt;"",'OT - przykład wodociąg'!$BS144,"")</f>
        <v/>
      </c>
      <c r="BH144" s="190"/>
      <c r="BI144" s="190"/>
      <c r="BJ144" s="190"/>
      <c r="BK144" s="190"/>
      <c r="BL144" s="190"/>
      <c r="BM144" s="190"/>
      <c r="BN144" s="190"/>
      <c r="BO144" s="190"/>
      <c r="BP144" s="190"/>
      <c r="BQ144" s="190"/>
      <c r="BR144" s="218"/>
      <c r="BS144" s="198" t="str">
        <f t="shared" si="2"/>
        <v/>
      </c>
      <c r="BT144" s="190"/>
      <c r="BU144" s="198" t="str">
        <f>IFERROR(IF(VLOOKUP(BS144,Słowniki_komponentów!$U$1:$Z$476,5,FALSE)="wg tabeli materiałowej",INDEX(Słowniki_komponentów!$AD$2:$AG$50,MATCH(BT144,Słowniki_komponentów!$AC$2:$AC$50,0),MATCH(BQ144,Słowniki_komponentów!$AD$1:$AG$1,0)),VLOOKUP(BS144,Słowniki_komponentów!$U$1:$Z$476,5,FALSE)),"brak wszystkich danych")</f>
        <v>brak wszystkich danych</v>
      </c>
      <c r="BV144" s="205"/>
      <c r="BZ144" s="90"/>
      <c r="CA144" s="90"/>
      <c r="CB144" s="90"/>
    </row>
    <row r="145" spans="1:80">
      <c r="A145" s="189" t="s">
        <v>2539</v>
      </c>
      <c r="B145" s="190"/>
      <c r="C145" s="191" t="str">
        <f>IFERROR(VLOOKUP('OT - przykład wodociąg'!$BS145,Słowniki_komponentów!$U$2:$Z$412,4,FALSE),"")</f>
        <v/>
      </c>
      <c r="D145" s="190"/>
      <c r="E145" s="190"/>
      <c r="F145" s="193"/>
      <c r="G145" s="193"/>
      <c r="H145" s="193"/>
      <c r="I145" s="253"/>
      <c r="J145" s="190"/>
      <c r="K145" s="194" t="str">
        <f>IF(Tabela2[[#This Row],[Nazwa komponentu
'[3']]]&lt;&gt;"",VLOOKUP('OT - przykład wodociąg'!$BT145,Słowniki_komponentów!$AC$2:$AH$50,6,FALSE),"")</f>
        <v/>
      </c>
      <c r="L145" s="229"/>
      <c r="M145" s="228"/>
      <c r="N145" s="229"/>
      <c r="O145" s="228">
        <f>'przedmiar - przykład wodociąg'!K153</f>
        <v>0</v>
      </c>
      <c r="P145" s="226" t="str">
        <f>IF(Tabela2[[#This Row],[Nazwa komponentu
'[3']]]&lt;&gt;"",SUM(L145:O145),"")</f>
        <v/>
      </c>
      <c r="Q145" s="190"/>
      <c r="R145" s="193"/>
      <c r="S145" s="193"/>
      <c r="T145" s="193"/>
      <c r="U145" s="190"/>
      <c r="V145" s="192"/>
      <c r="W145" s="197" t="str">
        <f>IFERROR(VLOOKUP('OT - przykład wodociąg'!$BS145,Słowniki_komponentów!$U$2:$Z$412,2,FALSE),"")</f>
        <v/>
      </c>
      <c r="X145" s="194" t="str">
        <f>IF(Tabela2[[#This Row],[Nazwa komponentu
'[3']]]&lt;&gt;"",IF(AND(Tabela2[[#This Row],[Wartość nakładów razem
'[15']]]&lt;3500,OR(MID('OT - przykład wodociąg'!$BS145,1,1)="4",MID('OT - przykład wodociąg'!$BS145,1,1)="5",MID('OT - przykład wodociąg'!$BS145,1,1)="6")),1,'OT - przykład wodociąg'!$BU145),"")</f>
        <v/>
      </c>
      <c r="Y145" s="190"/>
      <c r="Z145" s="178"/>
      <c r="AA145" s="178"/>
      <c r="AB145" s="178"/>
      <c r="AC145" s="198" t="str">
        <f>IF(Tabela2[[#This Row],[Nazwa komponentu
'[3']]]&lt;&gt;"",'OT - przykład wodociąg'!$BU145,"")</f>
        <v/>
      </c>
      <c r="AD145" s="190"/>
      <c r="AE145" s="190"/>
      <c r="AF145" s="190"/>
      <c r="AG145" s="190"/>
      <c r="AH145" s="190"/>
      <c r="AI145" s="190"/>
      <c r="AJ145" s="190"/>
      <c r="AK145" s="190"/>
      <c r="AL145" s="190"/>
      <c r="AM145" s="190"/>
      <c r="AN145" s="190"/>
      <c r="AO145" s="190"/>
      <c r="AP145" s="190"/>
      <c r="AQ145" s="190"/>
      <c r="AR145" s="190"/>
      <c r="AS145" s="190"/>
      <c r="AT145" s="190"/>
      <c r="AU145" s="190"/>
      <c r="AV145" s="242"/>
      <c r="AW145" s="242"/>
      <c r="AX145" s="190"/>
      <c r="AY145" s="190"/>
      <c r="AZ145" s="206"/>
      <c r="BA145" s="178"/>
      <c r="BB145" s="178"/>
      <c r="BC145" s="178"/>
      <c r="BD145" s="178"/>
      <c r="BE145" s="190"/>
      <c r="BF145" s="190"/>
      <c r="BG145" s="198" t="str">
        <f>IF(Tabela2[[#This Row],[Nazwa komponentu
'[3']]]&lt;&gt;"",'OT - przykład wodociąg'!$BS145,"")</f>
        <v/>
      </c>
      <c r="BH145" s="190"/>
      <c r="BI145" s="190"/>
      <c r="BJ145" s="190"/>
      <c r="BK145" s="190"/>
      <c r="BL145" s="190"/>
      <c r="BM145" s="190"/>
      <c r="BN145" s="190"/>
      <c r="BO145" s="190"/>
      <c r="BP145" s="190"/>
      <c r="BQ145" s="200"/>
      <c r="BR145" s="248"/>
      <c r="BS145" s="198" t="str">
        <f t="shared" si="2"/>
        <v/>
      </c>
      <c r="BT145" s="200"/>
      <c r="BU145" s="198" t="str">
        <f>IFERROR(IF(VLOOKUP(BS145,Słowniki_komponentów!$U$1:$Z$476,5,FALSE)="wg tabeli materiałowej",INDEX(Słowniki_komponentów!$AD$2:$AG$50,MATCH(BT145,Słowniki_komponentów!$AC$2:$AC$50,0),MATCH(BQ145,Słowniki_komponentów!$AD$1:$AG$1,0)),VLOOKUP(BS145,Słowniki_komponentów!$U$1:$Z$476,5,FALSE)),"brak wszystkich danych")</f>
        <v>brak wszystkich danych</v>
      </c>
      <c r="BV145" s="201"/>
      <c r="BZ145" s="90"/>
      <c r="CA145" s="90"/>
      <c r="CB145" s="90"/>
    </row>
    <row r="146" spans="1:80">
      <c r="A146" s="189" t="s">
        <v>2540</v>
      </c>
      <c r="B146" s="190"/>
      <c r="C146" s="191" t="str">
        <f>IFERROR(VLOOKUP('OT - przykład wodociąg'!$BS146,Słowniki_komponentów!$U$2:$Z$412,4,FALSE),"")</f>
        <v/>
      </c>
      <c r="D146" s="190"/>
      <c r="E146" s="190"/>
      <c r="F146" s="193"/>
      <c r="G146" s="193"/>
      <c r="H146" s="193"/>
      <c r="I146" s="253"/>
      <c r="J146" s="190"/>
      <c r="K146" s="194" t="str">
        <f>IF(Tabela2[[#This Row],[Nazwa komponentu
'[3']]]&lt;&gt;"",VLOOKUP('OT - przykład wodociąg'!$BT146,Słowniki_komponentów!$AC$2:$AH$50,6,FALSE),"")</f>
        <v/>
      </c>
      <c r="L146" s="229"/>
      <c r="M146" s="228"/>
      <c r="N146" s="229"/>
      <c r="O146" s="228">
        <f>'przedmiar - przykład wodociąg'!K154</f>
        <v>0</v>
      </c>
      <c r="P146" s="226" t="str">
        <f>IF(Tabela2[[#This Row],[Nazwa komponentu
'[3']]]&lt;&gt;"",SUM(L146:O146),"")</f>
        <v/>
      </c>
      <c r="Q146" s="190"/>
      <c r="R146" s="193"/>
      <c r="S146" s="193"/>
      <c r="T146" s="193"/>
      <c r="U146" s="190"/>
      <c r="V146" s="192"/>
      <c r="W146" s="197" t="str">
        <f>IFERROR(VLOOKUP('OT - przykład wodociąg'!$BS146,Słowniki_komponentów!$U$2:$Z$412,2,FALSE),"")</f>
        <v/>
      </c>
      <c r="X146" s="194" t="str">
        <f>IF(Tabela2[[#This Row],[Nazwa komponentu
'[3']]]&lt;&gt;"",IF(AND(Tabela2[[#This Row],[Wartość nakładów razem
'[15']]]&lt;3500,OR(MID('OT - przykład wodociąg'!$BS146,1,1)="4",MID('OT - przykład wodociąg'!$BS146,1,1)="5",MID('OT - przykład wodociąg'!$BS146,1,1)="6")),1,'OT - przykład wodociąg'!$BU146),"")</f>
        <v/>
      </c>
      <c r="Y146" s="190"/>
      <c r="Z146" s="178"/>
      <c r="AA146" s="178"/>
      <c r="AB146" s="178"/>
      <c r="AC146" s="198" t="str">
        <f>IF(Tabela2[[#This Row],[Nazwa komponentu
'[3']]]&lt;&gt;"",'OT - przykład wodociąg'!$BU146,"")</f>
        <v/>
      </c>
      <c r="AD146" s="190"/>
      <c r="AE146" s="190"/>
      <c r="AF146" s="190"/>
      <c r="AG146" s="190"/>
      <c r="AH146" s="190"/>
      <c r="AI146" s="190"/>
      <c r="AJ146" s="190"/>
      <c r="AK146" s="190"/>
      <c r="AL146" s="190"/>
      <c r="AM146" s="190"/>
      <c r="AN146" s="190"/>
      <c r="AO146" s="190"/>
      <c r="AP146" s="190"/>
      <c r="AQ146" s="190"/>
      <c r="AR146" s="190"/>
      <c r="AS146" s="190"/>
      <c r="AT146" s="190"/>
      <c r="AU146" s="190"/>
      <c r="AV146" s="242"/>
      <c r="AW146" s="242"/>
      <c r="AX146" s="190"/>
      <c r="AY146" s="190"/>
      <c r="AZ146" s="206"/>
      <c r="BA146" s="178"/>
      <c r="BB146" s="178"/>
      <c r="BC146" s="178"/>
      <c r="BD146" s="178"/>
      <c r="BE146" s="190"/>
      <c r="BF146" s="190"/>
      <c r="BG146" s="198" t="str">
        <f>IF(Tabela2[[#This Row],[Nazwa komponentu
'[3']]]&lt;&gt;"",'OT - przykład wodociąg'!$BS146,"")</f>
        <v/>
      </c>
      <c r="BH146" s="190"/>
      <c r="BI146" s="190"/>
      <c r="BJ146" s="190"/>
      <c r="BK146" s="190"/>
      <c r="BL146" s="190"/>
      <c r="BM146" s="190"/>
      <c r="BN146" s="190"/>
      <c r="BO146" s="190"/>
      <c r="BP146" s="190"/>
      <c r="BQ146" s="190"/>
      <c r="BR146" s="218"/>
      <c r="BS146" s="198" t="str">
        <f t="shared" si="2"/>
        <v/>
      </c>
      <c r="BT146" s="190"/>
      <c r="BU146" s="198" t="str">
        <f>IFERROR(IF(VLOOKUP(BS146,Słowniki_komponentów!$U$1:$Z$476,5,FALSE)="wg tabeli materiałowej",INDEX(Słowniki_komponentów!$AD$2:$AG$50,MATCH(BT146,Słowniki_komponentów!$AC$2:$AC$50,0),MATCH(BQ146,Słowniki_komponentów!$AD$1:$AG$1,0)),VLOOKUP(BS146,Słowniki_komponentów!$U$1:$Z$476,5,FALSE)),"brak wszystkich danych")</f>
        <v>brak wszystkich danych</v>
      </c>
      <c r="BV146" s="205"/>
      <c r="BZ146" s="90"/>
      <c r="CA146" s="90"/>
      <c r="CB146" s="90"/>
    </row>
    <row r="147" spans="1:80">
      <c r="A147" s="189" t="s">
        <v>2541</v>
      </c>
      <c r="B147" s="190"/>
      <c r="C147" s="191" t="str">
        <f>IFERROR(VLOOKUP('OT - przykład wodociąg'!$BS147,Słowniki_komponentów!$U$2:$Z$412,4,FALSE),"")</f>
        <v/>
      </c>
      <c r="D147" s="190"/>
      <c r="E147" s="190"/>
      <c r="F147" s="193"/>
      <c r="G147" s="193"/>
      <c r="H147" s="193"/>
      <c r="I147" s="253"/>
      <c r="J147" s="190"/>
      <c r="K147" s="194" t="str">
        <f>IF(Tabela2[[#This Row],[Nazwa komponentu
'[3']]]&lt;&gt;"",VLOOKUP('OT - przykład wodociąg'!$BT147,Słowniki_komponentów!$AC$2:$AH$50,6,FALSE),"")</f>
        <v/>
      </c>
      <c r="L147" s="229"/>
      <c r="M147" s="228"/>
      <c r="N147" s="229"/>
      <c r="O147" s="228">
        <f>'przedmiar - przykład wodociąg'!K155</f>
        <v>0</v>
      </c>
      <c r="P147" s="226" t="str">
        <f>IF(Tabela2[[#This Row],[Nazwa komponentu
'[3']]]&lt;&gt;"",SUM(L147:O147),"")</f>
        <v/>
      </c>
      <c r="Q147" s="190"/>
      <c r="R147" s="193"/>
      <c r="S147" s="193"/>
      <c r="T147" s="193"/>
      <c r="U147" s="190"/>
      <c r="V147" s="192"/>
      <c r="W147" s="197" t="str">
        <f>IFERROR(VLOOKUP('OT - przykład wodociąg'!$BS147,Słowniki_komponentów!$U$2:$Z$412,2,FALSE),"")</f>
        <v/>
      </c>
      <c r="X147" s="194" t="str">
        <f>IF(Tabela2[[#This Row],[Nazwa komponentu
'[3']]]&lt;&gt;"",IF(AND(Tabela2[[#This Row],[Wartość nakładów razem
'[15']]]&lt;3500,OR(MID('OT - przykład wodociąg'!$BS147,1,1)="4",MID('OT - przykład wodociąg'!$BS147,1,1)="5",MID('OT - przykład wodociąg'!$BS147,1,1)="6")),1,'OT - przykład wodociąg'!$BU147),"")</f>
        <v/>
      </c>
      <c r="Y147" s="190"/>
      <c r="Z147" s="178"/>
      <c r="AA147" s="178"/>
      <c r="AB147" s="178"/>
      <c r="AC147" s="198" t="str">
        <f>IF(Tabela2[[#This Row],[Nazwa komponentu
'[3']]]&lt;&gt;"",'OT - przykład wodociąg'!$BU147,"")</f>
        <v/>
      </c>
      <c r="AD147" s="190"/>
      <c r="AE147" s="190"/>
      <c r="AF147" s="190"/>
      <c r="AG147" s="190"/>
      <c r="AH147" s="190"/>
      <c r="AI147" s="190"/>
      <c r="AJ147" s="190"/>
      <c r="AK147" s="190"/>
      <c r="AL147" s="190"/>
      <c r="AM147" s="190"/>
      <c r="AN147" s="190"/>
      <c r="AO147" s="190"/>
      <c r="AP147" s="190"/>
      <c r="AQ147" s="190"/>
      <c r="AR147" s="190"/>
      <c r="AS147" s="190"/>
      <c r="AT147" s="190"/>
      <c r="AU147" s="190"/>
      <c r="AV147" s="242"/>
      <c r="AW147" s="242"/>
      <c r="AX147" s="190"/>
      <c r="AY147" s="190"/>
      <c r="AZ147" s="206"/>
      <c r="BA147" s="178"/>
      <c r="BB147" s="178"/>
      <c r="BC147" s="178"/>
      <c r="BD147" s="178"/>
      <c r="BE147" s="190"/>
      <c r="BF147" s="190"/>
      <c r="BG147" s="198" t="str">
        <f>IF(Tabela2[[#This Row],[Nazwa komponentu
'[3']]]&lt;&gt;"",'OT - przykład wodociąg'!$BS147,"")</f>
        <v/>
      </c>
      <c r="BH147" s="190"/>
      <c r="BI147" s="190"/>
      <c r="BJ147" s="190"/>
      <c r="BK147" s="190"/>
      <c r="BL147" s="190"/>
      <c r="BM147" s="190"/>
      <c r="BN147" s="190"/>
      <c r="BO147" s="190"/>
      <c r="BP147" s="190"/>
      <c r="BQ147" s="200"/>
      <c r="BR147" s="248"/>
      <c r="BS147" s="198" t="str">
        <f t="shared" si="2"/>
        <v/>
      </c>
      <c r="BT147" s="200"/>
      <c r="BU147" s="198" t="str">
        <f>IFERROR(IF(VLOOKUP(BS147,Słowniki_komponentów!$U$1:$Z$476,5,FALSE)="wg tabeli materiałowej",INDEX(Słowniki_komponentów!$AD$2:$AG$50,MATCH(BT147,Słowniki_komponentów!$AC$2:$AC$50,0),MATCH(BQ147,Słowniki_komponentów!$AD$1:$AG$1,0)),VLOOKUP(BS147,Słowniki_komponentów!$U$1:$Z$476,5,FALSE)),"brak wszystkich danych")</f>
        <v>brak wszystkich danych</v>
      </c>
      <c r="BV147" s="201"/>
      <c r="BZ147" s="90"/>
      <c r="CA147" s="90"/>
      <c r="CB147" s="90"/>
    </row>
    <row r="148" spans="1:80">
      <c r="A148" s="189" t="s">
        <v>2542</v>
      </c>
      <c r="B148" s="190"/>
      <c r="C148" s="191" t="str">
        <f>IFERROR(VLOOKUP('OT - przykład wodociąg'!$BS148,Słowniki_komponentów!$U$2:$Z$412,4,FALSE),"")</f>
        <v/>
      </c>
      <c r="D148" s="190"/>
      <c r="E148" s="190"/>
      <c r="F148" s="193"/>
      <c r="G148" s="193"/>
      <c r="H148" s="193"/>
      <c r="I148" s="253"/>
      <c r="J148" s="190"/>
      <c r="K148" s="194" t="str">
        <f>IF(Tabela2[[#This Row],[Nazwa komponentu
'[3']]]&lt;&gt;"",VLOOKUP('OT - przykład wodociąg'!$BT148,Słowniki_komponentów!$AC$2:$AH$50,6,FALSE),"")</f>
        <v/>
      </c>
      <c r="L148" s="229"/>
      <c r="M148" s="228"/>
      <c r="N148" s="229"/>
      <c r="O148" s="228">
        <f>'przedmiar - przykład wodociąg'!K156</f>
        <v>0</v>
      </c>
      <c r="P148" s="226" t="str">
        <f>IF(Tabela2[[#This Row],[Nazwa komponentu
'[3']]]&lt;&gt;"",SUM(L148:O148),"")</f>
        <v/>
      </c>
      <c r="Q148" s="190"/>
      <c r="R148" s="193"/>
      <c r="S148" s="193"/>
      <c r="T148" s="193"/>
      <c r="U148" s="190"/>
      <c r="V148" s="192"/>
      <c r="W148" s="197" t="str">
        <f>IFERROR(VLOOKUP('OT - przykład wodociąg'!$BS148,Słowniki_komponentów!$U$2:$Z$412,2,FALSE),"")</f>
        <v/>
      </c>
      <c r="X148" s="194" t="str">
        <f>IF(Tabela2[[#This Row],[Nazwa komponentu
'[3']]]&lt;&gt;"",IF(AND(Tabela2[[#This Row],[Wartość nakładów razem
'[15']]]&lt;3500,OR(MID('OT - przykład wodociąg'!$BS148,1,1)="4",MID('OT - przykład wodociąg'!$BS148,1,1)="5",MID('OT - przykład wodociąg'!$BS148,1,1)="6")),1,'OT - przykład wodociąg'!$BU148),"")</f>
        <v/>
      </c>
      <c r="Y148" s="190"/>
      <c r="Z148" s="178"/>
      <c r="AA148" s="178"/>
      <c r="AB148" s="178"/>
      <c r="AC148" s="198" t="str">
        <f>IF(Tabela2[[#This Row],[Nazwa komponentu
'[3']]]&lt;&gt;"",'OT - przykład wodociąg'!$BU148,"")</f>
        <v/>
      </c>
      <c r="AD148" s="190"/>
      <c r="AE148" s="190"/>
      <c r="AF148" s="190"/>
      <c r="AG148" s="190"/>
      <c r="AH148" s="190"/>
      <c r="AI148" s="190"/>
      <c r="AJ148" s="190"/>
      <c r="AK148" s="190"/>
      <c r="AL148" s="190"/>
      <c r="AM148" s="190"/>
      <c r="AN148" s="190"/>
      <c r="AO148" s="190"/>
      <c r="AP148" s="190"/>
      <c r="AQ148" s="190"/>
      <c r="AR148" s="190"/>
      <c r="AS148" s="190"/>
      <c r="AT148" s="190"/>
      <c r="AU148" s="190"/>
      <c r="AV148" s="242"/>
      <c r="AW148" s="242"/>
      <c r="AX148" s="190"/>
      <c r="AY148" s="190"/>
      <c r="AZ148" s="206"/>
      <c r="BA148" s="178"/>
      <c r="BB148" s="178"/>
      <c r="BC148" s="178"/>
      <c r="BD148" s="178"/>
      <c r="BE148" s="190"/>
      <c r="BF148" s="190"/>
      <c r="BG148" s="198" t="str">
        <f>IF(Tabela2[[#This Row],[Nazwa komponentu
'[3']]]&lt;&gt;"",'OT - przykład wodociąg'!$BS148,"")</f>
        <v/>
      </c>
      <c r="BH148" s="190"/>
      <c r="BI148" s="190"/>
      <c r="BJ148" s="190"/>
      <c r="BK148" s="190"/>
      <c r="BL148" s="190"/>
      <c r="BM148" s="190"/>
      <c r="BN148" s="190"/>
      <c r="BO148" s="190"/>
      <c r="BP148" s="190"/>
      <c r="BQ148" s="190"/>
      <c r="BR148" s="218"/>
      <c r="BS148" s="198" t="str">
        <f t="shared" si="2"/>
        <v/>
      </c>
      <c r="BT148" s="190"/>
      <c r="BU148" s="198" t="str">
        <f>IFERROR(IF(VLOOKUP(BS148,Słowniki_komponentów!$U$1:$Z$476,5,FALSE)="wg tabeli materiałowej",INDEX(Słowniki_komponentów!$AD$2:$AG$50,MATCH(BT148,Słowniki_komponentów!$AC$2:$AC$50,0),MATCH(BQ148,Słowniki_komponentów!$AD$1:$AG$1,0)),VLOOKUP(BS148,Słowniki_komponentów!$U$1:$Z$476,5,FALSE)),"brak wszystkich danych")</f>
        <v>brak wszystkich danych</v>
      </c>
      <c r="BV148" s="205"/>
      <c r="BZ148" s="90"/>
      <c r="CA148" s="90"/>
      <c r="CB148" s="90"/>
    </row>
    <row r="149" spans="1:80">
      <c r="A149" s="189" t="s">
        <v>2543</v>
      </c>
      <c r="B149" s="190"/>
      <c r="C149" s="191" t="str">
        <f>IFERROR(VLOOKUP('OT - przykład wodociąg'!$BS149,Słowniki_komponentów!$U$2:$Z$412,4,FALSE),"")</f>
        <v/>
      </c>
      <c r="D149" s="190"/>
      <c r="E149" s="190"/>
      <c r="F149" s="193"/>
      <c r="G149" s="193"/>
      <c r="H149" s="193"/>
      <c r="I149" s="253"/>
      <c r="J149" s="190"/>
      <c r="K149" s="194" t="str">
        <f>IF(Tabela2[[#This Row],[Nazwa komponentu
'[3']]]&lt;&gt;"",VLOOKUP('OT - przykład wodociąg'!$BT149,Słowniki_komponentów!$AC$2:$AH$50,6,FALSE),"")</f>
        <v/>
      </c>
      <c r="L149" s="229"/>
      <c r="M149" s="228"/>
      <c r="N149" s="229"/>
      <c r="O149" s="228">
        <f>'przedmiar - przykład wodociąg'!K157</f>
        <v>0</v>
      </c>
      <c r="P149" s="226" t="str">
        <f>IF(Tabela2[[#This Row],[Nazwa komponentu
'[3']]]&lt;&gt;"",SUM(L149:O149),"")</f>
        <v/>
      </c>
      <c r="Q149" s="190"/>
      <c r="R149" s="193"/>
      <c r="S149" s="193"/>
      <c r="T149" s="193"/>
      <c r="U149" s="190"/>
      <c r="V149" s="192"/>
      <c r="W149" s="197" t="str">
        <f>IFERROR(VLOOKUP('OT - przykład wodociąg'!$BS149,Słowniki_komponentów!$U$2:$Z$412,2,FALSE),"")</f>
        <v/>
      </c>
      <c r="X149" s="194" t="str">
        <f>IF(Tabela2[[#This Row],[Nazwa komponentu
'[3']]]&lt;&gt;"",IF(AND(Tabela2[[#This Row],[Wartość nakładów razem
'[15']]]&lt;3500,OR(MID('OT - przykład wodociąg'!$BS149,1,1)="4",MID('OT - przykład wodociąg'!$BS149,1,1)="5",MID('OT - przykład wodociąg'!$BS149,1,1)="6")),1,'OT - przykład wodociąg'!$BU149),"")</f>
        <v/>
      </c>
      <c r="Y149" s="190"/>
      <c r="Z149" s="178"/>
      <c r="AA149" s="178"/>
      <c r="AB149" s="178"/>
      <c r="AC149" s="198" t="str">
        <f>IF(Tabela2[[#This Row],[Nazwa komponentu
'[3']]]&lt;&gt;"",'OT - przykład wodociąg'!$BU149,"")</f>
        <v/>
      </c>
      <c r="AD149" s="190"/>
      <c r="AE149" s="190"/>
      <c r="AF149" s="190"/>
      <c r="AG149" s="190"/>
      <c r="AH149" s="190"/>
      <c r="AI149" s="190"/>
      <c r="AJ149" s="190"/>
      <c r="AK149" s="190"/>
      <c r="AL149" s="190"/>
      <c r="AM149" s="190"/>
      <c r="AN149" s="190"/>
      <c r="AO149" s="190"/>
      <c r="AP149" s="190"/>
      <c r="AQ149" s="190"/>
      <c r="AR149" s="190"/>
      <c r="AS149" s="190"/>
      <c r="AT149" s="190"/>
      <c r="AU149" s="190"/>
      <c r="AV149" s="242"/>
      <c r="AW149" s="242"/>
      <c r="AX149" s="190"/>
      <c r="AY149" s="190"/>
      <c r="AZ149" s="206"/>
      <c r="BA149" s="178"/>
      <c r="BB149" s="178"/>
      <c r="BC149" s="178"/>
      <c r="BD149" s="178"/>
      <c r="BE149" s="190"/>
      <c r="BF149" s="190"/>
      <c r="BG149" s="198" t="str">
        <f>IF(Tabela2[[#This Row],[Nazwa komponentu
'[3']]]&lt;&gt;"",'OT - przykład wodociąg'!$BS149,"")</f>
        <v/>
      </c>
      <c r="BH149" s="190"/>
      <c r="BI149" s="190"/>
      <c r="BJ149" s="190"/>
      <c r="BK149" s="190"/>
      <c r="BL149" s="190"/>
      <c r="BM149" s="190"/>
      <c r="BN149" s="190"/>
      <c r="BO149" s="190"/>
      <c r="BP149" s="190"/>
      <c r="BQ149" s="200"/>
      <c r="BR149" s="248"/>
      <c r="BS149" s="198" t="str">
        <f t="shared" si="2"/>
        <v/>
      </c>
      <c r="BT149" s="200"/>
      <c r="BU149" s="198" t="str">
        <f>IFERROR(IF(VLOOKUP(BS149,Słowniki_komponentów!$U$1:$Z$476,5,FALSE)="wg tabeli materiałowej",INDEX(Słowniki_komponentów!$AD$2:$AG$50,MATCH(BT149,Słowniki_komponentów!$AC$2:$AC$50,0),MATCH(BQ149,Słowniki_komponentów!$AD$1:$AG$1,0)),VLOOKUP(BS149,Słowniki_komponentów!$U$1:$Z$476,5,FALSE)),"brak wszystkich danych")</f>
        <v>brak wszystkich danych</v>
      </c>
      <c r="BV149" s="201"/>
      <c r="BZ149" s="90"/>
      <c r="CA149" s="90"/>
      <c r="CB149" s="90"/>
    </row>
    <row r="150" spans="1:80">
      <c r="A150" s="189" t="s">
        <v>2544</v>
      </c>
      <c r="B150" s="190"/>
      <c r="C150" s="191" t="str">
        <f>IFERROR(VLOOKUP('OT - przykład wodociąg'!$BS150,Słowniki_komponentów!$U$2:$Z$412,4,FALSE),"")</f>
        <v/>
      </c>
      <c r="D150" s="190"/>
      <c r="E150" s="190"/>
      <c r="F150" s="193"/>
      <c r="G150" s="193"/>
      <c r="H150" s="193"/>
      <c r="I150" s="253"/>
      <c r="J150" s="190"/>
      <c r="K150" s="194" t="str">
        <f>IF(Tabela2[[#This Row],[Nazwa komponentu
'[3']]]&lt;&gt;"",VLOOKUP('OT - przykład wodociąg'!$BT150,Słowniki_komponentów!$AC$2:$AH$50,6,FALSE),"")</f>
        <v/>
      </c>
      <c r="L150" s="229"/>
      <c r="M150" s="228"/>
      <c r="N150" s="229"/>
      <c r="O150" s="228">
        <f>'przedmiar - przykład wodociąg'!K158</f>
        <v>0</v>
      </c>
      <c r="P150" s="226" t="str">
        <f>IF(Tabela2[[#This Row],[Nazwa komponentu
'[3']]]&lt;&gt;"",SUM(L150:O150),"")</f>
        <v/>
      </c>
      <c r="Q150" s="190"/>
      <c r="R150" s="193"/>
      <c r="S150" s="193"/>
      <c r="T150" s="193"/>
      <c r="U150" s="190"/>
      <c r="V150" s="192"/>
      <c r="W150" s="197" t="str">
        <f>IFERROR(VLOOKUP('OT - przykład wodociąg'!$BS150,Słowniki_komponentów!$U$2:$Z$412,2,FALSE),"")</f>
        <v/>
      </c>
      <c r="X150" s="194" t="str">
        <f>IF(Tabela2[[#This Row],[Nazwa komponentu
'[3']]]&lt;&gt;"",IF(AND(Tabela2[[#This Row],[Wartość nakładów razem
'[15']]]&lt;3500,OR(MID('OT - przykład wodociąg'!$BS150,1,1)="4",MID('OT - przykład wodociąg'!$BS150,1,1)="5",MID('OT - przykład wodociąg'!$BS150,1,1)="6")),1,'OT - przykład wodociąg'!$BU150),"")</f>
        <v/>
      </c>
      <c r="Y150" s="190"/>
      <c r="Z150" s="178"/>
      <c r="AA150" s="178"/>
      <c r="AB150" s="178"/>
      <c r="AC150" s="198" t="str">
        <f>IF(Tabela2[[#This Row],[Nazwa komponentu
'[3']]]&lt;&gt;"",'OT - przykład wodociąg'!$BU150,"")</f>
        <v/>
      </c>
      <c r="AD150" s="190"/>
      <c r="AE150" s="190"/>
      <c r="AF150" s="190"/>
      <c r="AG150" s="190"/>
      <c r="AH150" s="190"/>
      <c r="AI150" s="190"/>
      <c r="AJ150" s="190"/>
      <c r="AK150" s="190"/>
      <c r="AL150" s="190"/>
      <c r="AM150" s="190"/>
      <c r="AN150" s="190"/>
      <c r="AO150" s="190"/>
      <c r="AP150" s="190"/>
      <c r="AQ150" s="190"/>
      <c r="AR150" s="190"/>
      <c r="AS150" s="190"/>
      <c r="AT150" s="190"/>
      <c r="AU150" s="190"/>
      <c r="AV150" s="242"/>
      <c r="AW150" s="242"/>
      <c r="AX150" s="190"/>
      <c r="AY150" s="190"/>
      <c r="AZ150" s="206"/>
      <c r="BA150" s="178"/>
      <c r="BB150" s="178"/>
      <c r="BC150" s="178"/>
      <c r="BD150" s="178"/>
      <c r="BE150" s="190"/>
      <c r="BF150" s="190"/>
      <c r="BG150" s="198" t="str">
        <f>IF(Tabela2[[#This Row],[Nazwa komponentu
'[3']]]&lt;&gt;"",'OT - przykład wodociąg'!$BS150,"")</f>
        <v/>
      </c>
      <c r="BH150" s="190"/>
      <c r="BI150" s="190"/>
      <c r="BJ150" s="190"/>
      <c r="BK150" s="190"/>
      <c r="BL150" s="190"/>
      <c r="BM150" s="190"/>
      <c r="BN150" s="190"/>
      <c r="BO150" s="190"/>
      <c r="BP150" s="190"/>
      <c r="BQ150" s="190"/>
      <c r="BR150" s="218"/>
      <c r="BS150" s="198" t="str">
        <f t="shared" si="2"/>
        <v/>
      </c>
      <c r="BT150" s="190"/>
      <c r="BU150" s="198" t="str">
        <f>IFERROR(IF(VLOOKUP(BS150,Słowniki_komponentów!$U$1:$Z$476,5,FALSE)="wg tabeli materiałowej",INDEX(Słowniki_komponentów!$AD$2:$AG$50,MATCH(BT150,Słowniki_komponentów!$AC$2:$AC$50,0),MATCH(BQ150,Słowniki_komponentów!$AD$1:$AG$1,0)),VLOOKUP(BS150,Słowniki_komponentów!$U$1:$Z$476,5,FALSE)),"brak wszystkich danych")</f>
        <v>brak wszystkich danych</v>
      </c>
      <c r="BV150" s="205"/>
      <c r="BZ150" s="90"/>
      <c r="CA150" s="90"/>
      <c r="CB150" s="90"/>
    </row>
    <row r="151" spans="1:80">
      <c r="A151" s="189" t="s">
        <v>2545</v>
      </c>
      <c r="B151" s="190"/>
      <c r="C151" s="191" t="str">
        <f>IFERROR(VLOOKUP('OT - przykład wodociąg'!$BS151,Słowniki_komponentów!$U$2:$Z$412,4,FALSE),"")</f>
        <v/>
      </c>
      <c r="D151" s="190"/>
      <c r="E151" s="190"/>
      <c r="F151" s="193"/>
      <c r="G151" s="193"/>
      <c r="H151" s="193"/>
      <c r="I151" s="253"/>
      <c r="J151" s="190"/>
      <c r="K151" s="194" t="str">
        <f>IF(Tabela2[[#This Row],[Nazwa komponentu
'[3']]]&lt;&gt;"",VLOOKUP('OT - przykład wodociąg'!$BT151,Słowniki_komponentów!$AC$2:$AH$50,6,FALSE),"")</f>
        <v/>
      </c>
      <c r="L151" s="229"/>
      <c r="M151" s="228"/>
      <c r="N151" s="229"/>
      <c r="O151" s="228">
        <f>'przedmiar - przykład wodociąg'!K159</f>
        <v>0</v>
      </c>
      <c r="P151" s="226" t="str">
        <f>IF(Tabela2[[#This Row],[Nazwa komponentu
'[3']]]&lt;&gt;"",SUM(L151:O151),"")</f>
        <v/>
      </c>
      <c r="Q151" s="190"/>
      <c r="R151" s="193"/>
      <c r="S151" s="193"/>
      <c r="T151" s="193"/>
      <c r="U151" s="190"/>
      <c r="V151" s="192"/>
      <c r="W151" s="197" t="str">
        <f>IFERROR(VLOOKUP('OT - przykład wodociąg'!$BS151,Słowniki_komponentów!$U$2:$Z$412,2,FALSE),"")</f>
        <v/>
      </c>
      <c r="X151" s="194" t="str">
        <f>IF(Tabela2[[#This Row],[Nazwa komponentu
'[3']]]&lt;&gt;"",IF(AND(Tabela2[[#This Row],[Wartość nakładów razem
'[15']]]&lt;3500,OR(MID('OT - przykład wodociąg'!$BS151,1,1)="4",MID('OT - przykład wodociąg'!$BS151,1,1)="5",MID('OT - przykład wodociąg'!$BS151,1,1)="6")),1,'OT - przykład wodociąg'!$BU151),"")</f>
        <v/>
      </c>
      <c r="Y151" s="190"/>
      <c r="Z151" s="178"/>
      <c r="AA151" s="178"/>
      <c r="AB151" s="178"/>
      <c r="AC151" s="198" t="str">
        <f>IF(Tabela2[[#This Row],[Nazwa komponentu
'[3']]]&lt;&gt;"",'OT - przykład wodociąg'!$BU151,"")</f>
        <v/>
      </c>
      <c r="AD151" s="190"/>
      <c r="AE151" s="190"/>
      <c r="AF151" s="190"/>
      <c r="AG151" s="190"/>
      <c r="AH151" s="190"/>
      <c r="AI151" s="190"/>
      <c r="AJ151" s="190"/>
      <c r="AK151" s="190"/>
      <c r="AL151" s="190"/>
      <c r="AM151" s="190"/>
      <c r="AN151" s="190"/>
      <c r="AO151" s="190"/>
      <c r="AP151" s="190"/>
      <c r="AQ151" s="190"/>
      <c r="AR151" s="190"/>
      <c r="AS151" s="190"/>
      <c r="AT151" s="190"/>
      <c r="AU151" s="190"/>
      <c r="AV151" s="242"/>
      <c r="AW151" s="242"/>
      <c r="AX151" s="190"/>
      <c r="AY151" s="190"/>
      <c r="AZ151" s="206"/>
      <c r="BA151" s="178"/>
      <c r="BB151" s="178"/>
      <c r="BC151" s="178"/>
      <c r="BD151" s="178"/>
      <c r="BE151" s="190"/>
      <c r="BF151" s="190"/>
      <c r="BG151" s="198" t="str">
        <f>IF(Tabela2[[#This Row],[Nazwa komponentu
'[3']]]&lt;&gt;"",'OT - przykład wodociąg'!$BS151,"")</f>
        <v/>
      </c>
      <c r="BH151" s="190"/>
      <c r="BI151" s="190"/>
      <c r="BJ151" s="190"/>
      <c r="BK151" s="190"/>
      <c r="BL151" s="190"/>
      <c r="BM151" s="190"/>
      <c r="BN151" s="190"/>
      <c r="BO151" s="190"/>
      <c r="BP151" s="190"/>
      <c r="BQ151" s="200"/>
      <c r="BR151" s="248"/>
      <c r="BS151" s="198" t="str">
        <f t="shared" si="2"/>
        <v/>
      </c>
      <c r="BT151" s="200"/>
      <c r="BU151" s="198" t="str">
        <f>IFERROR(IF(VLOOKUP(BS151,Słowniki_komponentów!$U$1:$Z$476,5,FALSE)="wg tabeli materiałowej",INDEX(Słowniki_komponentów!$AD$2:$AG$50,MATCH(BT151,Słowniki_komponentów!$AC$2:$AC$50,0),MATCH(BQ151,Słowniki_komponentów!$AD$1:$AG$1,0)),VLOOKUP(BS151,Słowniki_komponentów!$U$1:$Z$476,5,FALSE)),"brak wszystkich danych")</f>
        <v>brak wszystkich danych</v>
      </c>
      <c r="BV151" s="201"/>
      <c r="BZ151" s="90"/>
      <c r="CA151" s="90"/>
      <c r="CB151" s="90"/>
    </row>
    <row r="152" spans="1:80">
      <c r="A152" s="189" t="s">
        <v>2546</v>
      </c>
      <c r="B152" s="190"/>
      <c r="C152" s="191" t="str">
        <f>IFERROR(VLOOKUP('OT - przykład wodociąg'!$BS152,Słowniki_komponentów!$U$2:$Z$412,4,FALSE),"")</f>
        <v/>
      </c>
      <c r="D152" s="190"/>
      <c r="E152" s="190"/>
      <c r="F152" s="193"/>
      <c r="G152" s="193"/>
      <c r="H152" s="193"/>
      <c r="I152" s="253"/>
      <c r="J152" s="190"/>
      <c r="K152" s="194" t="str">
        <f>IF(Tabela2[[#This Row],[Nazwa komponentu
'[3']]]&lt;&gt;"",VLOOKUP('OT - przykład wodociąg'!$BT152,Słowniki_komponentów!$AC$2:$AH$50,6,FALSE),"")</f>
        <v/>
      </c>
      <c r="L152" s="229"/>
      <c r="M152" s="228"/>
      <c r="N152" s="229"/>
      <c r="O152" s="228">
        <f>'przedmiar - przykład wodociąg'!K160</f>
        <v>0</v>
      </c>
      <c r="P152" s="226" t="str">
        <f>IF(Tabela2[[#This Row],[Nazwa komponentu
'[3']]]&lt;&gt;"",SUM(L152:O152),"")</f>
        <v/>
      </c>
      <c r="Q152" s="190"/>
      <c r="R152" s="193"/>
      <c r="S152" s="193"/>
      <c r="T152" s="193"/>
      <c r="U152" s="190"/>
      <c r="V152" s="192"/>
      <c r="W152" s="197" t="str">
        <f>IFERROR(VLOOKUP('OT - przykład wodociąg'!$BS152,Słowniki_komponentów!$U$2:$Z$412,2,FALSE),"")</f>
        <v/>
      </c>
      <c r="X152" s="194" t="str">
        <f>IF(Tabela2[[#This Row],[Nazwa komponentu
'[3']]]&lt;&gt;"",IF(AND(Tabela2[[#This Row],[Wartość nakładów razem
'[15']]]&lt;3500,OR(MID('OT - przykład wodociąg'!$BS152,1,1)="4",MID('OT - przykład wodociąg'!$BS152,1,1)="5",MID('OT - przykład wodociąg'!$BS152,1,1)="6")),1,'OT - przykład wodociąg'!$BU152),"")</f>
        <v/>
      </c>
      <c r="Y152" s="190"/>
      <c r="Z152" s="178"/>
      <c r="AA152" s="178"/>
      <c r="AB152" s="178"/>
      <c r="AC152" s="198" t="str">
        <f>IF(Tabela2[[#This Row],[Nazwa komponentu
'[3']]]&lt;&gt;"",'OT - przykład wodociąg'!$BU152,"")</f>
        <v/>
      </c>
      <c r="AD152" s="190"/>
      <c r="AE152" s="190"/>
      <c r="AF152" s="190"/>
      <c r="AG152" s="190"/>
      <c r="AH152" s="190"/>
      <c r="AI152" s="190"/>
      <c r="AJ152" s="190"/>
      <c r="AK152" s="190"/>
      <c r="AL152" s="190"/>
      <c r="AM152" s="190"/>
      <c r="AN152" s="190"/>
      <c r="AO152" s="190"/>
      <c r="AP152" s="190"/>
      <c r="AQ152" s="190"/>
      <c r="AR152" s="190"/>
      <c r="AS152" s="190"/>
      <c r="AT152" s="190"/>
      <c r="AU152" s="190"/>
      <c r="AV152" s="242"/>
      <c r="AW152" s="242"/>
      <c r="AX152" s="190"/>
      <c r="AY152" s="190"/>
      <c r="AZ152" s="206"/>
      <c r="BA152" s="178"/>
      <c r="BB152" s="178"/>
      <c r="BC152" s="178"/>
      <c r="BD152" s="178"/>
      <c r="BE152" s="190"/>
      <c r="BF152" s="190"/>
      <c r="BG152" s="198" t="str">
        <f>IF(Tabela2[[#This Row],[Nazwa komponentu
'[3']]]&lt;&gt;"",'OT - przykład wodociąg'!$BS152,"")</f>
        <v/>
      </c>
      <c r="BH152" s="190"/>
      <c r="BI152" s="190"/>
      <c r="BJ152" s="190"/>
      <c r="BK152" s="190"/>
      <c r="BL152" s="190"/>
      <c r="BM152" s="190"/>
      <c r="BN152" s="190"/>
      <c r="BO152" s="190"/>
      <c r="BP152" s="190"/>
      <c r="BQ152" s="190"/>
      <c r="BR152" s="218"/>
      <c r="BS152" s="198" t="str">
        <f t="shared" si="2"/>
        <v/>
      </c>
      <c r="BT152" s="190"/>
      <c r="BU152" s="198" t="str">
        <f>IFERROR(IF(VLOOKUP(BS152,Słowniki_komponentów!$U$1:$Z$476,5,FALSE)="wg tabeli materiałowej",INDEX(Słowniki_komponentów!$AD$2:$AG$50,MATCH(BT152,Słowniki_komponentów!$AC$2:$AC$50,0),MATCH(BQ152,Słowniki_komponentów!$AD$1:$AG$1,0)),VLOOKUP(BS152,Słowniki_komponentów!$U$1:$Z$476,5,FALSE)),"brak wszystkich danych")</f>
        <v>brak wszystkich danych</v>
      </c>
      <c r="BV152" s="205"/>
      <c r="BZ152" s="90"/>
      <c r="CA152" s="90"/>
      <c r="CB152" s="90"/>
    </row>
    <row r="153" spans="1:80">
      <c r="A153" s="189" t="s">
        <v>2547</v>
      </c>
      <c r="B153" s="190"/>
      <c r="C153" s="191" t="str">
        <f>IFERROR(VLOOKUP('OT - przykład wodociąg'!$BS153,Słowniki_komponentów!$U$2:$Z$412,4,FALSE),"")</f>
        <v/>
      </c>
      <c r="D153" s="190"/>
      <c r="E153" s="190"/>
      <c r="F153" s="193"/>
      <c r="G153" s="193"/>
      <c r="H153" s="193"/>
      <c r="I153" s="253"/>
      <c r="J153" s="190"/>
      <c r="K153" s="194" t="str">
        <f>IF(Tabela2[[#This Row],[Nazwa komponentu
'[3']]]&lt;&gt;"",VLOOKUP('OT - przykład wodociąg'!$BT153,Słowniki_komponentów!$AC$2:$AH$50,6,FALSE),"")</f>
        <v/>
      </c>
      <c r="L153" s="229"/>
      <c r="M153" s="228"/>
      <c r="N153" s="229"/>
      <c r="O153" s="228">
        <f>'przedmiar - przykład wodociąg'!K161</f>
        <v>0</v>
      </c>
      <c r="P153" s="226" t="str">
        <f>IF(Tabela2[[#This Row],[Nazwa komponentu
'[3']]]&lt;&gt;"",SUM(L153:O153),"")</f>
        <v/>
      </c>
      <c r="Q153" s="190"/>
      <c r="R153" s="193"/>
      <c r="S153" s="193"/>
      <c r="T153" s="193"/>
      <c r="U153" s="190"/>
      <c r="V153" s="192"/>
      <c r="W153" s="197" t="str">
        <f>IFERROR(VLOOKUP('OT - przykład wodociąg'!$BS153,Słowniki_komponentów!$U$2:$Z$412,2,FALSE),"")</f>
        <v/>
      </c>
      <c r="X153" s="194" t="str">
        <f>IF(Tabela2[[#This Row],[Nazwa komponentu
'[3']]]&lt;&gt;"",IF(AND(Tabela2[[#This Row],[Wartość nakładów razem
'[15']]]&lt;3500,OR(MID('OT - przykład wodociąg'!$BS153,1,1)="4",MID('OT - przykład wodociąg'!$BS153,1,1)="5",MID('OT - przykład wodociąg'!$BS153,1,1)="6")),1,'OT - przykład wodociąg'!$BU153),"")</f>
        <v/>
      </c>
      <c r="Y153" s="190"/>
      <c r="Z153" s="178"/>
      <c r="AA153" s="178"/>
      <c r="AB153" s="178"/>
      <c r="AC153" s="198" t="str">
        <f>IF(Tabela2[[#This Row],[Nazwa komponentu
'[3']]]&lt;&gt;"",'OT - przykład wodociąg'!$BU153,"")</f>
        <v/>
      </c>
      <c r="AD153" s="190"/>
      <c r="AE153" s="190"/>
      <c r="AF153" s="190"/>
      <c r="AG153" s="190"/>
      <c r="AH153" s="190"/>
      <c r="AI153" s="190"/>
      <c r="AJ153" s="190"/>
      <c r="AK153" s="190"/>
      <c r="AL153" s="190"/>
      <c r="AM153" s="190"/>
      <c r="AN153" s="190"/>
      <c r="AO153" s="190"/>
      <c r="AP153" s="190"/>
      <c r="AQ153" s="190"/>
      <c r="AR153" s="190"/>
      <c r="AS153" s="190"/>
      <c r="AT153" s="190"/>
      <c r="AU153" s="190"/>
      <c r="AV153" s="242"/>
      <c r="AW153" s="242"/>
      <c r="AX153" s="190"/>
      <c r="AY153" s="190"/>
      <c r="AZ153" s="206"/>
      <c r="BA153" s="178"/>
      <c r="BB153" s="178"/>
      <c r="BC153" s="178"/>
      <c r="BD153" s="178"/>
      <c r="BE153" s="190"/>
      <c r="BF153" s="190"/>
      <c r="BG153" s="198" t="str">
        <f>IF(Tabela2[[#This Row],[Nazwa komponentu
'[3']]]&lt;&gt;"",'OT - przykład wodociąg'!$BS153,"")</f>
        <v/>
      </c>
      <c r="BH153" s="190"/>
      <c r="BI153" s="190"/>
      <c r="BJ153" s="190"/>
      <c r="BK153" s="190"/>
      <c r="BL153" s="190"/>
      <c r="BM153" s="190"/>
      <c r="BN153" s="190"/>
      <c r="BO153" s="190"/>
      <c r="BP153" s="190"/>
      <c r="BQ153" s="200"/>
      <c r="BR153" s="248"/>
      <c r="BS153" s="198" t="str">
        <f t="shared" si="2"/>
        <v/>
      </c>
      <c r="BT153" s="200"/>
      <c r="BU153" s="198" t="str">
        <f>IFERROR(IF(VLOOKUP(BS153,Słowniki_komponentów!$U$1:$Z$476,5,FALSE)="wg tabeli materiałowej",INDEX(Słowniki_komponentów!$AD$2:$AG$50,MATCH(BT153,Słowniki_komponentów!$AC$2:$AC$50,0),MATCH(BQ153,Słowniki_komponentów!$AD$1:$AG$1,0)),VLOOKUP(BS153,Słowniki_komponentów!$U$1:$Z$476,5,FALSE)),"brak wszystkich danych")</f>
        <v>brak wszystkich danych</v>
      </c>
      <c r="BV153" s="201"/>
      <c r="BZ153" s="90"/>
      <c r="CA153" s="90"/>
      <c r="CB153" s="90"/>
    </row>
    <row r="154" spans="1:80">
      <c r="A154" s="189" t="s">
        <v>2548</v>
      </c>
      <c r="B154" s="190"/>
      <c r="C154" s="191" t="str">
        <f>IFERROR(VLOOKUP('OT - przykład wodociąg'!$BS154,Słowniki_komponentów!$U$2:$Z$412,4,FALSE),"")</f>
        <v/>
      </c>
      <c r="D154" s="190"/>
      <c r="E154" s="190"/>
      <c r="F154" s="193"/>
      <c r="G154" s="193"/>
      <c r="H154" s="193"/>
      <c r="I154" s="253"/>
      <c r="J154" s="190"/>
      <c r="K154" s="194" t="str">
        <f>IF(Tabela2[[#This Row],[Nazwa komponentu
'[3']]]&lt;&gt;"",VLOOKUP('OT - przykład wodociąg'!$BT154,Słowniki_komponentów!$AC$2:$AH$50,6,FALSE),"")</f>
        <v/>
      </c>
      <c r="L154" s="229"/>
      <c r="M154" s="228"/>
      <c r="N154" s="229"/>
      <c r="O154" s="228">
        <f>'przedmiar - przykład wodociąg'!K162</f>
        <v>0</v>
      </c>
      <c r="P154" s="226" t="str">
        <f>IF(Tabela2[[#This Row],[Nazwa komponentu
'[3']]]&lt;&gt;"",SUM(L154:O154),"")</f>
        <v/>
      </c>
      <c r="Q154" s="190"/>
      <c r="R154" s="193"/>
      <c r="S154" s="193"/>
      <c r="T154" s="193"/>
      <c r="U154" s="190"/>
      <c r="V154" s="192"/>
      <c r="W154" s="197" t="str">
        <f>IFERROR(VLOOKUP('OT - przykład wodociąg'!$BS154,Słowniki_komponentów!$U$2:$Z$412,2,FALSE),"")</f>
        <v/>
      </c>
      <c r="X154" s="194" t="str">
        <f>IF(Tabela2[[#This Row],[Nazwa komponentu
'[3']]]&lt;&gt;"",IF(AND(Tabela2[[#This Row],[Wartość nakładów razem
'[15']]]&lt;3500,OR(MID('OT - przykład wodociąg'!$BS154,1,1)="4",MID('OT - przykład wodociąg'!$BS154,1,1)="5",MID('OT - przykład wodociąg'!$BS154,1,1)="6")),1,'OT - przykład wodociąg'!$BU154),"")</f>
        <v/>
      </c>
      <c r="Y154" s="190"/>
      <c r="Z154" s="178"/>
      <c r="AA154" s="178"/>
      <c r="AB154" s="178"/>
      <c r="AC154" s="198" t="str">
        <f>IF(Tabela2[[#This Row],[Nazwa komponentu
'[3']]]&lt;&gt;"",'OT - przykład wodociąg'!$BU154,"")</f>
        <v/>
      </c>
      <c r="AD154" s="190"/>
      <c r="AE154" s="190"/>
      <c r="AF154" s="190"/>
      <c r="AG154" s="190"/>
      <c r="AH154" s="190"/>
      <c r="AI154" s="190"/>
      <c r="AJ154" s="190"/>
      <c r="AK154" s="190"/>
      <c r="AL154" s="190"/>
      <c r="AM154" s="190"/>
      <c r="AN154" s="190"/>
      <c r="AO154" s="190"/>
      <c r="AP154" s="190"/>
      <c r="AQ154" s="190"/>
      <c r="AR154" s="190"/>
      <c r="AS154" s="190"/>
      <c r="AT154" s="190"/>
      <c r="AU154" s="190"/>
      <c r="AV154" s="242"/>
      <c r="AW154" s="242"/>
      <c r="AX154" s="190"/>
      <c r="AY154" s="190"/>
      <c r="AZ154" s="206"/>
      <c r="BA154" s="178"/>
      <c r="BB154" s="178"/>
      <c r="BC154" s="178"/>
      <c r="BD154" s="178"/>
      <c r="BE154" s="190"/>
      <c r="BF154" s="190"/>
      <c r="BG154" s="198" t="str">
        <f>IF(Tabela2[[#This Row],[Nazwa komponentu
'[3']]]&lt;&gt;"",'OT - przykład wodociąg'!$BS154,"")</f>
        <v/>
      </c>
      <c r="BH154" s="190"/>
      <c r="BI154" s="190"/>
      <c r="BJ154" s="190"/>
      <c r="BK154" s="190"/>
      <c r="BL154" s="190"/>
      <c r="BM154" s="190"/>
      <c r="BN154" s="190"/>
      <c r="BO154" s="190"/>
      <c r="BP154" s="190"/>
      <c r="BQ154" s="190"/>
      <c r="BR154" s="218"/>
      <c r="BS154" s="198" t="str">
        <f t="shared" si="2"/>
        <v/>
      </c>
      <c r="BT154" s="190"/>
      <c r="BU154" s="198" t="str">
        <f>IFERROR(IF(VLOOKUP(BS154,Słowniki_komponentów!$U$1:$Z$476,5,FALSE)="wg tabeli materiałowej",INDEX(Słowniki_komponentów!$AD$2:$AG$50,MATCH(BT154,Słowniki_komponentów!$AC$2:$AC$50,0),MATCH(BQ154,Słowniki_komponentów!$AD$1:$AG$1,0)),VLOOKUP(BS154,Słowniki_komponentów!$U$1:$Z$476,5,FALSE)),"brak wszystkich danych")</f>
        <v>brak wszystkich danych</v>
      </c>
      <c r="BV154" s="205"/>
      <c r="BZ154" s="90"/>
      <c r="CA154" s="90"/>
      <c r="CB154" s="90"/>
    </row>
    <row r="155" spans="1:80">
      <c r="A155" s="189" t="s">
        <v>2549</v>
      </c>
      <c r="B155" s="190"/>
      <c r="C155" s="191" t="str">
        <f>IFERROR(VLOOKUP('OT - przykład wodociąg'!$BS155,Słowniki_komponentów!$U$2:$Z$412,4,FALSE),"")</f>
        <v/>
      </c>
      <c r="D155" s="190"/>
      <c r="E155" s="190"/>
      <c r="F155" s="193"/>
      <c r="G155" s="193"/>
      <c r="H155" s="193"/>
      <c r="I155" s="253"/>
      <c r="J155" s="190"/>
      <c r="K155" s="194" t="str">
        <f>IF(Tabela2[[#This Row],[Nazwa komponentu
'[3']]]&lt;&gt;"",VLOOKUP('OT - przykład wodociąg'!$BT155,Słowniki_komponentów!$AC$2:$AH$50,6,FALSE),"")</f>
        <v/>
      </c>
      <c r="L155" s="229"/>
      <c r="M155" s="228"/>
      <c r="N155" s="229"/>
      <c r="O155" s="228">
        <f>'przedmiar - przykład wodociąg'!K163</f>
        <v>0</v>
      </c>
      <c r="P155" s="226" t="str">
        <f>IF(Tabela2[[#This Row],[Nazwa komponentu
'[3']]]&lt;&gt;"",SUM(L155:O155),"")</f>
        <v/>
      </c>
      <c r="Q155" s="190"/>
      <c r="R155" s="193"/>
      <c r="S155" s="193"/>
      <c r="T155" s="193"/>
      <c r="U155" s="190"/>
      <c r="V155" s="192"/>
      <c r="W155" s="197" t="str">
        <f>IFERROR(VLOOKUP('OT - przykład wodociąg'!$BS155,Słowniki_komponentów!$U$2:$Z$412,2,FALSE),"")</f>
        <v/>
      </c>
      <c r="X155" s="194" t="str">
        <f>IF(Tabela2[[#This Row],[Nazwa komponentu
'[3']]]&lt;&gt;"",IF(AND(Tabela2[[#This Row],[Wartość nakładów razem
'[15']]]&lt;3500,OR(MID('OT - przykład wodociąg'!$BS155,1,1)="4",MID('OT - przykład wodociąg'!$BS155,1,1)="5",MID('OT - przykład wodociąg'!$BS155,1,1)="6")),1,'OT - przykład wodociąg'!$BU155),"")</f>
        <v/>
      </c>
      <c r="Y155" s="190"/>
      <c r="Z155" s="178"/>
      <c r="AA155" s="178"/>
      <c r="AB155" s="178"/>
      <c r="AC155" s="198" t="str">
        <f>IF(Tabela2[[#This Row],[Nazwa komponentu
'[3']]]&lt;&gt;"",'OT - przykład wodociąg'!$BU155,"")</f>
        <v/>
      </c>
      <c r="AD155" s="190"/>
      <c r="AE155" s="190"/>
      <c r="AF155" s="190"/>
      <c r="AG155" s="190"/>
      <c r="AH155" s="190"/>
      <c r="AI155" s="190"/>
      <c r="AJ155" s="190"/>
      <c r="AK155" s="190"/>
      <c r="AL155" s="190"/>
      <c r="AM155" s="190"/>
      <c r="AN155" s="190"/>
      <c r="AO155" s="190"/>
      <c r="AP155" s="190"/>
      <c r="AQ155" s="190"/>
      <c r="AR155" s="190"/>
      <c r="AS155" s="190"/>
      <c r="AT155" s="190"/>
      <c r="AU155" s="190"/>
      <c r="AV155" s="242"/>
      <c r="AW155" s="242"/>
      <c r="AX155" s="190"/>
      <c r="AY155" s="190"/>
      <c r="AZ155" s="206"/>
      <c r="BA155" s="178"/>
      <c r="BB155" s="178"/>
      <c r="BC155" s="178"/>
      <c r="BD155" s="178"/>
      <c r="BE155" s="190"/>
      <c r="BF155" s="190"/>
      <c r="BG155" s="198" t="str">
        <f>IF(Tabela2[[#This Row],[Nazwa komponentu
'[3']]]&lt;&gt;"",'OT - przykład wodociąg'!$BS155,"")</f>
        <v/>
      </c>
      <c r="BH155" s="190"/>
      <c r="BI155" s="190"/>
      <c r="BJ155" s="190"/>
      <c r="BK155" s="190"/>
      <c r="BL155" s="190"/>
      <c r="BM155" s="190"/>
      <c r="BN155" s="190"/>
      <c r="BO155" s="190"/>
      <c r="BP155" s="190"/>
      <c r="BQ155" s="200"/>
      <c r="BR155" s="248"/>
      <c r="BS155" s="198" t="str">
        <f t="shared" si="2"/>
        <v/>
      </c>
      <c r="BT155" s="200"/>
      <c r="BU155" s="198" t="str">
        <f>IFERROR(IF(VLOOKUP(BS155,Słowniki_komponentów!$U$1:$Z$476,5,FALSE)="wg tabeli materiałowej",INDEX(Słowniki_komponentów!$AD$2:$AG$50,MATCH(BT155,Słowniki_komponentów!$AC$2:$AC$50,0),MATCH(BQ155,Słowniki_komponentów!$AD$1:$AG$1,0)),VLOOKUP(BS155,Słowniki_komponentów!$U$1:$Z$476,5,FALSE)),"brak wszystkich danych")</f>
        <v>brak wszystkich danych</v>
      </c>
      <c r="BV155" s="201"/>
      <c r="BZ155" s="90"/>
      <c r="CA155" s="90"/>
      <c r="CB155" s="90"/>
    </row>
    <row r="156" spans="1:80">
      <c r="A156" s="189" t="s">
        <v>2550</v>
      </c>
      <c r="B156" s="190"/>
      <c r="C156" s="191" t="str">
        <f>IFERROR(VLOOKUP('OT - przykład wodociąg'!$BS156,Słowniki_komponentów!$U$2:$Z$412,4,FALSE),"")</f>
        <v/>
      </c>
      <c r="D156" s="190"/>
      <c r="E156" s="190"/>
      <c r="F156" s="193"/>
      <c r="G156" s="193"/>
      <c r="H156" s="193"/>
      <c r="I156" s="253"/>
      <c r="J156" s="190"/>
      <c r="K156" s="194" t="str">
        <f>IF(Tabela2[[#This Row],[Nazwa komponentu
'[3']]]&lt;&gt;"",VLOOKUP('OT - przykład wodociąg'!$BT156,Słowniki_komponentów!$AC$2:$AH$50,6,FALSE),"")</f>
        <v/>
      </c>
      <c r="L156" s="229"/>
      <c r="M156" s="228"/>
      <c r="N156" s="229"/>
      <c r="O156" s="228">
        <f>'przedmiar - przykład wodociąg'!K164</f>
        <v>0</v>
      </c>
      <c r="P156" s="226" t="str">
        <f>IF(Tabela2[[#This Row],[Nazwa komponentu
'[3']]]&lt;&gt;"",SUM(L156:O156),"")</f>
        <v/>
      </c>
      <c r="Q156" s="190"/>
      <c r="R156" s="193"/>
      <c r="S156" s="193"/>
      <c r="T156" s="193"/>
      <c r="U156" s="190"/>
      <c r="V156" s="192"/>
      <c r="W156" s="197" t="str">
        <f>IFERROR(VLOOKUP('OT - przykład wodociąg'!$BS156,Słowniki_komponentów!$U$2:$Z$412,2,FALSE),"")</f>
        <v/>
      </c>
      <c r="X156" s="194" t="str">
        <f>IF(Tabela2[[#This Row],[Nazwa komponentu
'[3']]]&lt;&gt;"",IF(AND(Tabela2[[#This Row],[Wartość nakładów razem
'[15']]]&lt;3500,OR(MID('OT - przykład wodociąg'!$BS156,1,1)="4",MID('OT - przykład wodociąg'!$BS156,1,1)="5",MID('OT - przykład wodociąg'!$BS156,1,1)="6")),1,'OT - przykład wodociąg'!$BU156),"")</f>
        <v/>
      </c>
      <c r="Y156" s="190"/>
      <c r="Z156" s="178"/>
      <c r="AA156" s="178"/>
      <c r="AB156" s="178"/>
      <c r="AC156" s="198" t="str">
        <f>IF(Tabela2[[#This Row],[Nazwa komponentu
'[3']]]&lt;&gt;"",'OT - przykład wodociąg'!$BU156,"")</f>
        <v/>
      </c>
      <c r="AD156" s="190"/>
      <c r="AE156" s="190"/>
      <c r="AF156" s="190"/>
      <c r="AG156" s="190"/>
      <c r="AH156" s="190"/>
      <c r="AI156" s="190"/>
      <c r="AJ156" s="190"/>
      <c r="AK156" s="190"/>
      <c r="AL156" s="190"/>
      <c r="AM156" s="190"/>
      <c r="AN156" s="190"/>
      <c r="AO156" s="190"/>
      <c r="AP156" s="190"/>
      <c r="AQ156" s="190"/>
      <c r="AR156" s="190"/>
      <c r="AS156" s="190"/>
      <c r="AT156" s="190"/>
      <c r="AU156" s="190"/>
      <c r="AV156" s="242"/>
      <c r="AW156" s="242"/>
      <c r="AX156" s="190"/>
      <c r="AY156" s="190"/>
      <c r="AZ156" s="206"/>
      <c r="BA156" s="178"/>
      <c r="BB156" s="178"/>
      <c r="BC156" s="178"/>
      <c r="BD156" s="178"/>
      <c r="BE156" s="190"/>
      <c r="BF156" s="190"/>
      <c r="BG156" s="198" t="str">
        <f>IF(Tabela2[[#This Row],[Nazwa komponentu
'[3']]]&lt;&gt;"",'OT - przykład wodociąg'!$BS156,"")</f>
        <v/>
      </c>
      <c r="BH156" s="190"/>
      <c r="BI156" s="190"/>
      <c r="BJ156" s="190"/>
      <c r="BK156" s="190"/>
      <c r="BL156" s="190"/>
      <c r="BM156" s="190"/>
      <c r="BN156" s="190"/>
      <c r="BO156" s="190"/>
      <c r="BP156" s="190"/>
      <c r="BQ156" s="190"/>
      <c r="BR156" s="218"/>
      <c r="BS156" s="198" t="str">
        <f t="shared" si="2"/>
        <v/>
      </c>
      <c r="BT156" s="190"/>
      <c r="BU156" s="198" t="str">
        <f>IFERROR(IF(VLOOKUP(BS156,Słowniki_komponentów!$U$1:$Z$476,5,FALSE)="wg tabeli materiałowej",INDEX(Słowniki_komponentów!$AD$2:$AG$50,MATCH(BT156,Słowniki_komponentów!$AC$2:$AC$50,0),MATCH(BQ156,Słowniki_komponentów!$AD$1:$AG$1,0)),VLOOKUP(BS156,Słowniki_komponentów!$U$1:$Z$476,5,FALSE)),"brak wszystkich danych")</f>
        <v>brak wszystkich danych</v>
      </c>
      <c r="BV156" s="205"/>
      <c r="BZ156" s="90"/>
      <c r="CA156" s="90"/>
      <c r="CB156" s="90"/>
    </row>
    <row r="157" spans="1:80">
      <c r="A157" s="189" t="s">
        <v>2551</v>
      </c>
      <c r="B157" s="190"/>
      <c r="C157" s="191" t="str">
        <f>IFERROR(VLOOKUP('OT - przykład wodociąg'!$BS157,Słowniki_komponentów!$U$2:$Z$412,4,FALSE),"")</f>
        <v/>
      </c>
      <c r="D157" s="190"/>
      <c r="E157" s="190"/>
      <c r="F157" s="193"/>
      <c r="G157" s="193"/>
      <c r="H157" s="193"/>
      <c r="I157" s="253"/>
      <c r="J157" s="190"/>
      <c r="K157" s="194" t="str">
        <f>IF(Tabela2[[#This Row],[Nazwa komponentu
'[3']]]&lt;&gt;"",VLOOKUP('OT - przykład wodociąg'!$BT157,Słowniki_komponentów!$AC$2:$AH$50,6,FALSE),"")</f>
        <v/>
      </c>
      <c r="L157" s="229"/>
      <c r="M157" s="228"/>
      <c r="N157" s="229"/>
      <c r="O157" s="228">
        <f>'przedmiar - przykład wodociąg'!K165</f>
        <v>0</v>
      </c>
      <c r="P157" s="226" t="str">
        <f>IF(Tabela2[[#This Row],[Nazwa komponentu
'[3']]]&lt;&gt;"",SUM(L157:O157),"")</f>
        <v/>
      </c>
      <c r="Q157" s="190"/>
      <c r="R157" s="193"/>
      <c r="S157" s="193"/>
      <c r="T157" s="193"/>
      <c r="U157" s="190"/>
      <c r="V157" s="192"/>
      <c r="W157" s="197" t="str">
        <f>IFERROR(VLOOKUP('OT - przykład wodociąg'!$BS157,Słowniki_komponentów!$U$2:$Z$412,2,FALSE),"")</f>
        <v/>
      </c>
      <c r="X157" s="194" t="str">
        <f>IF(Tabela2[[#This Row],[Nazwa komponentu
'[3']]]&lt;&gt;"",IF(AND(Tabela2[[#This Row],[Wartość nakładów razem
'[15']]]&lt;3500,OR(MID('OT - przykład wodociąg'!$BS157,1,1)="4",MID('OT - przykład wodociąg'!$BS157,1,1)="5",MID('OT - przykład wodociąg'!$BS157,1,1)="6")),1,'OT - przykład wodociąg'!$BU157),"")</f>
        <v/>
      </c>
      <c r="Y157" s="190"/>
      <c r="Z157" s="178"/>
      <c r="AA157" s="178"/>
      <c r="AB157" s="178"/>
      <c r="AC157" s="198" t="str">
        <f>IF(Tabela2[[#This Row],[Nazwa komponentu
'[3']]]&lt;&gt;"",'OT - przykład wodociąg'!$BU157,"")</f>
        <v/>
      </c>
      <c r="AD157" s="190"/>
      <c r="AE157" s="190"/>
      <c r="AF157" s="190"/>
      <c r="AG157" s="190"/>
      <c r="AH157" s="190"/>
      <c r="AI157" s="190"/>
      <c r="AJ157" s="190"/>
      <c r="AK157" s="190"/>
      <c r="AL157" s="190"/>
      <c r="AM157" s="190"/>
      <c r="AN157" s="190"/>
      <c r="AO157" s="190"/>
      <c r="AP157" s="190"/>
      <c r="AQ157" s="190"/>
      <c r="AR157" s="190"/>
      <c r="AS157" s="190"/>
      <c r="AT157" s="190"/>
      <c r="AU157" s="190"/>
      <c r="AV157" s="242"/>
      <c r="AW157" s="242"/>
      <c r="AX157" s="190"/>
      <c r="AY157" s="190"/>
      <c r="AZ157" s="206"/>
      <c r="BA157" s="178"/>
      <c r="BB157" s="178"/>
      <c r="BC157" s="178"/>
      <c r="BD157" s="178"/>
      <c r="BE157" s="190"/>
      <c r="BF157" s="190"/>
      <c r="BG157" s="198" t="str">
        <f>IF(Tabela2[[#This Row],[Nazwa komponentu
'[3']]]&lt;&gt;"",'OT - przykład wodociąg'!$BS157,"")</f>
        <v/>
      </c>
      <c r="BH157" s="190"/>
      <c r="BI157" s="190"/>
      <c r="BJ157" s="190"/>
      <c r="BK157" s="190"/>
      <c r="BL157" s="190"/>
      <c r="BM157" s="190"/>
      <c r="BN157" s="190"/>
      <c r="BO157" s="190"/>
      <c r="BP157" s="190"/>
      <c r="BQ157" s="200"/>
      <c r="BR157" s="248"/>
      <c r="BS157" s="198" t="str">
        <f t="shared" si="2"/>
        <v/>
      </c>
      <c r="BT157" s="200"/>
      <c r="BU157" s="198" t="str">
        <f>IFERROR(IF(VLOOKUP(BS157,Słowniki_komponentów!$U$1:$Z$476,5,FALSE)="wg tabeli materiałowej",INDEX(Słowniki_komponentów!$AD$2:$AG$50,MATCH(BT157,Słowniki_komponentów!$AC$2:$AC$50,0),MATCH(BQ157,Słowniki_komponentów!$AD$1:$AG$1,0)),VLOOKUP(BS157,Słowniki_komponentów!$U$1:$Z$476,5,FALSE)),"brak wszystkich danych")</f>
        <v>brak wszystkich danych</v>
      </c>
      <c r="BV157" s="201"/>
      <c r="BZ157" s="90"/>
      <c r="CA157" s="90"/>
      <c r="CB157" s="90"/>
    </row>
    <row r="158" spans="1:80">
      <c r="A158" s="189" t="s">
        <v>2552</v>
      </c>
      <c r="B158" s="190"/>
      <c r="C158" s="191" t="str">
        <f>IFERROR(VLOOKUP('OT - przykład wodociąg'!$BS158,Słowniki_komponentów!$U$2:$Z$412,4,FALSE),"")</f>
        <v/>
      </c>
      <c r="D158" s="190"/>
      <c r="E158" s="190"/>
      <c r="F158" s="193"/>
      <c r="G158" s="193"/>
      <c r="H158" s="193"/>
      <c r="I158" s="253"/>
      <c r="J158" s="190"/>
      <c r="K158" s="194" t="str">
        <f>IF(Tabela2[[#This Row],[Nazwa komponentu
'[3']]]&lt;&gt;"",VLOOKUP('OT - przykład wodociąg'!$BT158,Słowniki_komponentów!$AC$2:$AH$50,6,FALSE),"")</f>
        <v/>
      </c>
      <c r="L158" s="229"/>
      <c r="M158" s="228"/>
      <c r="N158" s="229"/>
      <c r="O158" s="228">
        <f>'przedmiar - przykład wodociąg'!K166</f>
        <v>0</v>
      </c>
      <c r="P158" s="226" t="str">
        <f>IF(Tabela2[[#This Row],[Nazwa komponentu
'[3']]]&lt;&gt;"",SUM(L158:O158),"")</f>
        <v/>
      </c>
      <c r="Q158" s="190"/>
      <c r="R158" s="193"/>
      <c r="S158" s="193"/>
      <c r="T158" s="193"/>
      <c r="U158" s="190"/>
      <c r="V158" s="192"/>
      <c r="W158" s="197" t="str">
        <f>IFERROR(VLOOKUP('OT - przykład wodociąg'!$BS158,Słowniki_komponentów!$U$2:$Z$412,2,FALSE),"")</f>
        <v/>
      </c>
      <c r="X158" s="194" t="str">
        <f>IF(Tabela2[[#This Row],[Nazwa komponentu
'[3']]]&lt;&gt;"",IF(AND(Tabela2[[#This Row],[Wartość nakładów razem
'[15']]]&lt;3500,OR(MID('OT - przykład wodociąg'!$BS158,1,1)="4",MID('OT - przykład wodociąg'!$BS158,1,1)="5",MID('OT - przykład wodociąg'!$BS158,1,1)="6")),1,'OT - przykład wodociąg'!$BU158),"")</f>
        <v/>
      </c>
      <c r="Y158" s="190"/>
      <c r="Z158" s="178"/>
      <c r="AA158" s="178"/>
      <c r="AB158" s="178"/>
      <c r="AC158" s="198" t="str">
        <f>IF(Tabela2[[#This Row],[Nazwa komponentu
'[3']]]&lt;&gt;"",'OT - przykład wodociąg'!$BU158,"")</f>
        <v/>
      </c>
      <c r="AD158" s="190"/>
      <c r="AE158" s="190"/>
      <c r="AF158" s="190"/>
      <c r="AG158" s="190"/>
      <c r="AH158" s="190"/>
      <c r="AI158" s="190"/>
      <c r="AJ158" s="190"/>
      <c r="AK158" s="190"/>
      <c r="AL158" s="190"/>
      <c r="AM158" s="190"/>
      <c r="AN158" s="190"/>
      <c r="AO158" s="190"/>
      <c r="AP158" s="190"/>
      <c r="AQ158" s="190"/>
      <c r="AR158" s="190"/>
      <c r="AS158" s="190"/>
      <c r="AT158" s="190"/>
      <c r="AU158" s="190"/>
      <c r="AV158" s="242"/>
      <c r="AW158" s="242"/>
      <c r="AX158" s="190"/>
      <c r="AY158" s="190"/>
      <c r="AZ158" s="206"/>
      <c r="BA158" s="178"/>
      <c r="BB158" s="178"/>
      <c r="BC158" s="178"/>
      <c r="BD158" s="178"/>
      <c r="BE158" s="190"/>
      <c r="BF158" s="190"/>
      <c r="BG158" s="198" t="str">
        <f>IF(Tabela2[[#This Row],[Nazwa komponentu
'[3']]]&lt;&gt;"",'OT - przykład wodociąg'!$BS158,"")</f>
        <v/>
      </c>
      <c r="BH158" s="190"/>
      <c r="BI158" s="190"/>
      <c r="BJ158" s="190"/>
      <c r="BK158" s="190"/>
      <c r="BL158" s="190"/>
      <c r="BM158" s="190"/>
      <c r="BN158" s="190"/>
      <c r="BO158" s="190"/>
      <c r="BP158" s="190"/>
      <c r="BQ158" s="190"/>
      <c r="BR158" s="218"/>
      <c r="BS158" s="198" t="str">
        <f t="shared" si="2"/>
        <v/>
      </c>
      <c r="BT158" s="190"/>
      <c r="BU158" s="198" t="str">
        <f>IFERROR(IF(VLOOKUP(BS158,Słowniki_komponentów!$U$1:$Z$476,5,FALSE)="wg tabeli materiałowej",INDEX(Słowniki_komponentów!$AD$2:$AG$50,MATCH(BT158,Słowniki_komponentów!$AC$2:$AC$50,0),MATCH(BQ158,Słowniki_komponentów!$AD$1:$AG$1,0)),VLOOKUP(BS158,Słowniki_komponentów!$U$1:$Z$476,5,FALSE)),"brak wszystkich danych")</f>
        <v>brak wszystkich danych</v>
      </c>
      <c r="BV158" s="205"/>
      <c r="BZ158" s="90"/>
      <c r="CA158" s="90"/>
      <c r="CB158" s="90"/>
    </row>
    <row r="159" spans="1:80">
      <c r="A159" s="189" t="s">
        <v>2553</v>
      </c>
      <c r="B159" s="190"/>
      <c r="C159" s="191" t="str">
        <f>IFERROR(VLOOKUP('OT - przykład wodociąg'!$BS159,Słowniki_komponentów!$U$2:$Z$412,4,FALSE),"")</f>
        <v/>
      </c>
      <c r="D159" s="190"/>
      <c r="E159" s="190"/>
      <c r="F159" s="193"/>
      <c r="G159" s="193"/>
      <c r="H159" s="193"/>
      <c r="I159" s="253"/>
      <c r="J159" s="190"/>
      <c r="K159" s="194" t="str">
        <f>IF(Tabela2[[#This Row],[Nazwa komponentu
'[3']]]&lt;&gt;"",VLOOKUP('OT - przykład wodociąg'!$BT159,Słowniki_komponentów!$AC$2:$AH$50,6,FALSE),"")</f>
        <v/>
      </c>
      <c r="L159" s="229"/>
      <c r="M159" s="228"/>
      <c r="N159" s="229"/>
      <c r="O159" s="228">
        <f>'przedmiar - przykład wodociąg'!K167</f>
        <v>0</v>
      </c>
      <c r="P159" s="226" t="str">
        <f>IF(Tabela2[[#This Row],[Nazwa komponentu
'[3']]]&lt;&gt;"",SUM(L159:O159),"")</f>
        <v/>
      </c>
      <c r="Q159" s="190"/>
      <c r="R159" s="193"/>
      <c r="S159" s="193"/>
      <c r="T159" s="193"/>
      <c r="U159" s="190"/>
      <c r="V159" s="192"/>
      <c r="W159" s="197" t="str">
        <f>IFERROR(VLOOKUP('OT - przykład wodociąg'!$BS159,Słowniki_komponentów!$U$2:$Z$412,2,FALSE),"")</f>
        <v/>
      </c>
      <c r="X159" s="194" t="str">
        <f>IF(Tabela2[[#This Row],[Nazwa komponentu
'[3']]]&lt;&gt;"",IF(AND(Tabela2[[#This Row],[Wartość nakładów razem
'[15']]]&lt;3500,OR(MID('OT - przykład wodociąg'!$BS159,1,1)="4",MID('OT - przykład wodociąg'!$BS159,1,1)="5",MID('OT - przykład wodociąg'!$BS159,1,1)="6")),1,'OT - przykład wodociąg'!$BU159),"")</f>
        <v/>
      </c>
      <c r="Y159" s="190"/>
      <c r="Z159" s="178"/>
      <c r="AA159" s="178"/>
      <c r="AB159" s="178"/>
      <c r="AC159" s="198" t="str">
        <f>IF(Tabela2[[#This Row],[Nazwa komponentu
'[3']]]&lt;&gt;"",'OT - przykład wodociąg'!$BU159,"")</f>
        <v/>
      </c>
      <c r="AD159" s="190"/>
      <c r="AE159" s="190"/>
      <c r="AF159" s="190"/>
      <c r="AG159" s="190"/>
      <c r="AH159" s="190"/>
      <c r="AI159" s="190"/>
      <c r="AJ159" s="190"/>
      <c r="AK159" s="190"/>
      <c r="AL159" s="190"/>
      <c r="AM159" s="190"/>
      <c r="AN159" s="190"/>
      <c r="AO159" s="190"/>
      <c r="AP159" s="190"/>
      <c r="AQ159" s="190"/>
      <c r="AR159" s="190"/>
      <c r="AS159" s="190"/>
      <c r="AT159" s="190"/>
      <c r="AU159" s="190"/>
      <c r="AV159" s="242"/>
      <c r="AW159" s="242"/>
      <c r="AX159" s="190"/>
      <c r="AY159" s="190"/>
      <c r="AZ159" s="206"/>
      <c r="BA159" s="178"/>
      <c r="BB159" s="178"/>
      <c r="BC159" s="178"/>
      <c r="BD159" s="178"/>
      <c r="BE159" s="190"/>
      <c r="BF159" s="190"/>
      <c r="BG159" s="198" t="str">
        <f>IF(Tabela2[[#This Row],[Nazwa komponentu
'[3']]]&lt;&gt;"",'OT - przykład wodociąg'!$BS159,"")</f>
        <v/>
      </c>
      <c r="BH159" s="190"/>
      <c r="BI159" s="190"/>
      <c r="BJ159" s="190"/>
      <c r="BK159" s="190"/>
      <c r="BL159" s="190"/>
      <c r="BM159" s="190"/>
      <c r="BN159" s="190"/>
      <c r="BO159" s="190"/>
      <c r="BP159" s="190"/>
      <c r="BQ159" s="200"/>
      <c r="BR159" s="248"/>
      <c r="BS159" s="198" t="str">
        <f t="shared" si="2"/>
        <v/>
      </c>
      <c r="BT159" s="200"/>
      <c r="BU159" s="198" t="str">
        <f>IFERROR(IF(VLOOKUP(BS159,Słowniki_komponentów!$U$1:$Z$476,5,FALSE)="wg tabeli materiałowej",INDEX(Słowniki_komponentów!$AD$2:$AG$50,MATCH(BT159,Słowniki_komponentów!$AC$2:$AC$50,0),MATCH(BQ159,Słowniki_komponentów!$AD$1:$AG$1,0)),VLOOKUP(BS159,Słowniki_komponentów!$U$1:$Z$476,5,FALSE)),"brak wszystkich danych")</f>
        <v>brak wszystkich danych</v>
      </c>
      <c r="BV159" s="201"/>
      <c r="BZ159" s="90"/>
      <c r="CA159" s="90"/>
      <c r="CB159" s="90"/>
    </row>
    <row r="160" spans="1:80">
      <c r="A160" s="189" t="s">
        <v>2554</v>
      </c>
      <c r="B160" s="190"/>
      <c r="C160" s="191" t="str">
        <f>IFERROR(VLOOKUP('OT - przykład wodociąg'!$BS160,Słowniki_komponentów!$U$2:$Z$412,4,FALSE),"")</f>
        <v/>
      </c>
      <c r="D160" s="190"/>
      <c r="E160" s="190"/>
      <c r="F160" s="193"/>
      <c r="G160" s="193"/>
      <c r="H160" s="193"/>
      <c r="I160" s="253"/>
      <c r="J160" s="190"/>
      <c r="K160" s="194" t="str">
        <f>IF(Tabela2[[#This Row],[Nazwa komponentu
'[3']]]&lt;&gt;"",VLOOKUP('OT - przykład wodociąg'!$BT160,Słowniki_komponentów!$AC$2:$AH$50,6,FALSE),"")</f>
        <v/>
      </c>
      <c r="L160" s="229"/>
      <c r="M160" s="228"/>
      <c r="N160" s="229"/>
      <c r="O160" s="228">
        <f>'przedmiar - przykład wodociąg'!K168</f>
        <v>0</v>
      </c>
      <c r="P160" s="226" t="str">
        <f>IF(Tabela2[[#This Row],[Nazwa komponentu
'[3']]]&lt;&gt;"",SUM(L160:O160),"")</f>
        <v/>
      </c>
      <c r="Q160" s="190"/>
      <c r="R160" s="193"/>
      <c r="S160" s="193"/>
      <c r="T160" s="193"/>
      <c r="U160" s="190"/>
      <c r="V160" s="192"/>
      <c r="W160" s="197" t="str">
        <f>IFERROR(VLOOKUP('OT - przykład wodociąg'!$BS160,Słowniki_komponentów!$U$2:$Z$412,2,FALSE),"")</f>
        <v/>
      </c>
      <c r="X160" s="194" t="str">
        <f>IF(Tabela2[[#This Row],[Nazwa komponentu
'[3']]]&lt;&gt;"",IF(AND(Tabela2[[#This Row],[Wartość nakładów razem
'[15']]]&lt;3500,OR(MID('OT - przykład wodociąg'!$BS160,1,1)="4",MID('OT - przykład wodociąg'!$BS160,1,1)="5",MID('OT - przykład wodociąg'!$BS160,1,1)="6")),1,'OT - przykład wodociąg'!$BU160),"")</f>
        <v/>
      </c>
      <c r="Y160" s="190"/>
      <c r="Z160" s="178"/>
      <c r="AA160" s="178"/>
      <c r="AB160" s="178"/>
      <c r="AC160" s="198" t="str">
        <f>IF(Tabela2[[#This Row],[Nazwa komponentu
'[3']]]&lt;&gt;"",'OT - przykład wodociąg'!$BU160,"")</f>
        <v/>
      </c>
      <c r="AD160" s="190"/>
      <c r="AE160" s="190"/>
      <c r="AF160" s="190"/>
      <c r="AG160" s="190"/>
      <c r="AH160" s="190" t="s">
        <v>2645</v>
      </c>
      <c r="AI160" s="190"/>
      <c r="AJ160" s="190"/>
      <c r="AK160" s="190"/>
      <c r="AL160" s="190"/>
      <c r="AM160" s="190"/>
      <c r="AN160" s="190"/>
      <c r="AO160" s="190"/>
      <c r="AP160" s="190"/>
      <c r="AQ160" s="190"/>
      <c r="AR160" s="190"/>
      <c r="AS160" s="190"/>
      <c r="AT160" s="190"/>
      <c r="AU160" s="190"/>
      <c r="AV160" s="242"/>
      <c r="AW160" s="242"/>
      <c r="AX160" s="190"/>
      <c r="AY160" s="190"/>
      <c r="AZ160" s="206"/>
      <c r="BA160" s="178"/>
      <c r="BB160" s="178"/>
      <c r="BC160" s="178"/>
      <c r="BD160" s="178"/>
      <c r="BE160" s="190"/>
      <c r="BF160" s="190"/>
      <c r="BG160" s="198" t="str">
        <f>IF(Tabela2[[#This Row],[Nazwa komponentu
'[3']]]&lt;&gt;"",'OT - przykład wodociąg'!$BS160,"")</f>
        <v/>
      </c>
      <c r="BH160" s="190"/>
      <c r="BI160" s="190"/>
      <c r="BJ160" s="190"/>
      <c r="BK160" s="190"/>
      <c r="BL160" s="190"/>
      <c r="BM160" s="190"/>
      <c r="BN160" s="190"/>
      <c r="BO160" s="190"/>
      <c r="BP160" s="190"/>
      <c r="BQ160" s="190"/>
      <c r="BR160" s="218"/>
      <c r="BS160" s="198" t="str">
        <f t="shared" si="2"/>
        <v/>
      </c>
      <c r="BT160" s="190"/>
      <c r="BU160" s="198" t="str">
        <f>IFERROR(IF(VLOOKUP(BS160,Słowniki_komponentów!$U$1:$Z$476,5,FALSE)="wg tabeli materiałowej",INDEX(Słowniki_komponentów!$AD$2:$AG$50,MATCH(BT160,Słowniki_komponentów!$AC$2:$AC$50,0),MATCH(BQ160,Słowniki_komponentów!$AD$1:$AG$1,0)),VLOOKUP(BS160,Słowniki_komponentów!$U$1:$Z$476,5,FALSE)),"brak wszystkich danych")</f>
        <v>brak wszystkich danych</v>
      </c>
      <c r="BV160" s="205"/>
      <c r="BZ160" s="90"/>
      <c r="CA160" s="90"/>
      <c r="CB160" s="90"/>
    </row>
    <row r="161" spans="1:80">
      <c r="A161" s="189" t="s">
        <v>2555</v>
      </c>
      <c r="B161" s="190"/>
      <c r="C161" s="191" t="str">
        <f>IFERROR(VLOOKUP('OT - przykład wodociąg'!$BS161,Słowniki_komponentów!$U$2:$Z$412,4,FALSE),"")</f>
        <v/>
      </c>
      <c r="D161" s="190"/>
      <c r="E161" s="190"/>
      <c r="F161" s="193"/>
      <c r="G161" s="193"/>
      <c r="H161" s="193"/>
      <c r="I161" s="253"/>
      <c r="J161" s="190"/>
      <c r="K161" s="194" t="str">
        <f>IF(Tabela2[[#This Row],[Nazwa komponentu
'[3']]]&lt;&gt;"",VLOOKUP('OT - przykład wodociąg'!$BT161,Słowniki_komponentów!$AC$2:$AH$50,6,FALSE),"")</f>
        <v/>
      </c>
      <c r="L161" s="229"/>
      <c r="M161" s="228"/>
      <c r="N161" s="229"/>
      <c r="O161" s="228">
        <f>'przedmiar - przykład wodociąg'!K169</f>
        <v>0</v>
      </c>
      <c r="P161" s="226" t="str">
        <f>IF(Tabela2[[#This Row],[Nazwa komponentu
'[3']]]&lt;&gt;"",SUM(L161:O161),"")</f>
        <v/>
      </c>
      <c r="Q161" s="190"/>
      <c r="R161" s="193"/>
      <c r="S161" s="193"/>
      <c r="T161" s="193"/>
      <c r="U161" s="190"/>
      <c r="V161" s="192"/>
      <c r="W161" s="197" t="str">
        <f>IFERROR(VLOOKUP('OT - przykład wodociąg'!$BS161,Słowniki_komponentów!$U$2:$Z$412,2,FALSE),"")</f>
        <v/>
      </c>
      <c r="X161" s="194" t="str">
        <f>IF(Tabela2[[#This Row],[Nazwa komponentu
'[3']]]&lt;&gt;"",IF(AND(Tabela2[[#This Row],[Wartość nakładów razem
'[15']]]&lt;3500,OR(MID('OT - przykład wodociąg'!$BS161,1,1)="4",MID('OT - przykład wodociąg'!$BS161,1,1)="5",MID('OT - przykład wodociąg'!$BS161,1,1)="6")),1,'OT - przykład wodociąg'!$BU161),"")</f>
        <v/>
      </c>
      <c r="Y161" s="190"/>
      <c r="Z161" s="178"/>
      <c r="AA161" s="178"/>
      <c r="AB161" s="178"/>
      <c r="AC161" s="198" t="str">
        <f>IF(Tabela2[[#This Row],[Nazwa komponentu
'[3']]]&lt;&gt;"",'OT - przykład wodociąg'!$BU161,"")</f>
        <v/>
      </c>
      <c r="AD161" s="190"/>
      <c r="AE161" s="190"/>
      <c r="AF161" s="190"/>
      <c r="AG161" s="190"/>
      <c r="AH161" s="190"/>
      <c r="AI161" s="190"/>
      <c r="AJ161" s="190"/>
      <c r="AK161" s="190"/>
      <c r="AL161" s="190"/>
      <c r="AM161" s="190"/>
      <c r="AN161" s="190"/>
      <c r="AO161" s="190"/>
      <c r="AP161" s="190"/>
      <c r="AQ161" s="190"/>
      <c r="AR161" s="190"/>
      <c r="AS161" s="190"/>
      <c r="AT161" s="190"/>
      <c r="AU161" s="190"/>
      <c r="AV161" s="242"/>
      <c r="AW161" s="242"/>
      <c r="AX161" s="190"/>
      <c r="AY161" s="190"/>
      <c r="AZ161" s="206"/>
      <c r="BA161" s="178"/>
      <c r="BB161" s="178"/>
      <c r="BC161" s="178"/>
      <c r="BD161" s="178"/>
      <c r="BE161" s="190"/>
      <c r="BF161" s="190"/>
      <c r="BG161" s="198" t="str">
        <f>IF(Tabela2[[#This Row],[Nazwa komponentu
'[3']]]&lt;&gt;"",'OT - przykład wodociąg'!$BS161,"")</f>
        <v/>
      </c>
      <c r="BH161" s="190"/>
      <c r="BI161" s="190"/>
      <c r="BJ161" s="190"/>
      <c r="BK161" s="190"/>
      <c r="BL161" s="190"/>
      <c r="BM161" s="190"/>
      <c r="BN161" s="190"/>
      <c r="BO161" s="190"/>
      <c r="BP161" s="190"/>
      <c r="BQ161" s="200"/>
      <c r="BR161" s="248"/>
      <c r="BS161" s="198" t="str">
        <f t="shared" si="2"/>
        <v/>
      </c>
      <c r="BT161" s="200"/>
      <c r="BU161" s="198" t="str">
        <f>IFERROR(IF(VLOOKUP(BS161,Słowniki_komponentów!$U$1:$Z$476,5,FALSE)="wg tabeli materiałowej",INDEX(Słowniki_komponentów!$AD$2:$AG$50,MATCH(BT161,Słowniki_komponentów!$AC$2:$AC$50,0),MATCH(BQ161,Słowniki_komponentów!$AD$1:$AG$1,0)),VLOOKUP(BS161,Słowniki_komponentów!$U$1:$Z$476,5,FALSE)),"brak wszystkich danych")</f>
        <v>brak wszystkich danych</v>
      </c>
      <c r="BV161" s="201"/>
      <c r="BZ161" s="90"/>
      <c r="CA161" s="90"/>
      <c r="CB161" s="90"/>
    </row>
    <row r="162" spans="1:80">
      <c r="A162" s="189" t="s">
        <v>2556</v>
      </c>
      <c r="B162" s="190"/>
      <c r="C162" s="191" t="str">
        <f>IFERROR(VLOOKUP('OT - przykład wodociąg'!$BS162,Słowniki_komponentów!$U$2:$Z$412,4,FALSE),"")</f>
        <v/>
      </c>
      <c r="D162" s="190"/>
      <c r="E162" s="190"/>
      <c r="F162" s="193"/>
      <c r="G162" s="193"/>
      <c r="H162" s="193"/>
      <c r="I162" s="253"/>
      <c r="J162" s="190"/>
      <c r="K162" s="194" t="str">
        <f>IF(Tabela2[[#This Row],[Nazwa komponentu
'[3']]]&lt;&gt;"",VLOOKUP('OT - przykład wodociąg'!$BT162,Słowniki_komponentów!$AC$2:$AH$50,6,FALSE),"")</f>
        <v/>
      </c>
      <c r="L162" s="229"/>
      <c r="M162" s="228"/>
      <c r="N162" s="229"/>
      <c r="O162" s="228">
        <f>'przedmiar - przykład wodociąg'!K170</f>
        <v>0</v>
      </c>
      <c r="P162" s="226" t="str">
        <f>IF(Tabela2[[#This Row],[Nazwa komponentu
'[3']]]&lt;&gt;"",SUM(L162:O162),"")</f>
        <v/>
      </c>
      <c r="Q162" s="190"/>
      <c r="R162" s="193"/>
      <c r="S162" s="193"/>
      <c r="T162" s="193"/>
      <c r="U162" s="190"/>
      <c r="V162" s="192"/>
      <c r="W162" s="197" t="str">
        <f>IFERROR(VLOOKUP('OT - przykład wodociąg'!$BS162,Słowniki_komponentów!$U$2:$Z$412,2,FALSE),"")</f>
        <v/>
      </c>
      <c r="X162" s="194" t="str">
        <f>IF(Tabela2[[#This Row],[Nazwa komponentu
'[3']]]&lt;&gt;"",IF(AND(Tabela2[[#This Row],[Wartość nakładów razem
'[15']]]&lt;3500,OR(MID('OT - przykład wodociąg'!$BS162,1,1)="4",MID('OT - przykład wodociąg'!$BS162,1,1)="5",MID('OT - przykład wodociąg'!$BS162,1,1)="6")),1,'OT - przykład wodociąg'!$BU162),"")</f>
        <v/>
      </c>
      <c r="Y162" s="190"/>
      <c r="Z162" s="178"/>
      <c r="AA162" s="178"/>
      <c r="AB162" s="178"/>
      <c r="AC162" s="198" t="str">
        <f>IF(Tabela2[[#This Row],[Nazwa komponentu
'[3']]]&lt;&gt;"",'OT - przykład wodociąg'!$BU162,"")</f>
        <v/>
      </c>
      <c r="AD162" s="190"/>
      <c r="AE162" s="190"/>
      <c r="AF162" s="190"/>
      <c r="AG162" s="190"/>
      <c r="AH162" s="190"/>
      <c r="AI162" s="190"/>
      <c r="AJ162" s="190"/>
      <c r="AK162" s="190"/>
      <c r="AL162" s="190"/>
      <c r="AM162" s="190"/>
      <c r="AN162" s="190"/>
      <c r="AO162" s="190"/>
      <c r="AP162" s="190"/>
      <c r="AQ162" s="190"/>
      <c r="AR162" s="190"/>
      <c r="AS162" s="190"/>
      <c r="AT162" s="190"/>
      <c r="AU162" s="190"/>
      <c r="AV162" s="242"/>
      <c r="AW162" s="242"/>
      <c r="AX162" s="190"/>
      <c r="AY162" s="190"/>
      <c r="AZ162" s="206"/>
      <c r="BA162" s="178"/>
      <c r="BB162" s="178"/>
      <c r="BC162" s="178"/>
      <c r="BD162" s="178"/>
      <c r="BE162" s="190"/>
      <c r="BF162" s="190"/>
      <c r="BG162" s="198" t="str">
        <f>IF(Tabela2[[#This Row],[Nazwa komponentu
'[3']]]&lt;&gt;"",'OT - przykład wodociąg'!$BS162,"")</f>
        <v/>
      </c>
      <c r="BH162" s="190"/>
      <c r="BI162" s="190"/>
      <c r="BJ162" s="190"/>
      <c r="BK162" s="190"/>
      <c r="BL162" s="190"/>
      <c r="BM162" s="190"/>
      <c r="BN162" s="190"/>
      <c r="BO162" s="190"/>
      <c r="BP162" s="190"/>
      <c r="BQ162" s="190"/>
      <c r="BR162" s="218"/>
      <c r="BS162" s="198" t="str">
        <f t="shared" si="2"/>
        <v/>
      </c>
      <c r="BT162" s="190"/>
      <c r="BU162" s="198" t="str">
        <f>IFERROR(IF(VLOOKUP(BS162,Słowniki_komponentów!$U$1:$Z$476,5,FALSE)="wg tabeli materiałowej",INDEX(Słowniki_komponentów!$AD$2:$AG$50,MATCH(BT162,Słowniki_komponentów!$AC$2:$AC$50,0),MATCH(BQ162,Słowniki_komponentów!$AD$1:$AG$1,0)),VLOOKUP(BS162,Słowniki_komponentów!$U$1:$Z$476,5,FALSE)),"brak wszystkich danych")</f>
        <v>brak wszystkich danych</v>
      </c>
      <c r="BV162" s="205"/>
      <c r="BZ162" s="90"/>
      <c r="CA162" s="90"/>
      <c r="CB162" s="90"/>
    </row>
    <row r="163" spans="1:80">
      <c r="A163" s="189" t="s">
        <v>2557</v>
      </c>
      <c r="B163" s="190"/>
      <c r="C163" s="191" t="str">
        <f>IFERROR(VLOOKUP('OT - przykład wodociąg'!$BS163,Słowniki_komponentów!$U$2:$Z$412,4,FALSE),"")</f>
        <v/>
      </c>
      <c r="D163" s="190"/>
      <c r="E163" s="190"/>
      <c r="F163" s="193"/>
      <c r="G163" s="193"/>
      <c r="H163" s="193"/>
      <c r="I163" s="253"/>
      <c r="J163" s="190"/>
      <c r="K163" s="194" t="str">
        <f>IF(Tabela2[[#This Row],[Nazwa komponentu
'[3']]]&lt;&gt;"",VLOOKUP('OT - przykład wodociąg'!$BT163,Słowniki_komponentów!$AC$2:$AH$50,6,FALSE),"")</f>
        <v/>
      </c>
      <c r="L163" s="229"/>
      <c r="M163" s="228"/>
      <c r="N163" s="229"/>
      <c r="O163" s="228">
        <f>'przedmiar - przykład wodociąg'!K171</f>
        <v>0</v>
      </c>
      <c r="P163" s="226" t="str">
        <f>IF(Tabela2[[#This Row],[Nazwa komponentu
'[3']]]&lt;&gt;"",SUM(L163:O163),"")</f>
        <v/>
      </c>
      <c r="Q163" s="190"/>
      <c r="R163" s="193"/>
      <c r="S163" s="193"/>
      <c r="T163" s="193"/>
      <c r="U163" s="190"/>
      <c r="V163" s="192"/>
      <c r="W163" s="197" t="str">
        <f>IFERROR(VLOOKUP('OT - przykład wodociąg'!$BS163,Słowniki_komponentów!$U$2:$Z$412,2,FALSE),"")</f>
        <v/>
      </c>
      <c r="X163" s="194" t="str">
        <f>IF(Tabela2[[#This Row],[Nazwa komponentu
'[3']]]&lt;&gt;"",IF(AND(Tabela2[[#This Row],[Wartość nakładów razem
'[15']]]&lt;3500,OR(MID('OT - przykład wodociąg'!$BS163,1,1)="4",MID('OT - przykład wodociąg'!$BS163,1,1)="5",MID('OT - przykład wodociąg'!$BS163,1,1)="6")),1,'OT - przykład wodociąg'!$BU163),"")</f>
        <v/>
      </c>
      <c r="Y163" s="190"/>
      <c r="Z163" s="178"/>
      <c r="AA163" s="178"/>
      <c r="AB163" s="178"/>
      <c r="AC163" s="198" t="str">
        <f>IF(Tabela2[[#This Row],[Nazwa komponentu
'[3']]]&lt;&gt;"",'OT - przykład wodociąg'!$BU163,"")</f>
        <v/>
      </c>
      <c r="AD163" s="190"/>
      <c r="AE163" s="190"/>
      <c r="AF163" s="190"/>
      <c r="AG163" s="190"/>
      <c r="AH163" s="190"/>
      <c r="AI163" s="190"/>
      <c r="AJ163" s="190"/>
      <c r="AK163" s="190"/>
      <c r="AL163" s="190"/>
      <c r="AM163" s="190"/>
      <c r="AN163" s="190"/>
      <c r="AO163" s="190"/>
      <c r="AP163" s="190"/>
      <c r="AQ163" s="190"/>
      <c r="AR163" s="190"/>
      <c r="AS163" s="190"/>
      <c r="AT163" s="190"/>
      <c r="AU163" s="190"/>
      <c r="AV163" s="242"/>
      <c r="AW163" s="242"/>
      <c r="AX163" s="190"/>
      <c r="AY163" s="190"/>
      <c r="AZ163" s="206"/>
      <c r="BA163" s="178"/>
      <c r="BB163" s="178"/>
      <c r="BC163" s="178"/>
      <c r="BD163" s="178"/>
      <c r="BE163" s="190"/>
      <c r="BF163" s="190"/>
      <c r="BG163" s="198" t="str">
        <f>IF(Tabela2[[#This Row],[Nazwa komponentu
'[3']]]&lt;&gt;"",'OT - przykład wodociąg'!$BS163,"")</f>
        <v/>
      </c>
      <c r="BH163" s="190"/>
      <c r="BI163" s="190"/>
      <c r="BJ163" s="190"/>
      <c r="BK163" s="190"/>
      <c r="BL163" s="190"/>
      <c r="BM163" s="190"/>
      <c r="BN163" s="190"/>
      <c r="BO163" s="190"/>
      <c r="BP163" s="190"/>
      <c r="BQ163" s="200"/>
      <c r="BR163" s="248"/>
      <c r="BS163" s="198" t="str">
        <f t="shared" si="2"/>
        <v/>
      </c>
      <c r="BT163" s="200"/>
      <c r="BU163" s="198" t="str">
        <f>IFERROR(IF(VLOOKUP(BS163,Słowniki_komponentów!$U$1:$Z$476,5,FALSE)="wg tabeli materiałowej",INDEX(Słowniki_komponentów!$AD$2:$AG$50,MATCH(BT163,Słowniki_komponentów!$AC$2:$AC$50,0),MATCH(BQ163,Słowniki_komponentów!$AD$1:$AG$1,0)),VLOOKUP(BS163,Słowniki_komponentów!$U$1:$Z$476,5,FALSE)),"brak wszystkich danych")</f>
        <v>brak wszystkich danych</v>
      </c>
      <c r="BV163" s="201"/>
      <c r="BZ163" s="90"/>
      <c r="CA163" s="90"/>
      <c r="CB163" s="90"/>
    </row>
    <row r="164" spans="1:80">
      <c r="A164" s="189" t="s">
        <v>2558</v>
      </c>
      <c r="B164" s="190"/>
      <c r="C164" s="191" t="str">
        <f>IFERROR(VLOOKUP('OT - przykład wodociąg'!$BS164,Słowniki_komponentów!$U$2:$Z$412,4,FALSE),"")</f>
        <v/>
      </c>
      <c r="D164" s="190"/>
      <c r="E164" s="190"/>
      <c r="F164" s="193"/>
      <c r="G164" s="193"/>
      <c r="H164" s="193"/>
      <c r="I164" s="253"/>
      <c r="J164" s="190"/>
      <c r="K164" s="194" t="str">
        <f>IF(Tabela2[[#This Row],[Nazwa komponentu
'[3']]]&lt;&gt;"",VLOOKUP('OT - przykład wodociąg'!$BT164,Słowniki_komponentów!$AC$2:$AH$50,6,FALSE),"")</f>
        <v/>
      </c>
      <c r="L164" s="229"/>
      <c r="M164" s="228"/>
      <c r="N164" s="229"/>
      <c r="O164" s="228">
        <f>'przedmiar - przykład wodociąg'!K172</f>
        <v>0</v>
      </c>
      <c r="P164" s="226" t="str">
        <f>IF(Tabela2[[#This Row],[Nazwa komponentu
'[3']]]&lt;&gt;"",SUM(L164:O164),"")</f>
        <v/>
      </c>
      <c r="Q164" s="190"/>
      <c r="R164" s="193"/>
      <c r="S164" s="193"/>
      <c r="T164" s="193"/>
      <c r="U164" s="190"/>
      <c r="V164" s="192"/>
      <c r="W164" s="197" t="str">
        <f>IFERROR(VLOOKUP('OT - przykład wodociąg'!$BS164,Słowniki_komponentów!$U$2:$Z$412,2,FALSE),"")</f>
        <v/>
      </c>
      <c r="X164" s="194" t="str">
        <f>IF(Tabela2[[#This Row],[Nazwa komponentu
'[3']]]&lt;&gt;"",IF(AND(Tabela2[[#This Row],[Wartość nakładów razem
'[15']]]&lt;3500,OR(MID('OT - przykład wodociąg'!$BS164,1,1)="4",MID('OT - przykład wodociąg'!$BS164,1,1)="5",MID('OT - przykład wodociąg'!$BS164,1,1)="6")),1,'OT - przykład wodociąg'!$BU164),"")</f>
        <v/>
      </c>
      <c r="Y164" s="190"/>
      <c r="Z164" s="178"/>
      <c r="AA164" s="178"/>
      <c r="AB164" s="178"/>
      <c r="AC164" s="198" t="str">
        <f>IF(Tabela2[[#This Row],[Nazwa komponentu
'[3']]]&lt;&gt;"",'OT - przykład wodociąg'!$BU164,"")</f>
        <v/>
      </c>
      <c r="AD164" s="190"/>
      <c r="AE164" s="190"/>
      <c r="AF164" s="190"/>
      <c r="AG164" s="190"/>
      <c r="AH164" s="190"/>
      <c r="AI164" s="190"/>
      <c r="AJ164" s="190"/>
      <c r="AK164" s="190"/>
      <c r="AL164" s="190"/>
      <c r="AM164" s="190"/>
      <c r="AN164" s="190"/>
      <c r="AO164" s="190"/>
      <c r="AP164" s="190"/>
      <c r="AQ164" s="190"/>
      <c r="AR164" s="190"/>
      <c r="AS164" s="190"/>
      <c r="AT164" s="190"/>
      <c r="AU164" s="190"/>
      <c r="AV164" s="242"/>
      <c r="AW164" s="242"/>
      <c r="AX164" s="190"/>
      <c r="AY164" s="190"/>
      <c r="AZ164" s="206"/>
      <c r="BA164" s="178"/>
      <c r="BB164" s="178"/>
      <c r="BC164" s="178"/>
      <c r="BD164" s="178"/>
      <c r="BE164" s="190"/>
      <c r="BF164" s="190"/>
      <c r="BG164" s="198" t="str">
        <f>IF(Tabela2[[#This Row],[Nazwa komponentu
'[3']]]&lt;&gt;"",'OT - przykład wodociąg'!$BS164,"")</f>
        <v/>
      </c>
      <c r="BH164" s="190"/>
      <c r="BI164" s="190"/>
      <c r="BJ164" s="190"/>
      <c r="BK164" s="190"/>
      <c r="BL164" s="190"/>
      <c r="BM164" s="190"/>
      <c r="BN164" s="190"/>
      <c r="BO164" s="190"/>
      <c r="BP164" s="190"/>
      <c r="BQ164" s="190"/>
      <c r="BR164" s="218"/>
      <c r="BS164" s="198" t="str">
        <f t="shared" si="2"/>
        <v/>
      </c>
      <c r="BT164" s="190"/>
      <c r="BU164" s="198" t="str">
        <f>IFERROR(IF(VLOOKUP(BS164,Słowniki_komponentów!$U$1:$Z$476,5,FALSE)="wg tabeli materiałowej",INDEX(Słowniki_komponentów!$AD$2:$AG$50,MATCH(BT164,Słowniki_komponentów!$AC$2:$AC$50,0),MATCH(BQ164,Słowniki_komponentów!$AD$1:$AG$1,0)),VLOOKUP(BS164,Słowniki_komponentów!$U$1:$Z$476,5,FALSE)),"brak wszystkich danych")</f>
        <v>brak wszystkich danych</v>
      </c>
      <c r="BV164" s="205"/>
      <c r="BZ164" s="90"/>
      <c r="CA164" s="90"/>
      <c r="CB164" s="90"/>
    </row>
    <row r="165" spans="1:80">
      <c r="A165" s="189" t="s">
        <v>2559</v>
      </c>
      <c r="B165" s="190"/>
      <c r="C165" s="191" t="str">
        <f>IFERROR(VLOOKUP('OT - przykład wodociąg'!$BS165,Słowniki_komponentów!$U$2:$Z$412,4,FALSE),"")</f>
        <v/>
      </c>
      <c r="D165" s="190"/>
      <c r="E165" s="190"/>
      <c r="F165" s="193"/>
      <c r="G165" s="193"/>
      <c r="H165" s="193"/>
      <c r="I165" s="253"/>
      <c r="J165" s="190"/>
      <c r="K165" s="194" t="str">
        <f>IF(Tabela2[[#This Row],[Nazwa komponentu
'[3']]]&lt;&gt;"",VLOOKUP('OT - przykład wodociąg'!$BT165,Słowniki_komponentów!$AC$2:$AH$50,6,FALSE),"")</f>
        <v/>
      </c>
      <c r="L165" s="229"/>
      <c r="M165" s="228"/>
      <c r="N165" s="229"/>
      <c r="O165" s="228">
        <f>'przedmiar - przykład wodociąg'!K173</f>
        <v>0</v>
      </c>
      <c r="P165" s="226" t="str">
        <f>IF(Tabela2[[#This Row],[Nazwa komponentu
'[3']]]&lt;&gt;"",SUM(L165:O165),"")</f>
        <v/>
      </c>
      <c r="Q165" s="190"/>
      <c r="R165" s="193"/>
      <c r="S165" s="193"/>
      <c r="T165" s="193"/>
      <c r="U165" s="190"/>
      <c r="V165" s="192"/>
      <c r="W165" s="197" t="str">
        <f>IFERROR(VLOOKUP('OT - przykład wodociąg'!$BS165,Słowniki_komponentów!$U$2:$Z$412,2,FALSE),"")</f>
        <v/>
      </c>
      <c r="X165" s="194" t="str">
        <f>IF(Tabela2[[#This Row],[Nazwa komponentu
'[3']]]&lt;&gt;"",IF(AND(Tabela2[[#This Row],[Wartość nakładów razem
'[15']]]&lt;3500,OR(MID('OT - przykład wodociąg'!$BS165,1,1)="4",MID('OT - przykład wodociąg'!$BS165,1,1)="5",MID('OT - przykład wodociąg'!$BS165,1,1)="6")),1,'OT - przykład wodociąg'!$BU165),"")</f>
        <v/>
      </c>
      <c r="Y165" s="190"/>
      <c r="Z165" s="178"/>
      <c r="AA165" s="178"/>
      <c r="AB165" s="178"/>
      <c r="AC165" s="198" t="str">
        <f>IF(Tabela2[[#This Row],[Nazwa komponentu
'[3']]]&lt;&gt;"",'OT - przykład wodociąg'!$BU165,"")</f>
        <v/>
      </c>
      <c r="AD165" s="190"/>
      <c r="AE165" s="190"/>
      <c r="AF165" s="190"/>
      <c r="AG165" s="190"/>
      <c r="AH165" s="190"/>
      <c r="AI165" s="190"/>
      <c r="AJ165" s="190"/>
      <c r="AK165" s="190"/>
      <c r="AL165" s="190"/>
      <c r="AM165" s="190"/>
      <c r="AN165" s="190"/>
      <c r="AO165" s="190"/>
      <c r="AP165" s="190"/>
      <c r="AQ165" s="190"/>
      <c r="AR165" s="190"/>
      <c r="AS165" s="190"/>
      <c r="AT165" s="190"/>
      <c r="AU165" s="190"/>
      <c r="AV165" s="242"/>
      <c r="AW165" s="242"/>
      <c r="AX165" s="190"/>
      <c r="AY165" s="190"/>
      <c r="AZ165" s="206"/>
      <c r="BA165" s="178"/>
      <c r="BB165" s="178"/>
      <c r="BC165" s="178"/>
      <c r="BD165" s="178"/>
      <c r="BE165" s="190"/>
      <c r="BF165" s="190"/>
      <c r="BG165" s="198" t="str">
        <f>IF(Tabela2[[#This Row],[Nazwa komponentu
'[3']]]&lt;&gt;"",'OT - przykład wodociąg'!$BS165,"")</f>
        <v/>
      </c>
      <c r="BH165" s="190"/>
      <c r="BI165" s="190"/>
      <c r="BJ165" s="190"/>
      <c r="BK165" s="190"/>
      <c r="BL165" s="190"/>
      <c r="BM165" s="190"/>
      <c r="BN165" s="190"/>
      <c r="BO165" s="190"/>
      <c r="BP165" s="190"/>
      <c r="BQ165" s="200"/>
      <c r="BR165" s="248"/>
      <c r="BS165" s="198" t="str">
        <f t="shared" si="2"/>
        <v/>
      </c>
      <c r="BT165" s="200"/>
      <c r="BU165" s="198" t="str">
        <f>IFERROR(IF(VLOOKUP(BS165,Słowniki_komponentów!$U$1:$Z$476,5,FALSE)="wg tabeli materiałowej",INDEX(Słowniki_komponentów!$AD$2:$AG$50,MATCH(BT165,Słowniki_komponentów!$AC$2:$AC$50,0),MATCH(BQ165,Słowniki_komponentów!$AD$1:$AG$1,0)),VLOOKUP(BS165,Słowniki_komponentów!$U$1:$Z$476,5,FALSE)),"brak wszystkich danych")</f>
        <v>brak wszystkich danych</v>
      </c>
      <c r="BV165" s="201"/>
      <c r="BZ165" s="90"/>
      <c r="CA165" s="90"/>
      <c r="CB165" s="90"/>
    </row>
    <row r="166" spans="1:80">
      <c r="A166" s="189" t="s">
        <v>2560</v>
      </c>
      <c r="B166" s="190"/>
      <c r="C166" s="191" t="str">
        <f>IFERROR(VLOOKUP('OT - przykład wodociąg'!$BS166,Słowniki_komponentów!$U$2:$Z$412,4,FALSE),"")</f>
        <v/>
      </c>
      <c r="D166" s="190"/>
      <c r="E166" s="190"/>
      <c r="F166" s="193"/>
      <c r="G166" s="193"/>
      <c r="H166" s="193"/>
      <c r="I166" s="253"/>
      <c r="J166" s="190"/>
      <c r="K166" s="194" t="str">
        <f>IF(Tabela2[[#This Row],[Nazwa komponentu
'[3']]]&lt;&gt;"",VLOOKUP('OT - przykład wodociąg'!$BT166,Słowniki_komponentów!$AC$2:$AH$50,6,FALSE),"")</f>
        <v/>
      </c>
      <c r="L166" s="229"/>
      <c r="M166" s="228"/>
      <c r="N166" s="229"/>
      <c r="O166" s="228">
        <f>'przedmiar - przykład wodociąg'!K174</f>
        <v>0</v>
      </c>
      <c r="P166" s="226" t="str">
        <f>IF(Tabela2[[#This Row],[Nazwa komponentu
'[3']]]&lt;&gt;"",SUM(L166:O166),"")</f>
        <v/>
      </c>
      <c r="Q166" s="190"/>
      <c r="R166" s="193"/>
      <c r="S166" s="193"/>
      <c r="T166" s="193"/>
      <c r="U166" s="190"/>
      <c r="V166" s="192"/>
      <c r="W166" s="197" t="str">
        <f>IFERROR(VLOOKUP('OT - przykład wodociąg'!$BS166,Słowniki_komponentów!$U$2:$Z$412,2,FALSE),"")</f>
        <v/>
      </c>
      <c r="X166" s="194" t="str">
        <f>IF(Tabela2[[#This Row],[Nazwa komponentu
'[3']]]&lt;&gt;"",IF(AND(Tabela2[[#This Row],[Wartość nakładów razem
'[15']]]&lt;3500,OR(MID('OT - przykład wodociąg'!$BS166,1,1)="4",MID('OT - przykład wodociąg'!$BS166,1,1)="5",MID('OT - przykład wodociąg'!$BS166,1,1)="6")),1,'OT - przykład wodociąg'!$BU166),"")</f>
        <v/>
      </c>
      <c r="Y166" s="190"/>
      <c r="Z166" s="178"/>
      <c r="AA166" s="178"/>
      <c r="AB166" s="178"/>
      <c r="AC166" s="198" t="str">
        <f>IF(Tabela2[[#This Row],[Nazwa komponentu
'[3']]]&lt;&gt;"",'OT - przykład wodociąg'!$BU166,"")</f>
        <v/>
      </c>
      <c r="AD166" s="190"/>
      <c r="AE166" s="190"/>
      <c r="AF166" s="190"/>
      <c r="AG166" s="190"/>
      <c r="AH166" s="190"/>
      <c r="AI166" s="190"/>
      <c r="AJ166" s="190"/>
      <c r="AK166" s="190"/>
      <c r="AL166" s="190"/>
      <c r="AM166" s="190"/>
      <c r="AN166" s="190"/>
      <c r="AO166" s="190"/>
      <c r="AP166" s="190"/>
      <c r="AQ166" s="190"/>
      <c r="AR166" s="190"/>
      <c r="AS166" s="190"/>
      <c r="AT166" s="190"/>
      <c r="AU166" s="190"/>
      <c r="AV166" s="242"/>
      <c r="AW166" s="242"/>
      <c r="AX166" s="190"/>
      <c r="AY166" s="190"/>
      <c r="AZ166" s="206"/>
      <c r="BA166" s="178"/>
      <c r="BB166" s="178"/>
      <c r="BC166" s="178"/>
      <c r="BD166" s="178"/>
      <c r="BE166" s="190"/>
      <c r="BF166" s="190"/>
      <c r="BG166" s="198" t="str">
        <f>IF(Tabela2[[#This Row],[Nazwa komponentu
'[3']]]&lt;&gt;"",'OT - przykład wodociąg'!$BS166,"")</f>
        <v/>
      </c>
      <c r="BH166" s="190"/>
      <c r="BI166" s="190"/>
      <c r="BJ166" s="190"/>
      <c r="BK166" s="190"/>
      <c r="BL166" s="190"/>
      <c r="BM166" s="190"/>
      <c r="BN166" s="190"/>
      <c r="BO166" s="190"/>
      <c r="BP166" s="190"/>
      <c r="BQ166" s="190"/>
      <c r="BR166" s="218"/>
      <c r="BS166" s="198" t="str">
        <f t="shared" si="2"/>
        <v/>
      </c>
      <c r="BT166" s="190"/>
      <c r="BU166" s="198" t="str">
        <f>IFERROR(IF(VLOOKUP(BS166,Słowniki_komponentów!$U$1:$Z$476,5,FALSE)="wg tabeli materiałowej",INDEX(Słowniki_komponentów!$AD$2:$AG$50,MATCH(BT166,Słowniki_komponentów!$AC$2:$AC$50,0),MATCH(BQ166,Słowniki_komponentów!$AD$1:$AG$1,0)),VLOOKUP(BS166,Słowniki_komponentów!$U$1:$Z$476,5,FALSE)),"brak wszystkich danych")</f>
        <v>brak wszystkich danych</v>
      </c>
      <c r="BV166" s="205"/>
      <c r="BZ166" s="90"/>
      <c r="CA166" s="90"/>
      <c r="CB166" s="90"/>
    </row>
    <row r="167" spans="1:80">
      <c r="A167" s="189" t="s">
        <v>2561</v>
      </c>
      <c r="B167" s="190"/>
      <c r="C167" s="191" t="str">
        <f>IFERROR(VLOOKUP('OT - przykład wodociąg'!$BS167,Słowniki_komponentów!$U$2:$Z$412,4,FALSE),"")</f>
        <v/>
      </c>
      <c r="D167" s="190"/>
      <c r="E167" s="190"/>
      <c r="F167" s="193"/>
      <c r="G167" s="193"/>
      <c r="H167" s="193"/>
      <c r="I167" s="253"/>
      <c r="J167" s="190"/>
      <c r="K167" s="194" t="str">
        <f>IF(Tabela2[[#This Row],[Nazwa komponentu
'[3']]]&lt;&gt;"",VLOOKUP('OT - przykład wodociąg'!$BT167,Słowniki_komponentów!$AC$2:$AH$50,6,FALSE),"")</f>
        <v/>
      </c>
      <c r="L167" s="229"/>
      <c r="M167" s="228"/>
      <c r="N167" s="229"/>
      <c r="O167" s="228">
        <f>'przedmiar - przykład wodociąg'!K175</f>
        <v>0</v>
      </c>
      <c r="P167" s="226" t="str">
        <f>IF(Tabela2[[#This Row],[Nazwa komponentu
'[3']]]&lt;&gt;"",SUM(L167:O167),"")</f>
        <v/>
      </c>
      <c r="Q167" s="190"/>
      <c r="R167" s="193"/>
      <c r="S167" s="193"/>
      <c r="T167" s="193"/>
      <c r="U167" s="190"/>
      <c r="V167" s="192"/>
      <c r="W167" s="197" t="str">
        <f>IFERROR(VLOOKUP('OT - przykład wodociąg'!$BS167,Słowniki_komponentów!$U$2:$Z$412,2,FALSE),"")</f>
        <v/>
      </c>
      <c r="X167" s="194" t="str">
        <f>IF(Tabela2[[#This Row],[Nazwa komponentu
'[3']]]&lt;&gt;"",IF(AND(Tabela2[[#This Row],[Wartość nakładów razem
'[15']]]&lt;3500,OR(MID('OT - przykład wodociąg'!$BS167,1,1)="4",MID('OT - przykład wodociąg'!$BS167,1,1)="5",MID('OT - przykład wodociąg'!$BS167,1,1)="6")),1,'OT - przykład wodociąg'!$BU167),"")</f>
        <v/>
      </c>
      <c r="Y167" s="190"/>
      <c r="Z167" s="178"/>
      <c r="AA167" s="178"/>
      <c r="AB167" s="178"/>
      <c r="AC167" s="198" t="str">
        <f>IF(Tabela2[[#This Row],[Nazwa komponentu
'[3']]]&lt;&gt;"",'OT - przykład wodociąg'!$BU167,"")</f>
        <v/>
      </c>
      <c r="AD167" s="190"/>
      <c r="AE167" s="190"/>
      <c r="AF167" s="190"/>
      <c r="AG167" s="190"/>
      <c r="AH167" s="190"/>
      <c r="AI167" s="190"/>
      <c r="AJ167" s="190"/>
      <c r="AK167" s="190"/>
      <c r="AL167" s="190"/>
      <c r="AM167" s="190"/>
      <c r="AN167" s="190"/>
      <c r="AO167" s="190"/>
      <c r="AP167" s="190"/>
      <c r="AQ167" s="190"/>
      <c r="AR167" s="190"/>
      <c r="AS167" s="190"/>
      <c r="AT167" s="190"/>
      <c r="AU167" s="190"/>
      <c r="AV167" s="242"/>
      <c r="AW167" s="242"/>
      <c r="AX167" s="190"/>
      <c r="AY167" s="190"/>
      <c r="AZ167" s="206"/>
      <c r="BA167" s="178"/>
      <c r="BB167" s="178"/>
      <c r="BC167" s="178"/>
      <c r="BD167" s="178"/>
      <c r="BE167" s="190"/>
      <c r="BF167" s="190"/>
      <c r="BG167" s="198" t="str">
        <f>IF(Tabela2[[#This Row],[Nazwa komponentu
'[3']]]&lt;&gt;"",'OT - przykład wodociąg'!$BS167,"")</f>
        <v/>
      </c>
      <c r="BH167" s="190"/>
      <c r="BI167" s="190"/>
      <c r="BJ167" s="190"/>
      <c r="BK167" s="190"/>
      <c r="BL167" s="190"/>
      <c r="BM167" s="190"/>
      <c r="BN167" s="190"/>
      <c r="BO167" s="190"/>
      <c r="BP167" s="190"/>
      <c r="BQ167" s="200"/>
      <c r="BR167" s="248"/>
      <c r="BS167" s="198" t="str">
        <f t="shared" si="2"/>
        <v/>
      </c>
      <c r="BT167" s="200"/>
      <c r="BU167" s="198" t="str">
        <f>IFERROR(IF(VLOOKUP(BS167,Słowniki_komponentów!$U$1:$Z$476,5,FALSE)="wg tabeli materiałowej",INDEX(Słowniki_komponentów!$AD$2:$AG$50,MATCH(BT167,Słowniki_komponentów!$AC$2:$AC$50,0),MATCH(BQ167,Słowniki_komponentów!$AD$1:$AG$1,0)),VLOOKUP(BS167,Słowniki_komponentów!$U$1:$Z$476,5,FALSE)),"brak wszystkich danych")</f>
        <v>brak wszystkich danych</v>
      </c>
      <c r="BV167" s="201"/>
      <c r="BZ167" s="90"/>
      <c r="CA167" s="90"/>
      <c r="CB167" s="90"/>
    </row>
    <row r="168" spans="1:80">
      <c r="A168" s="189" t="s">
        <v>2562</v>
      </c>
      <c r="B168" s="190"/>
      <c r="C168" s="191" t="str">
        <f>IFERROR(VLOOKUP('OT - przykład wodociąg'!$BS168,Słowniki_komponentów!$U$2:$Z$412,4,FALSE),"")</f>
        <v/>
      </c>
      <c r="D168" s="190"/>
      <c r="E168" s="190"/>
      <c r="F168" s="193"/>
      <c r="G168" s="193"/>
      <c r="H168" s="193"/>
      <c r="I168" s="253"/>
      <c r="J168" s="190"/>
      <c r="K168" s="194" t="str">
        <f>IF(Tabela2[[#This Row],[Nazwa komponentu
'[3']]]&lt;&gt;"",VLOOKUP('OT - przykład wodociąg'!$BT168,Słowniki_komponentów!$AC$2:$AH$50,6,FALSE),"")</f>
        <v/>
      </c>
      <c r="L168" s="229"/>
      <c r="M168" s="228"/>
      <c r="N168" s="229"/>
      <c r="O168" s="228">
        <f>'przedmiar - przykład wodociąg'!K176</f>
        <v>0</v>
      </c>
      <c r="P168" s="226" t="str">
        <f>IF(Tabela2[[#This Row],[Nazwa komponentu
'[3']]]&lt;&gt;"",SUM(L168:O168),"")</f>
        <v/>
      </c>
      <c r="Q168" s="190"/>
      <c r="R168" s="193"/>
      <c r="S168" s="193"/>
      <c r="T168" s="193"/>
      <c r="U168" s="190"/>
      <c r="V168" s="192"/>
      <c r="W168" s="197" t="str">
        <f>IFERROR(VLOOKUP('OT - przykład wodociąg'!$BS168,Słowniki_komponentów!$U$2:$Z$412,2,FALSE),"")</f>
        <v/>
      </c>
      <c r="X168" s="194" t="str">
        <f>IF(Tabela2[[#This Row],[Nazwa komponentu
'[3']]]&lt;&gt;"",IF(AND(Tabela2[[#This Row],[Wartość nakładów razem
'[15']]]&lt;3500,OR(MID('OT - przykład wodociąg'!$BS168,1,1)="4",MID('OT - przykład wodociąg'!$BS168,1,1)="5",MID('OT - przykład wodociąg'!$BS168,1,1)="6")),1,'OT - przykład wodociąg'!$BU168),"")</f>
        <v/>
      </c>
      <c r="Y168" s="190"/>
      <c r="Z168" s="178"/>
      <c r="AA168" s="178"/>
      <c r="AB168" s="178"/>
      <c r="AC168" s="198" t="str">
        <f>IF(Tabela2[[#This Row],[Nazwa komponentu
'[3']]]&lt;&gt;"",'OT - przykład wodociąg'!$BU168,"")</f>
        <v/>
      </c>
      <c r="AD168" s="190"/>
      <c r="AE168" s="190"/>
      <c r="AF168" s="190"/>
      <c r="AG168" s="190"/>
      <c r="AH168" s="190"/>
      <c r="AI168" s="190"/>
      <c r="AJ168" s="190"/>
      <c r="AK168" s="190"/>
      <c r="AL168" s="190"/>
      <c r="AM168" s="190"/>
      <c r="AN168" s="190"/>
      <c r="AO168" s="190"/>
      <c r="AP168" s="190"/>
      <c r="AQ168" s="190"/>
      <c r="AR168" s="190"/>
      <c r="AS168" s="190"/>
      <c r="AT168" s="190"/>
      <c r="AU168" s="190"/>
      <c r="AV168" s="242"/>
      <c r="AW168" s="242"/>
      <c r="AX168" s="190"/>
      <c r="AY168" s="190"/>
      <c r="AZ168" s="206"/>
      <c r="BA168" s="178"/>
      <c r="BB168" s="178"/>
      <c r="BC168" s="178"/>
      <c r="BD168" s="178"/>
      <c r="BE168" s="190"/>
      <c r="BF168" s="190"/>
      <c r="BG168" s="198" t="str">
        <f>IF(Tabela2[[#This Row],[Nazwa komponentu
'[3']]]&lt;&gt;"",'OT - przykład wodociąg'!$BS168,"")</f>
        <v/>
      </c>
      <c r="BH168" s="190"/>
      <c r="BI168" s="190"/>
      <c r="BJ168" s="190"/>
      <c r="BK168" s="190"/>
      <c r="BL168" s="190"/>
      <c r="BM168" s="190"/>
      <c r="BN168" s="190"/>
      <c r="BO168" s="190"/>
      <c r="BP168" s="190"/>
      <c r="BQ168" s="190"/>
      <c r="BR168" s="218"/>
      <c r="BS168" s="198" t="str">
        <f t="shared" si="2"/>
        <v/>
      </c>
      <c r="BT168" s="190"/>
      <c r="BU168" s="198" t="str">
        <f>IFERROR(IF(VLOOKUP(BS168,Słowniki_komponentów!$U$1:$Z$476,5,FALSE)="wg tabeli materiałowej",INDEX(Słowniki_komponentów!$AD$2:$AG$50,MATCH(BT168,Słowniki_komponentów!$AC$2:$AC$50,0),MATCH(BQ168,Słowniki_komponentów!$AD$1:$AG$1,0)),VLOOKUP(BS168,Słowniki_komponentów!$U$1:$Z$476,5,FALSE)),"brak wszystkich danych")</f>
        <v>brak wszystkich danych</v>
      </c>
      <c r="BV168" s="205"/>
      <c r="BZ168" s="90"/>
      <c r="CA168" s="90"/>
      <c r="CB168" s="90"/>
    </row>
    <row r="169" spans="1:80">
      <c r="A169" s="189" t="s">
        <v>2563</v>
      </c>
      <c r="B169" s="190"/>
      <c r="C169" s="191" t="str">
        <f>IFERROR(VLOOKUP('OT - przykład wodociąg'!$BS169,Słowniki_komponentów!$U$2:$Z$412,4,FALSE),"")</f>
        <v/>
      </c>
      <c r="D169" s="190"/>
      <c r="E169" s="190"/>
      <c r="F169" s="193"/>
      <c r="G169" s="193"/>
      <c r="H169" s="193"/>
      <c r="I169" s="253"/>
      <c r="J169" s="190"/>
      <c r="K169" s="194" t="str">
        <f>IF(Tabela2[[#This Row],[Nazwa komponentu
'[3']]]&lt;&gt;"",VLOOKUP('OT - przykład wodociąg'!$BT169,Słowniki_komponentów!$AC$2:$AH$50,6,FALSE),"")</f>
        <v/>
      </c>
      <c r="L169" s="229"/>
      <c r="M169" s="228"/>
      <c r="N169" s="229"/>
      <c r="O169" s="228">
        <f>'przedmiar - przykład wodociąg'!K177</f>
        <v>0</v>
      </c>
      <c r="P169" s="226" t="str">
        <f>IF(Tabela2[[#This Row],[Nazwa komponentu
'[3']]]&lt;&gt;"",SUM(L169:O169),"")</f>
        <v/>
      </c>
      <c r="Q169" s="190"/>
      <c r="R169" s="193"/>
      <c r="S169" s="193"/>
      <c r="T169" s="193"/>
      <c r="U169" s="190"/>
      <c r="V169" s="192"/>
      <c r="W169" s="197" t="str">
        <f>IFERROR(VLOOKUP('OT - przykład wodociąg'!$BS169,Słowniki_komponentów!$U$2:$Z$412,2,FALSE),"")</f>
        <v/>
      </c>
      <c r="X169" s="194" t="str">
        <f>IF(Tabela2[[#This Row],[Nazwa komponentu
'[3']]]&lt;&gt;"",IF(AND(Tabela2[[#This Row],[Wartość nakładów razem
'[15']]]&lt;3500,OR(MID('OT - przykład wodociąg'!$BS169,1,1)="4",MID('OT - przykład wodociąg'!$BS169,1,1)="5",MID('OT - przykład wodociąg'!$BS169,1,1)="6")),1,'OT - przykład wodociąg'!$BU169),"")</f>
        <v/>
      </c>
      <c r="Y169" s="190"/>
      <c r="Z169" s="178"/>
      <c r="AA169" s="178"/>
      <c r="AB169" s="178"/>
      <c r="AC169" s="198" t="str">
        <f>IF(Tabela2[[#This Row],[Nazwa komponentu
'[3']]]&lt;&gt;"",'OT - przykład wodociąg'!$BU169,"")</f>
        <v/>
      </c>
      <c r="AD169" s="190"/>
      <c r="AE169" s="190"/>
      <c r="AF169" s="190"/>
      <c r="AG169" s="190"/>
      <c r="AH169" s="190"/>
      <c r="AI169" s="190"/>
      <c r="AJ169" s="190"/>
      <c r="AK169" s="190"/>
      <c r="AL169" s="190"/>
      <c r="AM169" s="190"/>
      <c r="AN169" s="190"/>
      <c r="AO169" s="190"/>
      <c r="AP169" s="190"/>
      <c r="AQ169" s="190"/>
      <c r="AR169" s="190"/>
      <c r="AS169" s="190"/>
      <c r="AT169" s="190"/>
      <c r="AU169" s="190"/>
      <c r="AV169" s="242"/>
      <c r="AW169" s="242"/>
      <c r="AX169" s="190"/>
      <c r="AY169" s="190"/>
      <c r="AZ169" s="206"/>
      <c r="BA169" s="178"/>
      <c r="BB169" s="178"/>
      <c r="BC169" s="178"/>
      <c r="BD169" s="178"/>
      <c r="BE169" s="190"/>
      <c r="BF169" s="190"/>
      <c r="BG169" s="198" t="str">
        <f>IF(Tabela2[[#This Row],[Nazwa komponentu
'[3']]]&lt;&gt;"",'OT - przykład wodociąg'!$BS169,"")</f>
        <v/>
      </c>
      <c r="BH169" s="190"/>
      <c r="BI169" s="190"/>
      <c r="BJ169" s="190"/>
      <c r="BK169" s="190"/>
      <c r="BL169" s="190"/>
      <c r="BM169" s="190"/>
      <c r="BN169" s="190"/>
      <c r="BO169" s="190"/>
      <c r="BP169" s="190"/>
      <c r="BQ169" s="200"/>
      <c r="BR169" s="248"/>
      <c r="BS169" s="198" t="str">
        <f t="shared" si="2"/>
        <v/>
      </c>
      <c r="BT169" s="200"/>
      <c r="BU169" s="198" t="str">
        <f>IFERROR(IF(VLOOKUP(BS169,Słowniki_komponentów!$U$1:$Z$476,5,FALSE)="wg tabeli materiałowej",INDEX(Słowniki_komponentów!$AD$2:$AG$50,MATCH(BT169,Słowniki_komponentów!$AC$2:$AC$50,0),MATCH(BQ169,Słowniki_komponentów!$AD$1:$AG$1,0)),VLOOKUP(BS169,Słowniki_komponentów!$U$1:$Z$476,5,FALSE)),"brak wszystkich danych")</f>
        <v>brak wszystkich danych</v>
      </c>
      <c r="BV169" s="201"/>
      <c r="BZ169" s="90"/>
      <c r="CA169" s="90"/>
      <c r="CB169" s="90"/>
    </row>
    <row r="170" spans="1:80">
      <c r="A170" s="189" t="s">
        <v>2564</v>
      </c>
      <c r="B170" s="190"/>
      <c r="C170" s="191" t="str">
        <f>IFERROR(VLOOKUP('OT - przykład wodociąg'!$BS170,Słowniki_komponentów!$U$2:$Z$412,4,FALSE),"")</f>
        <v/>
      </c>
      <c r="D170" s="190"/>
      <c r="E170" s="190"/>
      <c r="F170" s="193"/>
      <c r="G170" s="193"/>
      <c r="H170" s="193"/>
      <c r="I170" s="253"/>
      <c r="J170" s="190"/>
      <c r="K170" s="194" t="str">
        <f>IF(Tabela2[[#This Row],[Nazwa komponentu
'[3']]]&lt;&gt;"",VLOOKUP('OT - przykład wodociąg'!$BT170,Słowniki_komponentów!$AC$2:$AH$50,6,FALSE),"")</f>
        <v/>
      </c>
      <c r="L170" s="229"/>
      <c r="M170" s="228"/>
      <c r="N170" s="229"/>
      <c r="O170" s="228">
        <f>'przedmiar - przykład wodociąg'!K178</f>
        <v>0</v>
      </c>
      <c r="P170" s="226" t="str">
        <f>IF(Tabela2[[#This Row],[Nazwa komponentu
'[3']]]&lt;&gt;"",SUM(L170:O170),"")</f>
        <v/>
      </c>
      <c r="Q170" s="190"/>
      <c r="R170" s="193"/>
      <c r="S170" s="193"/>
      <c r="T170" s="193"/>
      <c r="U170" s="190"/>
      <c r="V170" s="192"/>
      <c r="W170" s="197" t="str">
        <f>IFERROR(VLOOKUP('OT - przykład wodociąg'!$BS170,Słowniki_komponentów!$U$2:$Z$412,2,FALSE),"")</f>
        <v/>
      </c>
      <c r="X170" s="194" t="str">
        <f>IF(Tabela2[[#This Row],[Nazwa komponentu
'[3']]]&lt;&gt;"",IF(AND(Tabela2[[#This Row],[Wartość nakładów razem
'[15']]]&lt;3500,OR(MID('OT - przykład wodociąg'!$BS170,1,1)="4",MID('OT - przykład wodociąg'!$BS170,1,1)="5",MID('OT - przykład wodociąg'!$BS170,1,1)="6")),1,'OT - przykład wodociąg'!$BU170),"")</f>
        <v/>
      </c>
      <c r="Y170" s="190"/>
      <c r="Z170" s="178"/>
      <c r="AA170" s="178"/>
      <c r="AB170" s="178"/>
      <c r="AC170" s="198" t="str">
        <f>IF(Tabela2[[#This Row],[Nazwa komponentu
'[3']]]&lt;&gt;"",'OT - przykład wodociąg'!$BU170,"")</f>
        <v/>
      </c>
      <c r="AD170" s="190"/>
      <c r="AE170" s="190"/>
      <c r="AF170" s="190"/>
      <c r="AG170" s="190"/>
      <c r="AH170" s="190"/>
      <c r="AI170" s="190"/>
      <c r="AJ170" s="190"/>
      <c r="AK170" s="190"/>
      <c r="AL170" s="190"/>
      <c r="AM170" s="190"/>
      <c r="AN170" s="190"/>
      <c r="AO170" s="190"/>
      <c r="AP170" s="190"/>
      <c r="AQ170" s="190"/>
      <c r="AR170" s="190"/>
      <c r="AS170" s="190"/>
      <c r="AT170" s="190"/>
      <c r="AU170" s="190"/>
      <c r="AV170" s="242"/>
      <c r="AW170" s="242"/>
      <c r="AX170" s="190"/>
      <c r="AY170" s="190"/>
      <c r="AZ170" s="206"/>
      <c r="BA170" s="178"/>
      <c r="BB170" s="178"/>
      <c r="BC170" s="178"/>
      <c r="BD170" s="178"/>
      <c r="BE170" s="190"/>
      <c r="BF170" s="190"/>
      <c r="BG170" s="198" t="str">
        <f>IF(Tabela2[[#This Row],[Nazwa komponentu
'[3']]]&lt;&gt;"",'OT - przykład wodociąg'!$BS170,"")</f>
        <v/>
      </c>
      <c r="BH170" s="190"/>
      <c r="BI170" s="190"/>
      <c r="BJ170" s="190"/>
      <c r="BK170" s="190"/>
      <c r="BL170" s="190"/>
      <c r="BM170" s="190"/>
      <c r="BN170" s="190"/>
      <c r="BO170" s="190"/>
      <c r="BP170" s="190"/>
      <c r="BQ170" s="190"/>
      <c r="BR170" s="218"/>
      <c r="BS170" s="198" t="str">
        <f t="shared" si="2"/>
        <v/>
      </c>
      <c r="BT170" s="190"/>
      <c r="BU170" s="198" t="str">
        <f>IFERROR(IF(VLOOKUP(BS170,Słowniki_komponentów!$U$1:$Z$476,5,FALSE)="wg tabeli materiałowej",INDEX(Słowniki_komponentów!$AD$2:$AG$50,MATCH(BT170,Słowniki_komponentów!$AC$2:$AC$50,0),MATCH(BQ170,Słowniki_komponentów!$AD$1:$AG$1,0)),VLOOKUP(BS170,Słowniki_komponentów!$U$1:$Z$476,5,FALSE)),"brak wszystkich danych")</f>
        <v>brak wszystkich danych</v>
      </c>
      <c r="BV170" s="205"/>
      <c r="BZ170" s="90"/>
      <c r="CA170" s="90"/>
      <c r="CB170" s="90"/>
    </row>
    <row r="171" spans="1:80">
      <c r="A171" s="189" t="s">
        <v>2565</v>
      </c>
      <c r="B171" s="190"/>
      <c r="C171" s="191" t="str">
        <f>IFERROR(VLOOKUP('OT - przykład wodociąg'!$BS171,Słowniki_komponentów!$U$2:$Z$412,4,FALSE),"")</f>
        <v/>
      </c>
      <c r="D171" s="190"/>
      <c r="E171" s="190"/>
      <c r="F171" s="193"/>
      <c r="G171" s="193"/>
      <c r="H171" s="193"/>
      <c r="I171" s="253"/>
      <c r="J171" s="190"/>
      <c r="K171" s="194" t="str">
        <f>IF(Tabela2[[#This Row],[Nazwa komponentu
'[3']]]&lt;&gt;"",VLOOKUP('OT - przykład wodociąg'!$BT171,Słowniki_komponentów!$AC$2:$AH$50,6,FALSE),"")</f>
        <v/>
      </c>
      <c r="L171" s="229"/>
      <c r="M171" s="228"/>
      <c r="N171" s="229"/>
      <c r="O171" s="228">
        <f>'przedmiar - przykład wodociąg'!K179</f>
        <v>0</v>
      </c>
      <c r="P171" s="226" t="str">
        <f>IF(Tabela2[[#This Row],[Nazwa komponentu
'[3']]]&lt;&gt;"",SUM(L171:O171),"")</f>
        <v/>
      </c>
      <c r="Q171" s="190"/>
      <c r="R171" s="193"/>
      <c r="S171" s="193"/>
      <c r="T171" s="193"/>
      <c r="U171" s="190"/>
      <c r="V171" s="192"/>
      <c r="W171" s="197" t="str">
        <f>IFERROR(VLOOKUP('OT - przykład wodociąg'!$BS171,Słowniki_komponentów!$U$2:$Z$412,2,FALSE),"")</f>
        <v/>
      </c>
      <c r="X171" s="194" t="str">
        <f>IF(Tabela2[[#This Row],[Nazwa komponentu
'[3']]]&lt;&gt;"",IF(AND(Tabela2[[#This Row],[Wartość nakładów razem
'[15']]]&lt;3500,OR(MID('OT - przykład wodociąg'!$BS171,1,1)="4",MID('OT - przykład wodociąg'!$BS171,1,1)="5",MID('OT - przykład wodociąg'!$BS171,1,1)="6")),1,'OT - przykład wodociąg'!$BU171),"")</f>
        <v/>
      </c>
      <c r="Y171" s="190"/>
      <c r="Z171" s="178"/>
      <c r="AA171" s="178"/>
      <c r="AB171" s="178"/>
      <c r="AC171" s="198" t="str">
        <f>IF(Tabela2[[#This Row],[Nazwa komponentu
'[3']]]&lt;&gt;"",'OT - przykład wodociąg'!$BU171,"")</f>
        <v/>
      </c>
      <c r="AD171" s="190"/>
      <c r="AE171" s="190"/>
      <c r="AF171" s="190"/>
      <c r="AG171" s="190"/>
      <c r="AH171" s="190"/>
      <c r="AI171" s="190"/>
      <c r="AJ171" s="190"/>
      <c r="AK171" s="190"/>
      <c r="AL171" s="190"/>
      <c r="AM171" s="190"/>
      <c r="AN171" s="190"/>
      <c r="AO171" s="190"/>
      <c r="AP171" s="190"/>
      <c r="AQ171" s="190"/>
      <c r="AR171" s="190"/>
      <c r="AS171" s="190"/>
      <c r="AT171" s="190"/>
      <c r="AU171" s="190"/>
      <c r="AV171" s="242"/>
      <c r="AW171" s="242"/>
      <c r="AX171" s="190"/>
      <c r="AY171" s="190"/>
      <c r="AZ171" s="206"/>
      <c r="BA171" s="178"/>
      <c r="BB171" s="178"/>
      <c r="BC171" s="178"/>
      <c r="BD171" s="178"/>
      <c r="BE171" s="190"/>
      <c r="BF171" s="190"/>
      <c r="BG171" s="198" t="str">
        <f>IF(Tabela2[[#This Row],[Nazwa komponentu
'[3']]]&lt;&gt;"",'OT - przykład wodociąg'!$BS171,"")</f>
        <v/>
      </c>
      <c r="BH171" s="190"/>
      <c r="BI171" s="190"/>
      <c r="BJ171" s="190"/>
      <c r="BK171" s="190"/>
      <c r="BL171" s="190"/>
      <c r="BM171" s="190"/>
      <c r="BN171" s="190"/>
      <c r="BO171" s="190"/>
      <c r="BP171" s="190"/>
      <c r="BQ171" s="200"/>
      <c r="BR171" s="248"/>
      <c r="BS171" s="198" t="str">
        <f t="shared" si="2"/>
        <v/>
      </c>
      <c r="BT171" s="200"/>
      <c r="BU171" s="198" t="str">
        <f>IFERROR(IF(VLOOKUP(BS171,Słowniki_komponentów!$U$1:$Z$476,5,FALSE)="wg tabeli materiałowej",INDEX(Słowniki_komponentów!$AD$2:$AG$50,MATCH(BT171,Słowniki_komponentów!$AC$2:$AC$50,0),MATCH(BQ171,Słowniki_komponentów!$AD$1:$AG$1,0)),VLOOKUP(BS171,Słowniki_komponentów!$U$1:$Z$476,5,FALSE)),"brak wszystkich danych")</f>
        <v>brak wszystkich danych</v>
      </c>
      <c r="BV171" s="201"/>
      <c r="BZ171" s="90"/>
      <c r="CA171" s="90"/>
      <c r="CB171" s="90"/>
    </row>
    <row r="172" spans="1:80">
      <c r="A172" s="189" t="s">
        <v>2566</v>
      </c>
      <c r="B172" s="190"/>
      <c r="C172" s="191" t="str">
        <f>IFERROR(VLOOKUP('OT - przykład wodociąg'!$BS172,Słowniki_komponentów!$U$2:$Z$412,4,FALSE),"")</f>
        <v/>
      </c>
      <c r="D172" s="190"/>
      <c r="E172" s="190"/>
      <c r="F172" s="193"/>
      <c r="G172" s="193"/>
      <c r="H172" s="193"/>
      <c r="I172" s="253"/>
      <c r="J172" s="190"/>
      <c r="K172" s="194" t="str">
        <f>IF(Tabela2[[#This Row],[Nazwa komponentu
'[3']]]&lt;&gt;"",VLOOKUP('OT - przykład wodociąg'!$BT172,Słowniki_komponentów!$AC$2:$AH$50,6,FALSE),"")</f>
        <v/>
      </c>
      <c r="L172" s="229"/>
      <c r="M172" s="228"/>
      <c r="N172" s="229"/>
      <c r="O172" s="228">
        <f>'przedmiar - przykład wodociąg'!K180</f>
        <v>0</v>
      </c>
      <c r="P172" s="226" t="str">
        <f>IF(Tabela2[[#This Row],[Nazwa komponentu
'[3']]]&lt;&gt;"",SUM(L172:O172),"")</f>
        <v/>
      </c>
      <c r="Q172" s="190"/>
      <c r="R172" s="193"/>
      <c r="S172" s="193"/>
      <c r="T172" s="193"/>
      <c r="U172" s="190"/>
      <c r="V172" s="192"/>
      <c r="W172" s="197" t="str">
        <f>IFERROR(VLOOKUP('OT - przykład wodociąg'!$BS172,Słowniki_komponentów!$U$2:$Z$412,2,FALSE),"")</f>
        <v/>
      </c>
      <c r="X172" s="194" t="str">
        <f>IF(Tabela2[[#This Row],[Nazwa komponentu
'[3']]]&lt;&gt;"",IF(AND(Tabela2[[#This Row],[Wartość nakładów razem
'[15']]]&lt;3500,OR(MID('OT - przykład wodociąg'!$BS172,1,1)="4",MID('OT - przykład wodociąg'!$BS172,1,1)="5",MID('OT - przykład wodociąg'!$BS172,1,1)="6")),1,'OT - przykład wodociąg'!$BU172),"")</f>
        <v/>
      </c>
      <c r="Y172" s="190"/>
      <c r="Z172" s="178"/>
      <c r="AA172" s="178"/>
      <c r="AB172" s="178"/>
      <c r="AC172" s="198" t="str">
        <f>IF(Tabela2[[#This Row],[Nazwa komponentu
'[3']]]&lt;&gt;"",'OT - przykład wodociąg'!$BU172,"")</f>
        <v/>
      </c>
      <c r="AD172" s="190"/>
      <c r="AE172" s="190"/>
      <c r="AF172" s="190"/>
      <c r="AG172" s="190"/>
      <c r="AH172" s="190"/>
      <c r="AI172" s="190"/>
      <c r="AJ172" s="190"/>
      <c r="AK172" s="190"/>
      <c r="AL172" s="190"/>
      <c r="AM172" s="190"/>
      <c r="AN172" s="190"/>
      <c r="AO172" s="190"/>
      <c r="AP172" s="190"/>
      <c r="AQ172" s="190"/>
      <c r="AR172" s="190"/>
      <c r="AS172" s="190"/>
      <c r="AT172" s="190"/>
      <c r="AU172" s="190"/>
      <c r="AV172" s="242"/>
      <c r="AW172" s="242"/>
      <c r="AX172" s="190"/>
      <c r="AY172" s="190"/>
      <c r="AZ172" s="206"/>
      <c r="BA172" s="178"/>
      <c r="BB172" s="178"/>
      <c r="BC172" s="178"/>
      <c r="BD172" s="178"/>
      <c r="BE172" s="190"/>
      <c r="BF172" s="190"/>
      <c r="BG172" s="198" t="str">
        <f>IF(Tabela2[[#This Row],[Nazwa komponentu
'[3']]]&lt;&gt;"",'OT - przykład wodociąg'!$BS172,"")</f>
        <v/>
      </c>
      <c r="BH172" s="190"/>
      <c r="BI172" s="190"/>
      <c r="BJ172" s="190"/>
      <c r="BK172" s="190"/>
      <c r="BL172" s="190"/>
      <c r="BM172" s="190"/>
      <c r="BN172" s="190"/>
      <c r="BO172" s="190"/>
      <c r="BP172" s="190"/>
      <c r="BQ172" s="190"/>
      <c r="BR172" s="218"/>
      <c r="BS172" s="198" t="str">
        <f t="shared" si="2"/>
        <v/>
      </c>
      <c r="BT172" s="190"/>
      <c r="BU172" s="198" t="str">
        <f>IFERROR(IF(VLOOKUP(BS172,Słowniki_komponentów!$U$1:$Z$476,5,FALSE)="wg tabeli materiałowej",INDEX(Słowniki_komponentów!$AD$2:$AG$50,MATCH(BT172,Słowniki_komponentów!$AC$2:$AC$50,0),MATCH(BQ172,Słowniki_komponentów!$AD$1:$AG$1,0)),VLOOKUP(BS172,Słowniki_komponentów!$U$1:$Z$476,5,FALSE)),"brak wszystkich danych")</f>
        <v>brak wszystkich danych</v>
      </c>
      <c r="BV172" s="205"/>
      <c r="BZ172" s="90"/>
      <c r="CA172" s="90"/>
      <c r="CB172" s="90"/>
    </row>
    <row r="173" spans="1:80">
      <c r="A173" s="189" t="s">
        <v>2567</v>
      </c>
      <c r="B173" s="190"/>
      <c r="C173" s="191" t="str">
        <f>IFERROR(VLOOKUP('OT - przykład wodociąg'!$BS173,Słowniki_komponentów!$U$2:$Z$412,4,FALSE),"")</f>
        <v/>
      </c>
      <c r="D173" s="190"/>
      <c r="E173" s="190"/>
      <c r="F173" s="193"/>
      <c r="G173" s="193"/>
      <c r="H173" s="193"/>
      <c r="I173" s="253"/>
      <c r="J173" s="190"/>
      <c r="K173" s="194" t="str">
        <f>IF(Tabela2[[#This Row],[Nazwa komponentu
'[3']]]&lt;&gt;"",VLOOKUP('OT - przykład wodociąg'!$BT173,Słowniki_komponentów!$AC$2:$AH$50,6,FALSE),"")</f>
        <v/>
      </c>
      <c r="L173" s="229"/>
      <c r="M173" s="228"/>
      <c r="N173" s="229"/>
      <c r="O173" s="228">
        <f>'przedmiar - przykład wodociąg'!K181</f>
        <v>0</v>
      </c>
      <c r="P173" s="226" t="str">
        <f>IF(Tabela2[[#This Row],[Nazwa komponentu
'[3']]]&lt;&gt;"",SUM(L173:O173),"")</f>
        <v/>
      </c>
      <c r="Q173" s="190"/>
      <c r="R173" s="193"/>
      <c r="S173" s="193"/>
      <c r="T173" s="193"/>
      <c r="U173" s="190"/>
      <c r="V173" s="192"/>
      <c r="W173" s="197" t="str">
        <f>IFERROR(VLOOKUP('OT - przykład wodociąg'!$BS173,Słowniki_komponentów!$U$2:$Z$412,2,FALSE),"")</f>
        <v/>
      </c>
      <c r="X173" s="194" t="str">
        <f>IF(Tabela2[[#This Row],[Nazwa komponentu
'[3']]]&lt;&gt;"",IF(AND(Tabela2[[#This Row],[Wartość nakładów razem
'[15']]]&lt;3500,OR(MID('OT - przykład wodociąg'!$BS173,1,1)="4",MID('OT - przykład wodociąg'!$BS173,1,1)="5",MID('OT - przykład wodociąg'!$BS173,1,1)="6")),1,'OT - przykład wodociąg'!$BU173),"")</f>
        <v/>
      </c>
      <c r="Y173" s="190"/>
      <c r="Z173" s="178"/>
      <c r="AA173" s="178"/>
      <c r="AB173" s="178"/>
      <c r="AC173" s="198" t="str">
        <f>IF(Tabela2[[#This Row],[Nazwa komponentu
'[3']]]&lt;&gt;"",'OT - przykład wodociąg'!$BU173,"")</f>
        <v/>
      </c>
      <c r="AD173" s="190"/>
      <c r="AE173" s="190"/>
      <c r="AF173" s="190"/>
      <c r="AG173" s="190"/>
      <c r="AH173" s="190"/>
      <c r="AI173" s="190"/>
      <c r="AJ173" s="190"/>
      <c r="AK173" s="190"/>
      <c r="AL173" s="190"/>
      <c r="AM173" s="190"/>
      <c r="AN173" s="190"/>
      <c r="AO173" s="190"/>
      <c r="AP173" s="190"/>
      <c r="AQ173" s="190"/>
      <c r="AR173" s="190"/>
      <c r="AS173" s="190"/>
      <c r="AT173" s="190"/>
      <c r="AU173" s="190"/>
      <c r="AV173" s="242"/>
      <c r="AW173" s="242"/>
      <c r="AX173" s="190"/>
      <c r="AY173" s="190"/>
      <c r="AZ173" s="206"/>
      <c r="BA173" s="178"/>
      <c r="BB173" s="178"/>
      <c r="BC173" s="178"/>
      <c r="BD173" s="178"/>
      <c r="BE173" s="190"/>
      <c r="BF173" s="190"/>
      <c r="BG173" s="198" t="str">
        <f>IF(Tabela2[[#This Row],[Nazwa komponentu
'[3']]]&lt;&gt;"",'OT - przykład wodociąg'!$BS173,"")</f>
        <v/>
      </c>
      <c r="BH173" s="190"/>
      <c r="BI173" s="190"/>
      <c r="BJ173" s="190"/>
      <c r="BK173" s="190"/>
      <c r="BL173" s="190"/>
      <c r="BM173" s="190"/>
      <c r="BN173" s="190"/>
      <c r="BO173" s="190"/>
      <c r="BP173" s="190"/>
      <c r="BQ173" s="200"/>
      <c r="BR173" s="248"/>
      <c r="BS173" s="198" t="str">
        <f t="shared" si="2"/>
        <v/>
      </c>
      <c r="BT173" s="200"/>
      <c r="BU173" s="198" t="str">
        <f>IFERROR(IF(VLOOKUP(BS173,Słowniki_komponentów!$U$1:$Z$476,5,FALSE)="wg tabeli materiałowej",INDEX(Słowniki_komponentów!$AD$2:$AG$50,MATCH(BT173,Słowniki_komponentów!$AC$2:$AC$50,0),MATCH(BQ173,Słowniki_komponentów!$AD$1:$AG$1,0)),VLOOKUP(BS173,Słowniki_komponentów!$U$1:$Z$476,5,FALSE)),"brak wszystkich danych")</f>
        <v>brak wszystkich danych</v>
      </c>
      <c r="BV173" s="201"/>
      <c r="BZ173" s="90"/>
      <c r="CA173" s="90"/>
      <c r="CB173" s="90"/>
    </row>
    <row r="174" spans="1:80">
      <c r="A174" s="189" t="s">
        <v>2568</v>
      </c>
      <c r="B174" s="190"/>
      <c r="C174" s="191" t="str">
        <f>IFERROR(VLOOKUP('OT - przykład wodociąg'!$BS174,Słowniki_komponentów!$U$2:$Z$412,4,FALSE),"")</f>
        <v/>
      </c>
      <c r="D174" s="190"/>
      <c r="E174" s="190"/>
      <c r="F174" s="193"/>
      <c r="G174" s="193"/>
      <c r="H174" s="193"/>
      <c r="I174" s="253"/>
      <c r="J174" s="190"/>
      <c r="K174" s="194" t="str">
        <f>IF(Tabela2[[#This Row],[Nazwa komponentu
'[3']]]&lt;&gt;"",VLOOKUP('OT - przykład wodociąg'!$BT174,Słowniki_komponentów!$AC$2:$AH$50,6,FALSE),"")</f>
        <v/>
      </c>
      <c r="L174" s="229"/>
      <c r="M174" s="228"/>
      <c r="N174" s="229"/>
      <c r="O174" s="228">
        <f>'przedmiar - przykład wodociąg'!K182</f>
        <v>0</v>
      </c>
      <c r="P174" s="226" t="str">
        <f>IF(Tabela2[[#This Row],[Nazwa komponentu
'[3']]]&lt;&gt;"",SUM(L174:O174),"")</f>
        <v/>
      </c>
      <c r="Q174" s="190"/>
      <c r="R174" s="193"/>
      <c r="S174" s="193"/>
      <c r="T174" s="193"/>
      <c r="U174" s="190"/>
      <c r="V174" s="192"/>
      <c r="W174" s="197" t="str">
        <f>IFERROR(VLOOKUP('OT - przykład wodociąg'!$BS174,Słowniki_komponentów!$U$2:$Z$412,2,FALSE),"")</f>
        <v/>
      </c>
      <c r="X174" s="194" t="str">
        <f>IF(Tabela2[[#This Row],[Nazwa komponentu
'[3']]]&lt;&gt;"",IF(AND(Tabela2[[#This Row],[Wartość nakładów razem
'[15']]]&lt;3500,OR(MID('OT - przykład wodociąg'!$BS174,1,1)="4",MID('OT - przykład wodociąg'!$BS174,1,1)="5",MID('OT - przykład wodociąg'!$BS174,1,1)="6")),1,'OT - przykład wodociąg'!$BU174),"")</f>
        <v/>
      </c>
      <c r="Y174" s="190"/>
      <c r="Z174" s="178"/>
      <c r="AA174" s="178"/>
      <c r="AB174" s="178"/>
      <c r="AC174" s="198" t="str">
        <f>IF(Tabela2[[#This Row],[Nazwa komponentu
'[3']]]&lt;&gt;"",'OT - przykład wodociąg'!$BU174,"")</f>
        <v/>
      </c>
      <c r="AD174" s="190"/>
      <c r="AE174" s="190"/>
      <c r="AF174" s="190"/>
      <c r="AG174" s="190"/>
      <c r="AH174" s="190" t="s">
        <v>2646</v>
      </c>
      <c r="AI174" s="190"/>
      <c r="AJ174" s="190"/>
      <c r="AK174" s="190"/>
      <c r="AL174" s="190"/>
      <c r="AM174" s="190"/>
      <c r="AN174" s="190"/>
      <c r="AO174" s="190"/>
      <c r="AP174" s="190"/>
      <c r="AQ174" s="190"/>
      <c r="AR174" s="190"/>
      <c r="AS174" s="190"/>
      <c r="AT174" s="190"/>
      <c r="AU174" s="190"/>
      <c r="AV174" s="242"/>
      <c r="AW174" s="242"/>
      <c r="AX174" s="190"/>
      <c r="AY174" s="190"/>
      <c r="AZ174" s="206"/>
      <c r="BA174" s="178"/>
      <c r="BB174" s="178"/>
      <c r="BC174" s="178"/>
      <c r="BD174" s="178"/>
      <c r="BE174" s="190"/>
      <c r="BF174" s="190"/>
      <c r="BG174" s="198" t="str">
        <f>IF(Tabela2[[#This Row],[Nazwa komponentu
'[3']]]&lt;&gt;"",'OT - przykład wodociąg'!$BS174,"")</f>
        <v/>
      </c>
      <c r="BH174" s="190"/>
      <c r="BI174" s="190"/>
      <c r="BJ174" s="190"/>
      <c r="BK174" s="190"/>
      <c r="BL174" s="190"/>
      <c r="BM174" s="190"/>
      <c r="BN174" s="190"/>
      <c r="BO174" s="190"/>
      <c r="BP174" s="190"/>
      <c r="BQ174" s="190"/>
      <c r="BR174" s="218"/>
      <c r="BS174" s="198" t="str">
        <f t="shared" si="2"/>
        <v/>
      </c>
      <c r="BT174" s="190"/>
      <c r="BU174" s="198" t="str">
        <f>IFERROR(IF(VLOOKUP(BS174,Słowniki_komponentów!$U$1:$Z$476,5,FALSE)="wg tabeli materiałowej",INDEX(Słowniki_komponentów!$AD$2:$AG$50,MATCH(BT174,Słowniki_komponentów!$AC$2:$AC$50,0),MATCH(BQ174,Słowniki_komponentów!$AD$1:$AG$1,0)),VLOOKUP(BS174,Słowniki_komponentów!$U$1:$Z$476,5,FALSE)),"brak wszystkich danych")</f>
        <v>brak wszystkich danych</v>
      </c>
      <c r="BV174" s="205"/>
      <c r="BZ174" s="90"/>
      <c r="CA174" s="90"/>
      <c r="CB174" s="90"/>
    </row>
    <row r="175" spans="1:80">
      <c r="A175" s="189" t="s">
        <v>2569</v>
      </c>
      <c r="B175" s="190"/>
      <c r="C175" s="191" t="str">
        <f>IFERROR(VLOOKUP('OT - przykład wodociąg'!$BS175,Słowniki_komponentów!$U$2:$Z$412,4,FALSE),"")</f>
        <v/>
      </c>
      <c r="D175" s="190"/>
      <c r="E175" s="190"/>
      <c r="F175" s="193"/>
      <c r="G175" s="193"/>
      <c r="H175" s="193"/>
      <c r="I175" s="253"/>
      <c r="J175" s="190"/>
      <c r="K175" s="194" t="str">
        <f>IF(Tabela2[[#This Row],[Nazwa komponentu
'[3']]]&lt;&gt;"",VLOOKUP('OT - przykład wodociąg'!$BT175,Słowniki_komponentów!$AC$2:$AH$50,6,FALSE),"")</f>
        <v/>
      </c>
      <c r="L175" s="229"/>
      <c r="M175" s="228"/>
      <c r="N175" s="229"/>
      <c r="O175" s="228">
        <f>'przedmiar - przykład wodociąg'!K183</f>
        <v>0</v>
      </c>
      <c r="P175" s="226" t="str">
        <f>IF(Tabela2[[#This Row],[Nazwa komponentu
'[3']]]&lt;&gt;"",SUM(L175:O175),"")</f>
        <v/>
      </c>
      <c r="Q175" s="190"/>
      <c r="R175" s="193"/>
      <c r="S175" s="193"/>
      <c r="T175" s="193"/>
      <c r="U175" s="190"/>
      <c r="V175" s="192"/>
      <c r="W175" s="197" t="str">
        <f>IFERROR(VLOOKUP('OT - przykład wodociąg'!$BS175,Słowniki_komponentów!$U$2:$Z$412,2,FALSE),"")</f>
        <v/>
      </c>
      <c r="X175" s="194" t="str">
        <f>IF(Tabela2[[#This Row],[Nazwa komponentu
'[3']]]&lt;&gt;"",IF(AND(Tabela2[[#This Row],[Wartość nakładów razem
'[15']]]&lt;3500,OR(MID('OT - przykład wodociąg'!$BS175,1,1)="4",MID('OT - przykład wodociąg'!$BS175,1,1)="5",MID('OT - przykład wodociąg'!$BS175,1,1)="6")),1,'OT - przykład wodociąg'!$BU175),"")</f>
        <v/>
      </c>
      <c r="Y175" s="190"/>
      <c r="Z175" s="178"/>
      <c r="AA175" s="178"/>
      <c r="AB175" s="178"/>
      <c r="AC175" s="198" t="str">
        <f>IF(Tabela2[[#This Row],[Nazwa komponentu
'[3']]]&lt;&gt;"",'OT - przykład wodociąg'!$BU175,"")</f>
        <v/>
      </c>
      <c r="AD175" s="190"/>
      <c r="AE175" s="190"/>
      <c r="AF175" s="190"/>
      <c r="AG175" s="190"/>
      <c r="AH175" s="190"/>
      <c r="AI175" s="190"/>
      <c r="AJ175" s="190"/>
      <c r="AK175" s="190"/>
      <c r="AL175" s="190"/>
      <c r="AM175" s="190"/>
      <c r="AN175" s="190"/>
      <c r="AO175" s="190"/>
      <c r="AP175" s="190"/>
      <c r="AQ175" s="190"/>
      <c r="AR175" s="190"/>
      <c r="AS175" s="190"/>
      <c r="AT175" s="190"/>
      <c r="AU175" s="190"/>
      <c r="AV175" s="242"/>
      <c r="AW175" s="242"/>
      <c r="AX175" s="190"/>
      <c r="AY175" s="190"/>
      <c r="AZ175" s="206"/>
      <c r="BA175" s="178"/>
      <c r="BB175" s="178"/>
      <c r="BC175" s="178"/>
      <c r="BD175" s="178"/>
      <c r="BE175" s="190"/>
      <c r="BF175" s="190"/>
      <c r="BG175" s="198" t="str">
        <f>IF(Tabela2[[#This Row],[Nazwa komponentu
'[3']]]&lt;&gt;"",'OT - przykład wodociąg'!$BS175,"")</f>
        <v/>
      </c>
      <c r="BH175" s="190"/>
      <c r="BI175" s="190"/>
      <c r="BJ175" s="190"/>
      <c r="BK175" s="190"/>
      <c r="BL175" s="190"/>
      <c r="BM175" s="190"/>
      <c r="BN175" s="190"/>
      <c r="BO175" s="190"/>
      <c r="BP175" s="190"/>
      <c r="BQ175" s="200"/>
      <c r="BR175" s="248"/>
      <c r="BS175" s="198" t="str">
        <f t="shared" si="2"/>
        <v/>
      </c>
      <c r="BT175" s="200"/>
      <c r="BU175" s="198" t="str">
        <f>IFERROR(IF(VLOOKUP(BS175,Słowniki_komponentów!$U$1:$Z$476,5,FALSE)="wg tabeli materiałowej",INDEX(Słowniki_komponentów!$AD$2:$AG$50,MATCH(BT175,Słowniki_komponentów!$AC$2:$AC$50,0),MATCH(BQ175,Słowniki_komponentów!$AD$1:$AG$1,0)),VLOOKUP(BS175,Słowniki_komponentów!$U$1:$Z$476,5,FALSE)),"brak wszystkich danych")</f>
        <v>brak wszystkich danych</v>
      </c>
      <c r="BV175" s="201"/>
      <c r="BZ175" s="90"/>
      <c r="CA175" s="90"/>
      <c r="CB175" s="90"/>
    </row>
    <row r="176" spans="1:80">
      <c r="A176" s="189" t="s">
        <v>2570</v>
      </c>
      <c r="B176" s="190"/>
      <c r="C176" s="191" t="str">
        <f>IFERROR(VLOOKUP('OT - przykład wodociąg'!$BS176,Słowniki_komponentów!$U$2:$Z$412,4,FALSE),"")</f>
        <v/>
      </c>
      <c r="D176" s="190"/>
      <c r="E176" s="190"/>
      <c r="F176" s="193"/>
      <c r="G176" s="193"/>
      <c r="H176" s="193"/>
      <c r="I176" s="253"/>
      <c r="J176" s="190"/>
      <c r="K176" s="194" t="str">
        <f>IF(Tabela2[[#This Row],[Nazwa komponentu
'[3']]]&lt;&gt;"",VLOOKUP('OT - przykład wodociąg'!$BT176,Słowniki_komponentów!$AC$2:$AH$50,6,FALSE),"")</f>
        <v/>
      </c>
      <c r="L176" s="229"/>
      <c r="M176" s="228"/>
      <c r="N176" s="229"/>
      <c r="O176" s="228">
        <f>'przedmiar - przykład wodociąg'!K184</f>
        <v>0</v>
      </c>
      <c r="P176" s="226" t="str">
        <f>IF(Tabela2[[#This Row],[Nazwa komponentu
'[3']]]&lt;&gt;"",SUM(L176:O176),"")</f>
        <v/>
      </c>
      <c r="Q176" s="190"/>
      <c r="R176" s="193"/>
      <c r="S176" s="193"/>
      <c r="T176" s="193"/>
      <c r="U176" s="190"/>
      <c r="V176" s="192"/>
      <c r="W176" s="197" t="str">
        <f>IFERROR(VLOOKUP('OT - przykład wodociąg'!$BS176,Słowniki_komponentów!$U$2:$Z$412,2,FALSE),"")</f>
        <v/>
      </c>
      <c r="X176" s="194" t="str">
        <f>IF(Tabela2[[#This Row],[Nazwa komponentu
'[3']]]&lt;&gt;"",IF(AND(Tabela2[[#This Row],[Wartość nakładów razem
'[15']]]&lt;3500,OR(MID('OT - przykład wodociąg'!$BS176,1,1)="4",MID('OT - przykład wodociąg'!$BS176,1,1)="5",MID('OT - przykład wodociąg'!$BS176,1,1)="6")),1,'OT - przykład wodociąg'!$BU176),"")</f>
        <v/>
      </c>
      <c r="Y176" s="190"/>
      <c r="Z176" s="178"/>
      <c r="AA176" s="178"/>
      <c r="AB176" s="178"/>
      <c r="AC176" s="198" t="str">
        <f>IF(Tabela2[[#This Row],[Nazwa komponentu
'[3']]]&lt;&gt;"",'OT - przykład wodociąg'!$BU176,"")</f>
        <v/>
      </c>
      <c r="AD176" s="190"/>
      <c r="AE176" s="190"/>
      <c r="AF176" s="190"/>
      <c r="AG176" s="190"/>
      <c r="AH176" s="190"/>
      <c r="AI176" s="190"/>
      <c r="AJ176" s="190"/>
      <c r="AK176" s="190"/>
      <c r="AL176" s="190"/>
      <c r="AM176" s="190"/>
      <c r="AN176" s="190"/>
      <c r="AO176" s="190"/>
      <c r="AP176" s="190"/>
      <c r="AQ176" s="190"/>
      <c r="AR176" s="190"/>
      <c r="AS176" s="190"/>
      <c r="AT176" s="190"/>
      <c r="AU176" s="190"/>
      <c r="AV176" s="242"/>
      <c r="AW176" s="242"/>
      <c r="AX176" s="190"/>
      <c r="AY176" s="190"/>
      <c r="AZ176" s="206"/>
      <c r="BA176" s="178"/>
      <c r="BB176" s="178"/>
      <c r="BC176" s="178"/>
      <c r="BD176" s="178"/>
      <c r="BE176" s="190"/>
      <c r="BF176" s="190"/>
      <c r="BG176" s="198" t="str">
        <f>IF(Tabela2[[#This Row],[Nazwa komponentu
'[3']]]&lt;&gt;"",'OT - przykład wodociąg'!$BS176,"")</f>
        <v/>
      </c>
      <c r="BH176" s="190"/>
      <c r="BI176" s="190"/>
      <c r="BJ176" s="190"/>
      <c r="BK176" s="190"/>
      <c r="BL176" s="190"/>
      <c r="BM176" s="190"/>
      <c r="BN176" s="190"/>
      <c r="BO176" s="190"/>
      <c r="BP176" s="190"/>
      <c r="BQ176" s="190"/>
      <c r="BR176" s="218"/>
      <c r="BS176" s="198" t="str">
        <f t="shared" si="2"/>
        <v/>
      </c>
      <c r="BT176" s="190"/>
      <c r="BU176" s="198" t="str">
        <f>IFERROR(IF(VLOOKUP(BS176,Słowniki_komponentów!$U$1:$Z$476,5,FALSE)="wg tabeli materiałowej",INDEX(Słowniki_komponentów!$AD$2:$AG$50,MATCH(BT176,Słowniki_komponentów!$AC$2:$AC$50,0),MATCH(BQ176,Słowniki_komponentów!$AD$1:$AG$1,0)),VLOOKUP(BS176,Słowniki_komponentów!$U$1:$Z$476,5,FALSE)),"brak wszystkich danych")</f>
        <v>brak wszystkich danych</v>
      </c>
      <c r="BV176" s="205"/>
      <c r="BZ176" s="90"/>
      <c r="CA176" s="90"/>
      <c r="CB176" s="90"/>
    </row>
    <row r="177" spans="1:80">
      <c r="A177" s="189" t="s">
        <v>2571</v>
      </c>
      <c r="B177" s="190"/>
      <c r="C177" s="191" t="str">
        <f>IFERROR(VLOOKUP('OT - przykład wodociąg'!$BS177,Słowniki_komponentów!$U$2:$Z$412,4,FALSE),"")</f>
        <v/>
      </c>
      <c r="D177" s="190"/>
      <c r="E177" s="190"/>
      <c r="F177" s="193"/>
      <c r="G177" s="193"/>
      <c r="H177" s="193"/>
      <c r="I177" s="253"/>
      <c r="J177" s="190"/>
      <c r="K177" s="194" t="str">
        <f>IF(Tabela2[[#This Row],[Nazwa komponentu
'[3']]]&lt;&gt;"",VLOOKUP('OT - przykład wodociąg'!$BT177,Słowniki_komponentów!$AC$2:$AH$50,6,FALSE),"")</f>
        <v/>
      </c>
      <c r="L177" s="229"/>
      <c r="M177" s="228"/>
      <c r="N177" s="229"/>
      <c r="O177" s="228">
        <f>'przedmiar - przykład wodociąg'!K185</f>
        <v>0</v>
      </c>
      <c r="P177" s="226" t="str">
        <f>IF(Tabela2[[#This Row],[Nazwa komponentu
'[3']]]&lt;&gt;"",SUM(L177:O177),"")</f>
        <v/>
      </c>
      <c r="Q177" s="190"/>
      <c r="R177" s="193"/>
      <c r="S177" s="193"/>
      <c r="T177" s="193"/>
      <c r="U177" s="190"/>
      <c r="V177" s="192"/>
      <c r="W177" s="197" t="str">
        <f>IFERROR(VLOOKUP('OT - przykład wodociąg'!$BS177,Słowniki_komponentów!$U$2:$Z$412,2,FALSE),"")</f>
        <v/>
      </c>
      <c r="X177" s="194" t="str">
        <f>IF(Tabela2[[#This Row],[Nazwa komponentu
'[3']]]&lt;&gt;"",IF(AND(Tabela2[[#This Row],[Wartość nakładów razem
'[15']]]&lt;3500,OR(MID('OT - przykład wodociąg'!$BS177,1,1)="4",MID('OT - przykład wodociąg'!$BS177,1,1)="5",MID('OT - przykład wodociąg'!$BS177,1,1)="6")),1,'OT - przykład wodociąg'!$BU177),"")</f>
        <v/>
      </c>
      <c r="Y177" s="190"/>
      <c r="Z177" s="178"/>
      <c r="AA177" s="178"/>
      <c r="AB177" s="178"/>
      <c r="AC177" s="198" t="str">
        <f>IF(Tabela2[[#This Row],[Nazwa komponentu
'[3']]]&lt;&gt;"",'OT - przykład wodociąg'!$BU177,"")</f>
        <v/>
      </c>
      <c r="AD177" s="190"/>
      <c r="AE177" s="190"/>
      <c r="AF177" s="190"/>
      <c r="AG177" s="190"/>
      <c r="AH177" s="190"/>
      <c r="AI177" s="190"/>
      <c r="AJ177" s="190"/>
      <c r="AK177" s="190"/>
      <c r="AL177" s="190"/>
      <c r="AM177" s="190"/>
      <c r="AN177" s="190"/>
      <c r="AO177" s="190"/>
      <c r="AP177" s="190"/>
      <c r="AQ177" s="190"/>
      <c r="AR177" s="190"/>
      <c r="AS177" s="190"/>
      <c r="AT177" s="190"/>
      <c r="AU177" s="190"/>
      <c r="AV177" s="242"/>
      <c r="AW177" s="242"/>
      <c r="AX177" s="190"/>
      <c r="AY177" s="190"/>
      <c r="AZ177" s="206"/>
      <c r="BA177" s="178"/>
      <c r="BB177" s="178"/>
      <c r="BC177" s="178"/>
      <c r="BD177" s="178"/>
      <c r="BE177" s="190"/>
      <c r="BF177" s="190"/>
      <c r="BG177" s="198" t="str">
        <f>IF(Tabela2[[#This Row],[Nazwa komponentu
'[3']]]&lt;&gt;"",'OT - przykład wodociąg'!$BS177,"")</f>
        <v/>
      </c>
      <c r="BH177" s="190"/>
      <c r="BI177" s="190"/>
      <c r="BJ177" s="190"/>
      <c r="BK177" s="190"/>
      <c r="BL177" s="190"/>
      <c r="BM177" s="190"/>
      <c r="BN177" s="190"/>
      <c r="BO177" s="190"/>
      <c r="BP177" s="190"/>
      <c r="BQ177" s="200"/>
      <c r="BR177" s="248"/>
      <c r="BS177" s="198" t="str">
        <f t="shared" si="2"/>
        <v/>
      </c>
      <c r="BT177" s="200"/>
      <c r="BU177" s="198" t="str">
        <f>IFERROR(IF(VLOOKUP(BS177,Słowniki_komponentów!$U$1:$Z$476,5,FALSE)="wg tabeli materiałowej",INDEX(Słowniki_komponentów!$AD$2:$AG$50,MATCH(BT177,Słowniki_komponentów!$AC$2:$AC$50,0),MATCH(BQ177,Słowniki_komponentów!$AD$1:$AG$1,0)),VLOOKUP(BS177,Słowniki_komponentów!$U$1:$Z$476,5,FALSE)),"brak wszystkich danych")</f>
        <v>brak wszystkich danych</v>
      </c>
      <c r="BV177" s="201"/>
      <c r="BZ177" s="90"/>
      <c r="CA177" s="90"/>
      <c r="CB177" s="90"/>
    </row>
    <row r="178" spans="1:80">
      <c r="A178" s="189" t="s">
        <v>2572</v>
      </c>
      <c r="B178" s="190"/>
      <c r="C178" s="191" t="str">
        <f>IFERROR(VLOOKUP('OT - przykład wodociąg'!$BS178,Słowniki_komponentów!$U$2:$Z$412,4,FALSE),"")</f>
        <v/>
      </c>
      <c r="D178" s="190"/>
      <c r="E178" s="190"/>
      <c r="F178" s="193"/>
      <c r="G178" s="193"/>
      <c r="H178" s="193"/>
      <c r="I178" s="253"/>
      <c r="J178" s="190"/>
      <c r="K178" s="194" t="str">
        <f>IF(Tabela2[[#This Row],[Nazwa komponentu
'[3']]]&lt;&gt;"",VLOOKUP('OT - przykład wodociąg'!$BT178,Słowniki_komponentów!$AC$2:$AH$50,6,FALSE),"")</f>
        <v/>
      </c>
      <c r="L178" s="229"/>
      <c r="M178" s="228"/>
      <c r="N178" s="229"/>
      <c r="O178" s="228">
        <f>'przedmiar - przykład wodociąg'!K186</f>
        <v>0</v>
      </c>
      <c r="P178" s="226" t="str">
        <f>IF(Tabela2[[#This Row],[Nazwa komponentu
'[3']]]&lt;&gt;"",SUM(L178:O178),"")</f>
        <v/>
      </c>
      <c r="Q178" s="190"/>
      <c r="R178" s="193"/>
      <c r="S178" s="193"/>
      <c r="T178" s="193"/>
      <c r="U178" s="190"/>
      <c r="V178" s="192"/>
      <c r="W178" s="197" t="str">
        <f>IFERROR(VLOOKUP('OT - przykład wodociąg'!$BS178,Słowniki_komponentów!$U$2:$Z$412,2,FALSE),"")</f>
        <v/>
      </c>
      <c r="X178" s="194" t="str">
        <f>IF(Tabela2[[#This Row],[Nazwa komponentu
'[3']]]&lt;&gt;"",IF(AND(Tabela2[[#This Row],[Wartość nakładów razem
'[15']]]&lt;3500,OR(MID('OT - przykład wodociąg'!$BS178,1,1)="4",MID('OT - przykład wodociąg'!$BS178,1,1)="5",MID('OT - przykład wodociąg'!$BS178,1,1)="6")),1,'OT - przykład wodociąg'!$BU178),"")</f>
        <v/>
      </c>
      <c r="Y178" s="190"/>
      <c r="Z178" s="178"/>
      <c r="AA178" s="178"/>
      <c r="AB178" s="178"/>
      <c r="AC178" s="198" t="str">
        <f>IF(Tabela2[[#This Row],[Nazwa komponentu
'[3']]]&lt;&gt;"",'OT - przykład wodociąg'!$BU178,"")</f>
        <v/>
      </c>
      <c r="AD178" s="190"/>
      <c r="AE178" s="190"/>
      <c r="AF178" s="190"/>
      <c r="AG178" s="190"/>
      <c r="AH178" s="190"/>
      <c r="AI178" s="190"/>
      <c r="AJ178" s="190"/>
      <c r="AK178" s="190"/>
      <c r="AL178" s="190"/>
      <c r="AM178" s="190"/>
      <c r="AN178" s="190"/>
      <c r="AO178" s="190"/>
      <c r="AP178" s="190"/>
      <c r="AQ178" s="190"/>
      <c r="AR178" s="190"/>
      <c r="AS178" s="190"/>
      <c r="AT178" s="190"/>
      <c r="AU178" s="190"/>
      <c r="AV178" s="242"/>
      <c r="AW178" s="242"/>
      <c r="AX178" s="190"/>
      <c r="AY178" s="190"/>
      <c r="AZ178" s="206"/>
      <c r="BA178" s="178"/>
      <c r="BB178" s="178"/>
      <c r="BC178" s="178"/>
      <c r="BD178" s="178"/>
      <c r="BE178" s="190"/>
      <c r="BF178" s="190"/>
      <c r="BG178" s="198" t="str">
        <f>IF(Tabela2[[#This Row],[Nazwa komponentu
'[3']]]&lt;&gt;"",'OT - przykład wodociąg'!$BS178,"")</f>
        <v/>
      </c>
      <c r="BH178" s="190"/>
      <c r="BI178" s="190"/>
      <c r="BJ178" s="190"/>
      <c r="BK178" s="190"/>
      <c r="BL178" s="190"/>
      <c r="BM178" s="190"/>
      <c r="BN178" s="190"/>
      <c r="BO178" s="190"/>
      <c r="BP178" s="190"/>
      <c r="BQ178" s="190"/>
      <c r="BR178" s="218"/>
      <c r="BS178" s="198" t="str">
        <f t="shared" si="2"/>
        <v/>
      </c>
      <c r="BT178" s="190"/>
      <c r="BU178" s="198" t="str">
        <f>IFERROR(IF(VLOOKUP(BS178,Słowniki_komponentów!$U$1:$Z$476,5,FALSE)="wg tabeli materiałowej",INDEX(Słowniki_komponentów!$AD$2:$AG$50,MATCH(BT178,Słowniki_komponentów!$AC$2:$AC$50,0),MATCH(BQ178,Słowniki_komponentów!$AD$1:$AG$1,0)),VLOOKUP(BS178,Słowniki_komponentów!$U$1:$Z$476,5,FALSE)),"brak wszystkich danych")</f>
        <v>brak wszystkich danych</v>
      </c>
      <c r="BV178" s="205"/>
      <c r="BZ178" s="90"/>
      <c r="CA178" s="90"/>
      <c r="CB178" s="90"/>
    </row>
    <row r="179" spans="1:80">
      <c r="A179" s="189" t="s">
        <v>2573</v>
      </c>
      <c r="B179" s="190"/>
      <c r="C179" s="191" t="str">
        <f>IFERROR(VLOOKUP('OT - przykład wodociąg'!$BS179,Słowniki_komponentów!$U$2:$Z$412,4,FALSE),"")</f>
        <v/>
      </c>
      <c r="D179" s="190"/>
      <c r="E179" s="190"/>
      <c r="F179" s="193"/>
      <c r="G179" s="193"/>
      <c r="H179" s="193"/>
      <c r="I179" s="253"/>
      <c r="J179" s="190"/>
      <c r="K179" s="194" t="str">
        <f>IF(Tabela2[[#This Row],[Nazwa komponentu
'[3']]]&lt;&gt;"",VLOOKUP('OT - przykład wodociąg'!$BT179,Słowniki_komponentów!$AC$2:$AH$50,6,FALSE),"")</f>
        <v/>
      </c>
      <c r="L179" s="229"/>
      <c r="M179" s="228"/>
      <c r="N179" s="229"/>
      <c r="O179" s="228">
        <f>'przedmiar - przykład wodociąg'!K187</f>
        <v>0</v>
      </c>
      <c r="P179" s="226" t="str">
        <f>IF(Tabela2[[#This Row],[Nazwa komponentu
'[3']]]&lt;&gt;"",SUM(L179:O179),"")</f>
        <v/>
      </c>
      <c r="Q179" s="190"/>
      <c r="R179" s="193"/>
      <c r="S179" s="193"/>
      <c r="T179" s="193"/>
      <c r="U179" s="190"/>
      <c r="V179" s="192"/>
      <c r="W179" s="197" t="str">
        <f>IFERROR(VLOOKUP('OT - przykład wodociąg'!$BS179,Słowniki_komponentów!$U$2:$Z$412,2,FALSE),"")</f>
        <v/>
      </c>
      <c r="X179" s="194" t="str">
        <f>IF(Tabela2[[#This Row],[Nazwa komponentu
'[3']]]&lt;&gt;"",IF(AND(Tabela2[[#This Row],[Wartość nakładów razem
'[15']]]&lt;3500,OR(MID('OT - przykład wodociąg'!$BS179,1,1)="4",MID('OT - przykład wodociąg'!$BS179,1,1)="5",MID('OT - przykład wodociąg'!$BS179,1,1)="6")),1,'OT - przykład wodociąg'!$BU179),"")</f>
        <v/>
      </c>
      <c r="Y179" s="190"/>
      <c r="Z179" s="178"/>
      <c r="AA179" s="178"/>
      <c r="AB179" s="178"/>
      <c r="AC179" s="198" t="str">
        <f>IF(Tabela2[[#This Row],[Nazwa komponentu
'[3']]]&lt;&gt;"",'OT - przykład wodociąg'!$BU179,"")</f>
        <v/>
      </c>
      <c r="AD179" s="190"/>
      <c r="AE179" s="190"/>
      <c r="AF179" s="190"/>
      <c r="AG179" s="190"/>
      <c r="AH179" s="190"/>
      <c r="AI179" s="190"/>
      <c r="AJ179" s="190"/>
      <c r="AK179" s="190"/>
      <c r="AL179" s="190"/>
      <c r="AM179" s="190"/>
      <c r="AN179" s="190"/>
      <c r="AO179" s="190"/>
      <c r="AP179" s="190"/>
      <c r="AQ179" s="190"/>
      <c r="AR179" s="190"/>
      <c r="AS179" s="190"/>
      <c r="AT179" s="190"/>
      <c r="AU179" s="190"/>
      <c r="AV179" s="242"/>
      <c r="AW179" s="242"/>
      <c r="AX179" s="190"/>
      <c r="AY179" s="190"/>
      <c r="AZ179" s="206"/>
      <c r="BA179" s="178"/>
      <c r="BB179" s="178"/>
      <c r="BC179" s="178"/>
      <c r="BD179" s="178"/>
      <c r="BE179" s="190"/>
      <c r="BF179" s="190"/>
      <c r="BG179" s="198" t="str">
        <f>IF(Tabela2[[#This Row],[Nazwa komponentu
'[3']]]&lt;&gt;"",'OT - przykład wodociąg'!$BS179,"")</f>
        <v/>
      </c>
      <c r="BH179" s="190"/>
      <c r="BI179" s="190"/>
      <c r="BJ179" s="190"/>
      <c r="BK179" s="190"/>
      <c r="BL179" s="190"/>
      <c r="BM179" s="190"/>
      <c r="BN179" s="190"/>
      <c r="BO179" s="190"/>
      <c r="BP179" s="190"/>
      <c r="BQ179" s="200"/>
      <c r="BR179" s="248"/>
      <c r="BS179" s="198" t="str">
        <f t="shared" si="2"/>
        <v/>
      </c>
      <c r="BT179" s="200"/>
      <c r="BU179" s="198" t="str">
        <f>IFERROR(IF(VLOOKUP(BS179,Słowniki_komponentów!$U$1:$Z$476,5,FALSE)="wg tabeli materiałowej",INDEX(Słowniki_komponentów!$AD$2:$AG$50,MATCH(BT179,Słowniki_komponentów!$AC$2:$AC$50,0),MATCH(BQ179,Słowniki_komponentów!$AD$1:$AG$1,0)),VLOOKUP(BS179,Słowniki_komponentów!$U$1:$Z$476,5,FALSE)),"brak wszystkich danych")</f>
        <v>brak wszystkich danych</v>
      </c>
      <c r="BV179" s="201"/>
      <c r="BZ179" s="90"/>
      <c r="CA179" s="90"/>
      <c r="CB179" s="90"/>
    </row>
    <row r="180" spans="1:80">
      <c r="A180" s="189" t="s">
        <v>2574</v>
      </c>
      <c r="B180" s="190"/>
      <c r="C180" s="191" t="str">
        <f>IFERROR(VLOOKUP('OT - przykład wodociąg'!$BS180,Słowniki_komponentów!$U$2:$Z$412,4,FALSE),"")</f>
        <v/>
      </c>
      <c r="D180" s="190"/>
      <c r="E180" s="190"/>
      <c r="F180" s="193"/>
      <c r="G180" s="193"/>
      <c r="H180" s="193"/>
      <c r="I180" s="253"/>
      <c r="J180" s="190"/>
      <c r="K180" s="194" t="str">
        <f>IF(Tabela2[[#This Row],[Nazwa komponentu
'[3']]]&lt;&gt;"",VLOOKUP('OT - przykład wodociąg'!$BT180,Słowniki_komponentów!$AC$2:$AH$50,6,FALSE),"")</f>
        <v/>
      </c>
      <c r="L180" s="229"/>
      <c r="M180" s="228"/>
      <c r="N180" s="229"/>
      <c r="O180" s="228">
        <f>'przedmiar - przykład wodociąg'!K188</f>
        <v>0</v>
      </c>
      <c r="P180" s="226" t="str">
        <f>IF(Tabela2[[#This Row],[Nazwa komponentu
'[3']]]&lt;&gt;"",SUM(L180:O180),"")</f>
        <v/>
      </c>
      <c r="Q180" s="190"/>
      <c r="R180" s="193"/>
      <c r="S180" s="193"/>
      <c r="T180" s="193"/>
      <c r="U180" s="190"/>
      <c r="V180" s="192"/>
      <c r="W180" s="197" t="str">
        <f>IFERROR(VLOOKUP('OT - przykład wodociąg'!$BS180,Słowniki_komponentów!$U$2:$Z$412,2,FALSE),"")</f>
        <v/>
      </c>
      <c r="X180" s="194" t="str">
        <f>IF(Tabela2[[#This Row],[Nazwa komponentu
'[3']]]&lt;&gt;"",IF(AND(Tabela2[[#This Row],[Wartość nakładów razem
'[15']]]&lt;3500,OR(MID('OT - przykład wodociąg'!$BS180,1,1)="4",MID('OT - przykład wodociąg'!$BS180,1,1)="5",MID('OT - przykład wodociąg'!$BS180,1,1)="6")),1,'OT - przykład wodociąg'!$BU180),"")</f>
        <v/>
      </c>
      <c r="Y180" s="190"/>
      <c r="Z180" s="178"/>
      <c r="AA180" s="178"/>
      <c r="AB180" s="178"/>
      <c r="AC180" s="198" t="str">
        <f>IF(Tabela2[[#This Row],[Nazwa komponentu
'[3']]]&lt;&gt;"",'OT - przykład wodociąg'!$BU180,"")</f>
        <v/>
      </c>
      <c r="AD180" s="190"/>
      <c r="AE180" s="190"/>
      <c r="AF180" s="190"/>
      <c r="AG180" s="190"/>
      <c r="AH180" s="190"/>
      <c r="AI180" s="190"/>
      <c r="AJ180" s="190"/>
      <c r="AK180" s="190"/>
      <c r="AL180" s="190"/>
      <c r="AM180" s="190"/>
      <c r="AN180" s="190"/>
      <c r="AO180" s="190"/>
      <c r="AP180" s="190"/>
      <c r="AQ180" s="190"/>
      <c r="AR180" s="190"/>
      <c r="AS180" s="190"/>
      <c r="AT180" s="190"/>
      <c r="AU180" s="190"/>
      <c r="AV180" s="242"/>
      <c r="AW180" s="242"/>
      <c r="AX180" s="190"/>
      <c r="AY180" s="190"/>
      <c r="AZ180" s="206"/>
      <c r="BA180" s="178"/>
      <c r="BB180" s="178"/>
      <c r="BC180" s="178"/>
      <c r="BD180" s="178"/>
      <c r="BE180" s="190"/>
      <c r="BF180" s="190"/>
      <c r="BG180" s="198" t="str">
        <f>IF(Tabela2[[#This Row],[Nazwa komponentu
'[3']]]&lt;&gt;"",'OT - przykład wodociąg'!$BS180,"")</f>
        <v/>
      </c>
      <c r="BH180" s="190"/>
      <c r="BI180" s="190"/>
      <c r="BJ180" s="190"/>
      <c r="BK180" s="190"/>
      <c r="BL180" s="190"/>
      <c r="BM180" s="190"/>
      <c r="BN180" s="190"/>
      <c r="BO180" s="190"/>
      <c r="BP180" s="190"/>
      <c r="BQ180" s="190"/>
      <c r="BR180" s="218"/>
      <c r="BS180" s="198" t="str">
        <f t="shared" si="2"/>
        <v/>
      </c>
      <c r="BT180" s="190"/>
      <c r="BU180" s="198" t="str">
        <f>IFERROR(IF(VLOOKUP(BS180,Słowniki_komponentów!$U$1:$Z$476,5,FALSE)="wg tabeli materiałowej",INDEX(Słowniki_komponentów!$AD$2:$AG$50,MATCH(BT180,Słowniki_komponentów!$AC$2:$AC$50,0),MATCH(BQ180,Słowniki_komponentów!$AD$1:$AG$1,0)),VLOOKUP(BS180,Słowniki_komponentów!$U$1:$Z$476,5,FALSE)),"brak wszystkich danych")</f>
        <v>brak wszystkich danych</v>
      </c>
      <c r="BV180" s="205"/>
      <c r="BZ180" s="90"/>
      <c r="CA180" s="90"/>
      <c r="CB180" s="90"/>
    </row>
    <row r="181" spans="1:80">
      <c r="A181" s="189" t="s">
        <v>2575</v>
      </c>
      <c r="B181" s="190"/>
      <c r="C181" s="191" t="str">
        <f>IFERROR(VLOOKUP('OT - przykład wodociąg'!$BS181,Słowniki_komponentów!$U$2:$Z$412,4,FALSE),"")</f>
        <v/>
      </c>
      <c r="D181" s="190"/>
      <c r="E181" s="190"/>
      <c r="F181" s="193"/>
      <c r="G181" s="193"/>
      <c r="H181" s="193"/>
      <c r="I181" s="253"/>
      <c r="J181" s="190"/>
      <c r="K181" s="194" t="str">
        <f>IF(Tabela2[[#This Row],[Nazwa komponentu
'[3']]]&lt;&gt;"",VLOOKUP('OT - przykład wodociąg'!$BT181,Słowniki_komponentów!$AC$2:$AH$50,6,FALSE),"")</f>
        <v/>
      </c>
      <c r="L181" s="229"/>
      <c r="M181" s="228"/>
      <c r="N181" s="229"/>
      <c r="O181" s="228">
        <f>'przedmiar - przykład wodociąg'!K189</f>
        <v>0</v>
      </c>
      <c r="P181" s="226" t="str">
        <f>IF(Tabela2[[#This Row],[Nazwa komponentu
'[3']]]&lt;&gt;"",SUM(L181:O181),"")</f>
        <v/>
      </c>
      <c r="Q181" s="190"/>
      <c r="R181" s="193"/>
      <c r="S181" s="193"/>
      <c r="T181" s="193"/>
      <c r="U181" s="190"/>
      <c r="V181" s="192"/>
      <c r="W181" s="197" t="str">
        <f>IFERROR(VLOOKUP('OT - przykład wodociąg'!$BS181,Słowniki_komponentów!$U$2:$Z$412,2,FALSE),"")</f>
        <v/>
      </c>
      <c r="X181" s="194" t="str">
        <f>IF(Tabela2[[#This Row],[Nazwa komponentu
'[3']]]&lt;&gt;"",IF(AND(Tabela2[[#This Row],[Wartość nakładów razem
'[15']]]&lt;3500,OR(MID('OT - przykład wodociąg'!$BS181,1,1)="4",MID('OT - przykład wodociąg'!$BS181,1,1)="5",MID('OT - przykład wodociąg'!$BS181,1,1)="6")),1,'OT - przykład wodociąg'!$BU181),"")</f>
        <v/>
      </c>
      <c r="Y181" s="190"/>
      <c r="Z181" s="178"/>
      <c r="AA181" s="178"/>
      <c r="AB181" s="178"/>
      <c r="AC181" s="198" t="str">
        <f>IF(Tabela2[[#This Row],[Nazwa komponentu
'[3']]]&lt;&gt;"",'OT - przykład wodociąg'!$BU181,"")</f>
        <v/>
      </c>
      <c r="AD181" s="190"/>
      <c r="AE181" s="190"/>
      <c r="AF181" s="190"/>
      <c r="AG181" s="190"/>
      <c r="AH181" s="190"/>
      <c r="AI181" s="190"/>
      <c r="AJ181" s="190"/>
      <c r="AK181" s="190"/>
      <c r="AL181" s="190"/>
      <c r="AM181" s="190"/>
      <c r="AN181" s="190"/>
      <c r="AO181" s="190"/>
      <c r="AP181" s="190"/>
      <c r="AQ181" s="190"/>
      <c r="AR181" s="190"/>
      <c r="AS181" s="190"/>
      <c r="AT181" s="190"/>
      <c r="AU181" s="190"/>
      <c r="AV181" s="242"/>
      <c r="AW181" s="242"/>
      <c r="AX181" s="190"/>
      <c r="AY181" s="190"/>
      <c r="AZ181" s="206"/>
      <c r="BA181" s="178"/>
      <c r="BB181" s="178"/>
      <c r="BC181" s="178"/>
      <c r="BD181" s="178"/>
      <c r="BE181" s="190"/>
      <c r="BF181" s="190"/>
      <c r="BG181" s="198" t="str">
        <f>IF(Tabela2[[#This Row],[Nazwa komponentu
'[3']]]&lt;&gt;"",'OT - przykład wodociąg'!$BS181,"")</f>
        <v/>
      </c>
      <c r="BH181" s="190"/>
      <c r="BI181" s="190"/>
      <c r="BJ181" s="190"/>
      <c r="BK181" s="190"/>
      <c r="BL181" s="190"/>
      <c r="BM181" s="190"/>
      <c r="BN181" s="190"/>
      <c r="BO181" s="190"/>
      <c r="BP181" s="190"/>
      <c r="BQ181" s="200"/>
      <c r="BR181" s="248"/>
      <c r="BS181" s="198" t="str">
        <f t="shared" si="2"/>
        <v/>
      </c>
      <c r="BT181" s="200"/>
      <c r="BU181" s="198" t="str">
        <f>IFERROR(IF(VLOOKUP(BS181,Słowniki_komponentów!$U$1:$Z$476,5,FALSE)="wg tabeli materiałowej",INDEX(Słowniki_komponentów!$AD$2:$AG$50,MATCH(BT181,Słowniki_komponentów!$AC$2:$AC$50,0),MATCH(BQ181,Słowniki_komponentów!$AD$1:$AG$1,0)),VLOOKUP(BS181,Słowniki_komponentów!$U$1:$Z$476,5,FALSE)),"brak wszystkich danych")</f>
        <v>brak wszystkich danych</v>
      </c>
      <c r="BV181" s="201"/>
      <c r="BZ181" s="90"/>
      <c r="CA181" s="90"/>
      <c r="CB181" s="90"/>
    </row>
    <row r="182" spans="1:80">
      <c r="A182" s="189" t="s">
        <v>2576</v>
      </c>
      <c r="B182" s="190"/>
      <c r="C182" s="191" t="str">
        <f>IFERROR(VLOOKUP('OT - przykład wodociąg'!$BS182,Słowniki_komponentów!$U$2:$Z$412,4,FALSE),"")</f>
        <v/>
      </c>
      <c r="D182" s="190"/>
      <c r="E182" s="190"/>
      <c r="F182" s="193"/>
      <c r="G182" s="193"/>
      <c r="H182" s="193"/>
      <c r="I182" s="253"/>
      <c r="J182" s="190"/>
      <c r="K182" s="194" t="str">
        <f>IF(Tabela2[[#This Row],[Nazwa komponentu
'[3']]]&lt;&gt;"",VLOOKUP('OT - przykład wodociąg'!$BT182,Słowniki_komponentów!$AC$2:$AH$50,6,FALSE),"")</f>
        <v/>
      </c>
      <c r="L182" s="229"/>
      <c r="M182" s="228"/>
      <c r="N182" s="229"/>
      <c r="O182" s="228">
        <f>'przedmiar - przykład wodociąg'!K190</f>
        <v>0</v>
      </c>
      <c r="P182" s="226" t="str">
        <f>IF(Tabela2[[#This Row],[Nazwa komponentu
'[3']]]&lt;&gt;"",SUM(L182:O182),"")</f>
        <v/>
      </c>
      <c r="Q182" s="190"/>
      <c r="R182" s="193"/>
      <c r="S182" s="193"/>
      <c r="T182" s="193"/>
      <c r="U182" s="190"/>
      <c r="V182" s="192"/>
      <c r="W182" s="197" t="str">
        <f>IFERROR(VLOOKUP('OT - przykład wodociąg'!$BS182,Słowniki_komponentów!$U$2:$Z$412,2,FALSE),"")</f>
        <v/>
      </c>
      <c r="X182" s="194" t="str">
        <f>IF(Tabela2[[#This Row],[Nazwa komponentu
'[3']]]&lt;&gt;"",IF(AND(Tabela2[[#This Row],[Wartość nakładów razem
'[15']]]&lt;3500,OR(MID('OT - przykład wodociąg'!$BS182,1,1)="4",MID('OT - przykład wodociąg'!$BS182,1,1)="5",MID('OT - przykład wodociąg'!$BS182,1,1)="6")),1,'OT - przykład wodociąg'!$BU182),"")</f>
        <v/>
      </c>
      <c r="Y182" s="190"/>
      <c r="Z182" s="178"/>
      <c r="AA182" s="178"/>
      <c r="AB182" s="178"/>
      <c r="AC182" s="198" t="str">
        <f>IF(Tabela2[[#This Row],[Nazwa komponentu
'[3']]]&lt;&gt;"",'OT - przykład wodociąg'!$BU182,"")</f>
        <v/>
      </c>
      <c r="AD182" s="190"/>
      <c r="AE182" s="190"/>
      <c r="AF182" s="190"/>
      <c r="AG182" s="190"/>
      <c r="AH182" s="190"/>
      <c r="AI182" s="190"/>
      <c r="AJ182" s="190"/>
      <c r="AK182" s="190"/>
      <c r="AL182" s="190"/>
      <c r="AM182" s="190"/>
      <c r="AN182" s="190"/>
      <c r="AO182" s="190"/>
      <c r="AP182" s="190"/>
      <c r="AQ182" s="190"/>
      <c r="AR182" s="190"/>
      <c r="AS182" s="190"/>
      <c r="AT182" s="190"/>
      <c r="AU182" s="190"/>
      <c r="AV182" s="242"/>
      <c r="AW182" s="242"/>
      <c r="AX182" s="190"/>
      <c r="AY182" s="190"/>
      <c r="AZ182" s="206"/>
      <c r="BA182" s="178"/>
      <c r="BB182" s="178"/>
      <c r="BC182" s="178"/>
      <c r="BD182" s="178"/>
      <c r="BE182" s="190"/>
      <c r="BF182" s="190"/>
      <c r="BG182" s="198" t="str">
        <f>IF(Tabela2[[#This Row],[Nazwa komponentu
'[3']]]&lt;&gt;"",'OT - przykład wodociąg'!$BS182,"")</f>
        <v/>
      </c>
      <c r="BH182" s="190"/>
      <c r="BI182" s="190"/>
      <c r="BJ182" s="190"/>
      <c r="BK182" s="190"/>
      <c r="BL182" s="190"/>
      <c r="BM182" s="190"/>
      <c r="BN182" s="190"/>
      <c r="BO182" s="190"/>
      <c r="BP182" s="190"/>
      <c r="BQ182" s="190"/>
      <c r="BR182" s="218"/>
      <c r="BS182" s="198" t="str">
        <f t="shared" si="2"/>
        <v/>
      </c>
      <c r="BT182" s="190"/>
      <c r="BU182" s="198" t="str">
        <f>IFERROR(IF(VLOOKUP(BS182,Słowniki_komponentów!$U$1:$Z$476,5,FALSE)="wg tabeli materiałowej",INDEX(Słowniki_komponentów!$AD$2:$AG$50,MATCH(BT182,Słowniki_komponentów!$AC$2:$AC$50,0),MATCH(BQ182,Słowniki_komponentów!$AD$1:$AG$1,0)),VLOOKUP(BS182,Słowniki_komponentów!$U$1:$Z$476,5,FALSE)),"brak wszystkich danych")</f>
        <v>brak wszystkich danych</v>
      </c>
      <c r="BV182" s="205"/>
      <c r="BZ182" s="90"/>
      <c r="CA182" s="90"/>
      <c r="CB182" s="90"/>
    </row>
    <row r="183" spans="1:80">
      <c r="A183" s="189" t="s">
        <v>2577</v>
      </c>
      <c r="B183" s="190"/>
      <c r="C183" s="191" t="str">
        <f>IFERROR(VLOOKUP('OT - przykład wodociąg'!$BS183,Słowniki_komponentów!$U$2:$Z$412,4,FALSE),"")</f>
        <v/>
      </c>
      <c r="D183" s="190"/>
      <c r="E183" s="190"/>
      <c r="F183" s="193"/>
      <c r="G183" s="193"/>
      <c r="H183" s="193"/>
      <c r="I183" s="253"/>
      <c r="J183" s="190"/>
      <c r="K183" s="194" t="str">
        <f>IF(Tabela2[[#This Row],[Nazwa komponentu
'[3']]]&lt;&gt;"",VLOOKUP('OT - przykład wodociąg'!$BT183,Słowniki_komponentów!$AC$2:$AH$50,6,FALSE),"")</f>
        <v/>
      </c>
      <c r="L183" s="229"/>
      <c r="M183" s="228"/>
      <c r="N183" s="229"/>
      <c r="O183" s="228">
        <f>'przedmiar - przykład wodociąg'!K191</f>
        <v>0</v>
      </c>
      <c r="P183" s="226" t="str">
        <f>IF(Tabela2[[#This Row],[Nazwa komponentu
'[3']]]&lt;&gt;"",SUM(L183:O183),"")</f>
        <v/>
      </c>
      <c r="Q183" s="190"/>
      <c r="R183" s="193"/>
      <c r="S183" s="193"/>
      <c r="T183" s="193"/>
      <c r="U183" s="190"/>
      <c r="V183" s="192"/>
      <c r="W183" s="197" t="str">
        <f>IFERROR(VLOOKUP('OT - przykład wodociąg'!$BS183,Słowniki_komponentów!$U$2:$Z$412,2,FALSE),"")</f>
        <v/>
      </c>
      <c r="X183" s="194" t="str">
        <f>IF(Tabela2[[#This Row],[Nazwa komponentu
'[3']]]&lt;&gt;"",IF(AND(Tabela2[[#This Row],[Wartość nakładów razem
'[15']]]&lt;3500,OR(MID('OT - przykład wodociąg'!$BS183,1,1)="4",MID('OT - przykład wodociąg'!$BS183,1,1)="5",MID('OT - przykład wodociąg'!$BS183,1,1)="6")),1,'OT - przykład wodociąg'!$BU183),"")</f>
        <v/>
      </c>
      <c r="Y183" s="190"/>
      <c r="Z183" s="178"/>
      <c r="AA183" s="178"/>
      <c r="AB183" s="178"/>
      <c r="AC183" s="198" t="str">
        <f>IF(Tabela2[[#This Row],[Nazwa komponentu
'[3']]]&lt;&gt;"",'OT - przykład wodociąg'!$BU183,"")</f>
        <v/>
      </c>
      <c r="AD183" s="190"/>
      <c r="AE183" s="190"/>
      <c r="AF183" s="190"/>
      <c r="AG183" s="190"/>
      <c r="AH183" s="190"/>
      <c r="AI183" s="190"/>
      <c r="AJ183" s="190"/>
      <c r="AK183" s="190"/>
      <c r="AL183" s="190"/>
      <c r="AM183" s="190"/>
      <c r="AN183" s="190"/>
      <c r="AO183" s="190"/>
      <c r="AP183" s="190"/>
      <c r="AQ183" s="190"/>
      <c r="AR183" s="190"/>
      <c r="AS183" s="190"/>
      <c r="AT183" s="190"/>
      <c r="AU183" s="190"/>
      <c r="AV183" s="242"/>
      <c r="AW183" s="242"/>
      <c r="AX183" s="190"/>
      <c r="AY183" s="190"/>
      <c r="AZ183" s="206"/>
      <c r="BA183" s="178"/>
      <c r="BB183" s="178"/>
      <c r="BC183" s="178"/>
      <c r="BD183" s="178"/>
      <c r="BE183" s="190"/>
      <c r="BF183" s="190"/>
      <c r="BG183" s="198" t="str">
        <f>IF(Tabela2[[#This Row],[Nazwa komponentu
'[3']]]&lt;&gt;"",'OT - przykład wodociąg'!$BS183,"")</f>
        <v/>
      </c>
      <c r="BH183" s="190"/>
      <c r="BI183" s="190"/>
      <c r="BJ183" s="190"/>
      <c r="BK183" s="190"/>
      <c r="BL183" s="190"/>
      <c r="BM183" s="190"/>
      <c r="BN183" s="190"/>
      <c r="BO183" s="190"/>
      <c r="BP183" s="190"/>
      <c r="BQ183" s="200"/>
      <c r="BR183" s="248"/>
      <c r="BS183" s="198" t="str">
        <f t="shared" si="2"/>
        <v/>
      </c>
      <c r="BT183" s="200"/>
      <c r="BU183" s="198" t="str">
        <f>IFERROR(IF(VLOOKUP(BS183,Słowniki_komponentów!$U$1:$Z$476,5,FALSE)="wg tabeli materiałowej",INDEX(Słowniki_komponentów!$AD$2:$AG$50,MATCH(BT183,Słowniki_komponentów!$AC$2:$AC$50,0),MATCH(BQ183,Słowniki_komponentów!$AD$1:$AG$1,0)),VLOOKUP(BS183,Słowniki_komponentów!$U$1:$Z$476,5,FALSE)),"brak wszystkich danych")</f>
        <v>brak wszystkich danych</v>
      </c>
      <c r="BV183" s="201"/>
      <c r="BZ183" s="90"/>
      <c r="CA183" s="90"/>
      <c r="CB183" s="90"/>
    </row>
    <row r="184" spans="1:80">
      <c r="A184" s="189" t="s">
        <v>2578</v>
      </c>
      <c r="B184" s="190"/>
      <c r="C184" s="191" t="str">
        <f>IFERROR(VLOOKUP('OT - przykład wodociąg'!$BS184,Słowniki_komponentów!$U$2:$Z$412,4,FALSE),"")</f>
        <v/>
      </c>
      <c r="D184" s="190"/>
      <c r="E184" s="190"/>
      <c r="F184" s="193"/>
      <c r="G184" s="193"/>
      <c r="H184" s="193"/>
      <c r="I184" s="253"/>
      <c r="J184" s="190"/>
      <c r="K184" s="194" t="str">
        <f>IF(Tabela2[[#This Row],[Nazwa komponentu
'[3']]]&lt;&gt;"",VLOOKUP('OT - przykład wodociąg'!$BT184,Słowniki_komponentów!$AC$2:$AH$50,6,FALSE),"")</f>
        <v/>
      </c>
      <c r="L184" s="229"/>
      <c r="M184" s="228"/>
      <c r="N184" s="229"/>
      <c r="O184" s="228">
        <f>'przedmiar - przykład wodociąg'!K192</f>
        <v>0</v>
      </c>
      <c r="P184" s="226" t="str">
        <f>IF(Tabela2[[#This Row],[Nazwa komponentu
'[3']]]&lt;&gt;"",SUM(L184:O184),"")</f>
        <v/>
      </c>
      <c r="Q184" s="190"/>
      <c r="R184" s="193"/>
      <c r="S184" s="193"/>
      <c r="T184" s="193"/>
      <c r="U184" s="190"/>
      <c r="V184" s="192"/>
      <c r="W184" s="197" t="str">
        <f>IFERROR(VLOOKUP('OT - przykład wodociąg'!$BS184,Słowniki_komponentów!$U$2:$Z$412,2,FALSE),"")</f>
        <v/>
      </c>
      <c r="X184" s="194" t="str">
        <f>IF(Tabela2[[#This Row],[Nazwa komponentu
'[3']]]&lt;&gt;"",IF(AND(Tabela2[[#This Row],[Wartość nakładów razem
'[15']]]&lt;3500,OR(MID('OT - przykład wodociąg'!$BS184,1,1)="4",MID('OT - przykład wodociąg'!$BS184,1,1)="5",MID('OT - przykład wodociąg'!$BS184,1,1)="6")),1,'OT - przykład wodociąg'!$BU184),"")</f>
        <v/>
      </c>
      <c r="Y184" s="190"/>
      <c r="Z184" s="178"/>
      <c r="AA184" s="178"/>
      <c r="AB184" s="178"/>
      <c r="AC184" s="198" t="str">
        <f>IF(Tabela2[[#This Row],[Nazwa komponentu
'[3']]]&lt;&gt;"",'OT - przykład wodociąg'!$BU184,"")</f>
        <v/>
      </c>
      <c r="AD184" s="190"/>
      <c r="AE184" s="190"/>
      <c r="AF184" s="190"/>
      <c r="AG184" s="190"/>
      <c r="AH184" s="190"/>
      <c r="AI184" s="190"/>
      <c r="AJ184" s="190"/>
      <c r="AK184" s="190"/>
      <c r="AL184" s="190"/>
      <c r="AM184" s="190"/>
      <c r="AN184" s="190"/>
      <c r="AO184" s="190"/>
      <c r="AP184" s="190"/>
      <c r="AQ184" s="190"/>
      <c r="AR184" s="190"/>
      <c r="AS184" s="190"/>
      <c r="AT184" s="190"/>
      <c r="AU184" s="190"/>
      <c r="AV184" s="242"/>
      <c r="AW184" s="242"/>
      <c r="AX184" s="190"/>
      <c r="AY184" s="190"/>
      <c r="AZ184" s="206"/>
      <c r="BA184" s="178"/>
      <c r="BB184" s="178"/>
      <c r="BC184" s="178"/>
      <c r="BD184" s="178"/>
      <c r="BE184" s="190"/>
      <c r="BF184" s="190"/>
      <c r="BG184" s="198" t="str">
        <f>IF(Tabela2[[#This Row],[Nazwa komponentu
'[3']]]&lt;&gt;"",'OT - przykład wodociąg'!$BS184,"")</f>
        <v/>
      </c>
      <c r="BH184" s="190"/>
      <c r="BI184" s="190"/>
      <c r="BJ184" s="190"/>
      <c r="BK184" s="190"/>
      <c r="BL184" s="190"/>
      <c r="BM184" s="190"/>
      <c r="BN184" s="190"/>
      <c r="BO184" s="190"/>
      <c r="BP184" s="190"/>
      <c r="BQ184" s="190"/>
      <c r="BR184" s="218"/>
      <c r="BS184" s="198" t="str">
        <f t="shared" si="2"/>
        <v/>
      </c>
      <c r="BT184" s="190"/>
      <c r="BU184" s="198" t="str">
        <f>IFERROR(IF(VLOOKUP(BS184,Słowniki_komponentów!$U$1:$Z$476,5,FALSE)="wg tabeli materiałowej",INDEX(Słowniki_komponentów!$AD$2:$AG$50,MATCH(BT184,Słowniki_komponentów!$AC$2:$AC$50,0),MATCH(BQ184,Słowniki_komponentów!$AD$1:$AG$1,0)),VLOOKUP(BS184,Słowniki_komponentów!$U$1:$Z$476,5,FALSE)),"brak wszystkich danych")</f>
        <v>brak wszystkich danych</v>
      </c>
      <c r="BV184" s="205"/>
      <c r="BZ184" s="90"/>
      <c r="CA184" s="90"/>
      <c r="CB184" s="90"/>
    </row>
    <row r="185" spans="1:80">
      <c r="A185" s="189" t="s">
        <v>3964</v>
      </c>
      <c r="B185" s="190"/>
      <c r="C185" s="191" t="str">
        <f>IFERROR(VLOOKUP('OT - przykład wodociąg'!$BS185,Słowniki_komponentów!$U$2:$Z$412,4,FALSE),"")</f>
        <v/>
      </c>
      <c r="D185" s="190"/>
      <c r="E185" s="190"/>
      <c r="F185" s="193"/>
      <c r="G185" s="193"/>
      <c r="H185" s="193"/>
      <c r="I185" s="253"/>
      <c r="J185" s="190"/>
      <c r="K185" s="194" t="str">
        <f>IF(Tabela2[[#This Row],[Nazwa komponentu
'[3']]]&lt;&gt;"",VLOOKUP('OT - przykład wodociąg'!$BT185,Słowniki_komponentów!$AC$2:$AH$50,6,FALSE),"")</f>
        <v/>
      </c>
      <c r="L185" s="229"/>
      <c r="M185" s="228"/>
      <c r="N185" s="229"/>
      <c r="O185" s="228">
        <f>'przedmiar - przykład wodociąg'!K193</f>
        <v>0</v>
      </c>
      <c r="P185" s="226" t="str">
        <f>IF(Tabela2[[#This Row],[Nazwa komponentu
'[3']]]&lt;&gt;"",SUM(L185:O185),"")</f>
        <v/>
      </c>
      <c r="Q185" s="190"/>
      <c r="R185" s="193"/>
      <c r="S185" s="193"/>
      <c r="T185" s="193"/>
      <c r="U185" s="190"/>
      <c r="V185" s="192"/>
      <c r="W185" s="197" t="str">
        <f>IFERROR(VLOOKUP('OT - przykład wodociąg'!$BS185,Słowniki_komponentów!$U$2:$Z$412,2,FALSE),"")</f>
        <v/>
      </c>
      <c r="X185" s="194" t="str">
        <f>IF(Tabela2[[#This Row],[Nazwa komponentu
'[3']]]&lt;&gt;"",IF(AND(Tabela2[[#This Row],[Wartość nakładów razem
'[15']]]&lt;3500,OR(MID('OT - przykład wodociąg'!$BS185,1,1)="4",MID('OT - przykład wodociąg'!$BS185,1,1)="5",MID('OT - przykład wodociąg'!$BS185,1,1)="6")),1,'OT - przykład wodociąg'!$BU185),"")</f>
        <v/>
      </c>
      <c r="Y185" s="190"/>
      <c r="Z185" s="178"/>
      <c r="AA185" s="178"/>
      <c r="AB185" s="178"/>
      <c r="AC185" s="198" t="str">
        <f>IF(Tabela2[[#This Row],[Nazwa komponentu
'[3']]]&lt;&gt;"",'OT - przykład wodociąg'!$BU185,"")</f>
        <v/>
      </c>
      <c r="AD185" s="190"/>
      <c r="AE185" s="190"/>
      <c r="AF185" s="190"/>
      <c r="AG185" s="190"/>
      <c r="AH185" s="190"/>
      <c r="AI185" s="190"/>
      <c r="AJ185" s="190"/>
      <c r="AK185" s="190"/>
      <c r="AL185" s="190"/>
      <c r="AM185" s="190"/>
      <c r="AN185" s="190"/>
      <c r="AO185" s="190"/>
      <c r="AP185" s="190"/>
      <c r="AQ185" s="190"/>
      <c r="AR185" s="190"/>
      <c r="AS185" s="190"/>
      <c r="AT185" s="190"/>
      <c r="AU185" s="190"/>
      <c r="AV185" s="242"/>
      <c r="AW185" s="242"/>
      <c r="AX185" s="190"/>
      <c r="AY185" s="190"/>
      <c r="AZ185" s="206"/>
      <c r="BA185" s="178"/>
      <c r="BB185" s="178"/>
      <c r="BC185" s="178"/>
      <c r="BD185" s="178"/>
      <c r="BE185" s="190"/>
      <c r="BF185" s="190"/>
      <c r="BG185" s="198" t="str">
        <f>IF(Tabela2[[#This Row],[Nazwa komponentu
'[3']]]&lt;&gt;"",'OT - przykład wodociąg'!$BS185,"")</f>
        <v/>
      </c>
      <c r="BH185" s="190"/>
      <c r="BI185" s="190"/>
      <c r="BJ185" s="190"/>
      <c r="BK185" s="190"/>
      <c r="BL185" s="190"/>
      <c r="BM185" s="190"/>
      <c r="BN185" s="190"/>
      <c r="BO185" s="190"/>
      <c r="BP185" s="190"/>
      <c r="BQ185" s="200"/>
      <c r="BR185" s="248"/>
      <c r="BS185" s="198" t="str">
        <f t="shared" si="2"/>
        <v/>
      </c>
      <c r="BT185" s="200"/>
      <c r="BU185" s="198" t="str">
        <f>IFERROR(IF(VLOOKUP(BS185,Słowniki_komponentów!$U$1:$Z$476,5,FALSE)="wg tabeli materiałowej",INDEX(Słowniki_komponentów!$AD$2:$AG$50,MATCH(BT185,Słowniki_komponentów!$AC$2:$AC$50,0),MATCH(BQ185,Słowniki_komponentów!$AD$1:$AG$1,0)),VLOOKUP(BS185,Słowniki_komponentów!$U$1:$Z$476,5,FALSE)),"brak wszystkich danych")</f>
        <v>brak wszystkich danych</v>
      </c>
      <c r="BV185" s="201"/>
      <c r="BZ185" s="90"/>
      <c r="CA185" s="90"/>
      <c r="CB185" s="90"/>
    </row>
    <row r="186" spans="1:80">
      <c r="A186" s="189" t="s">
        <v>2579</v>
      </c>
      <c r="B186" s="190"/>
      <c r="C186" s="191" t="str">
        <f>IFERROR(VLOOKUP('OT - przykład wodociąg'!$BS186,Słowniki_komponentów!$U$2:$Z$412,4,FALSE),"")</f>
        <v/>
      </c>
      <c r="D186" s="190"/>
      <c r="E186" s="190"/>
      <c r="F186" s="193"/>
      <c r="G186" s="193"/>
      <c r="H186" s="193"/>
      <c r="I186" s="253"/>
      <c r="J186" s="190"/>
      <c r="K186" s="194" t="str">
        <f>IF(Tabela2[[#This Row],[Nazwa komponentu
'[3']]]&lt;&gt;"",VLOOKUP('OT - przykład wodociąg'!$BT186,Słowniki_komponentów!$AC$2:$AH$50,6,FALSE),"")</f>
        <v/>
      </c>
      <c r="L186" s="229"/>
      <c r="M186" s="228"/>
      <c r="N186" s="229"/>
      <c r="O186" s="228">
        <f>'przedmiar - przykład wodociąg'!K194</f>
        <v>0</v>
      </c>
      <c r="P186" s="226" t="str">
        <f>IF(Tabela2[[#This Row],[Nazwa komponentu
'[3']]]&lt;&gt;"",SUM(L186:O186),"")</f>
        <v/>
      </c>
      <c r="Q186" s="190"/>
      <c r="R186" s="193"/>
      <c r="S186" s="193"/>
      <c r="T186" s="193"/>
      <c r="U186" s="190"/>
      <c r="V186" s="192"/>
      <c r="W186" s="197" t="str">
        <f>IFERROR(VLOOKUP('OT - przykład wodociąg'!$BS186,Słowniki_komponentów!$U$2:$Z$412,2,FALSE),"")</f>
        <v/>
      </c>
      <c r="X186" s="194" t="str">
        <f>IF(Tabela2[[#This Row],[Nazwa komponentu
'[3']]]&lt;&gt;"",IF(AND(Tabela2[[#This Row],[Wartość nakładów razem
'[15']]]&lt;3500,OR(MID('OT - przykład wodociąg'!$BS186,1,1)="4",MID('OT - przykład wodociąg'!$BS186,1,1)="5",MID('OT - przykład wodociąg'!$BS186,1,1)="6")),1,'OT - przykład wodociąg'!$BU186),"")</f>
        <v/>
      </c>
      <c r="Y186" s="190"/>
      <c r="Z186" s="178"/>
      <c r="AA186" s="178"/>
      <c r="AB186" s="178"/>
      <c r="AC186" s="198" t="str">
        <f>IF(Tabela2[[#This Row],[Nazwa komponentu
'[3']]]&lt;&gt;"",'OT - przykład wodociąg'!$BU186,"")</f>
        <v/>
      </c>
      <c r="AD186" s="190"/>
      <c r="AE186" s="190"/>
      <c r="AF186" s="190"/>
      <c r="AG186" s="190"/>
      <c r="AH186" s="190"/>
      <c r="AI186" s="190"/>
      <c r="AJ186" s="190"/>
      <c r="AK186" s="190"/>
      <c r="AL186" s="190"/>
      <c r="AM186" s="190"/>
      <c r="AN186" s="190"/>
      <c r="AO186" s="190"/>
      <c r="AP186" s="190"/>
      <c r="AQ186" s="190"/>
      <c r="AR186" s="190"/>
      <c r="AS186" s="190"/>
      <c r="AT186" s="190"/>
      <c r="AU186" s="190"/>
      <c r="AV186" s="242"/>
      <c r="AW186" s="242"/>
      <c r="AX186" s="190"/>
      <c r="AY186" s="190"/>
      <c r="AZ186" s="206"/>
      <c r="BA186" s="178"/>
      <c r="BB186" s="178"/>
      <c r="BC186" s="178"/>
      <c r="BD186" s="178"/>
      <c r="BE186" s="190"/>
      <c r="BF186" s="190"/>
      <c r="BG186" s="198" t="str">
        <f>IF(Tabela2[[#This Row],[Nazwa komponentu
'[3']]]&lt;&gt;"",'OT - przykład wodociąg'!$BS186,"")</f>
        <v/>
      </c>
      <c r="BH186" s="190"/>
      <c r="BI186" s="190"/>
      <c r="BJ186" s="190"/>
      <c r="BK186" s="190"/>
      <c r="BL186" s="190"/>
      <c r="BM186" s="190"/>
      <c r="BN186" s="190"/>
      <c r="BO186" s="190"/>
      <c r="BP186" s="190"/>
      <c r="BQ186" s="190"/>
      <c r="BR186" s="218"/>
      <c r="BS186" s="198" t="str">
        <f t="shared" si="2"/>
        <v/>
      </c>
      <c r="BT186" s="190"/>
      <c r="BU186" s="198" t="str">
        <f>IFERROR(IF(VLOOKUP(BS186,Słowniki_komponentów!$U$1:$Z$476,5,FALSE)="wg tabeli materiałowej",INDEX(Słowniki_komponentów!$AD$2:$AG$50,MATCH(BT186,Słowniki_komponentów!$AC$2:$AC$50,0),MATCH(BQ186,Słowniki_komponentów!$AD$1:$AG$1,0)),VLOOKUP(BS186,Słowniki_komponentów!$U$1:$Z$476,5,FALSE)),"brak wszystkich danych")</f>
        <v>brak wszystkich danych</v>
      </c>
      <c r="BV186" s="205"/>
      <c r="BZ186" s="90"/>
      <c r="CA186" s="90"/>
      <c r="CB186" s="90"/>
    </row>
    <row r="187" spans="1:80">
      <c r="A187" s="189" t="s">
        <v>2580</v>
      </c>
      <c r="B187" s="190"/>
      <c r="C187" s="191" t="str">
        <f>IFERROR(VLOOKUP('OT - przykład wodociąg'!$BS187,Słowniki_komponentów!$U$2:$Z$412,4,FALSE),"")</f>
        <v/>
      </c>
      <c r="D187" s="190"/>
      <c r="E187" s="190"/>
      <c r="F187" s="193"/>
      <c r="G187" s="193"/>
      <c r="H187" s="193"/>
      <c r="I187" s="253"/>
      <c r="J187" s="190"/>
      <c r="K187" s="194" t="str">
        <f>IF(Tabela2[[#This Row],[Nazwa komponentu
'[3']]]&lt;&gt;"",VLOOKUP('OT - przykład wodociąg'!$BT187,Słowniki_komponentów!$AC$2:$AH$50,6,FALSE),"")</f>
        <v/>
      </c>
      <c r="L187" s="229"/>
      <c r="M187" s="228"/>
      <c r="N187" s="229"/>
      <c r="O187" s="228">
        <f>'przedmiar - przykład wodociąg'!K195</f>
        <v>0</v>
      </c>
      <c r="P187" s="226" t="str">
        <f>IF(Tabela2[[#This Row],[Nazwa komponentu
'[3']]]&lt;&gt;"",SUM(L187:O187),"")</f>
        <v/>
      </c>
      <c r="Q187" s="190"/>
      <c r="R187" s="193"/>
      <c r="S187" s="193"/>
      <c r="T187" s="193"/>
      <c r="U187" s="190"/>
      <c r="V187" s="192"/>
      <c r="W187" s="197" t="str">
        <f>IFERROR(VLOOKUP('OT - przykład wodociąg'!$BS187,Słowniki_komponentów!$U$2:$Z$412,2,FALSE),"")</f>
        <v/>
      </c>
      <c r="X187" s="194" t="str">
        <f>IF(Tabela2[[#This Row],[Nazwa komponentu
'[3']]]&lt;&gt;"",IF(AND(Tabela2[[#This Row],[Wartość nakładów razem
'[15']]]&lt;3500,OR(MID('OT - przykład wodociąg'!$BS187,1,1)="4",MID('OT - przykład wodociąg'!$BS187,1,1)="5",MID('OT - przykład wodociąg'!$BS187,1,1)="6")),1,'OT - przykład wodociąg'!$BU187),"")</f>
        <v/>
      </c>
      <c r="Y187" s="190"/>
      <c r="Z187" s="178"/>
      <c r="AA187" s="178"/>
      <c r="AB187" s="178"/>
      <c r="AC187" s="198" t="str">
        <f>IF(Tabela2[[#This Row],[Nazwa komponentu
'[3']]]&lt;&gt;"",'OT - przykład wodociąg'!$BU187,"")</f>
        <v/>
      </c>
      <c r="AD187" s="190"/>
      <c r="AE187" s="190"/>
      <c r="AF187" s="190"/>
      <c r="AG187" s="190"/>
      <c r="AH187" s="190"/>
      <c r="AI187" s="190"/>
      <c r="AJ187" s="190"/>
      <c r="AK187" s="190"/>
      <c r="AL187" s="190"/>
      <c r="AM187" s="190"/>
      <c r="AN187" s="190"/>
      <c r="AO187" s="190"/>
      <c r="AP187" s="190"/>
      <c r="AQ187" s="190"/>
      <c r="AR187" s="190"/>
      <c r="AS187" s="190"/>
      <c r="AT187" s="190"/>
      <c r="AU187" s="190"/>
      <c r="AV187" s="242"/>
      <c r="AW187" s="242"/>
      <c r="AX187" s="190"/>
      <c r="AY187" s="190"/>
      <c r="AZ187" s="206"/>
      <c r="BA187" s="178"/>
      <c r="BB187" s="178"/>
      <c r="BC187" s="178"/>
      <c r="BD187" s="178"/>
      <c r="BE187" s="190"/>
      <c r="BF187" s="190"/>
      <c r="BG187" s="198" t="str">
        <f>IF(Tabela2[[#This Row],[Nazwa komponentu
'[3']]]&lt;&gt;"",'OT - przykład wodociąg'!$BS187,"")</f>
        <v/>
      </c>
      <c r="BH187" s="190"/>
      <c r="BI187" s="190"/>
      <c r="BJ187" s="190"/>
      <c r="BK187" s="190"/>
      <c r="BL187" s="190"/>
      <c r="BM187" s="190"/>
      <c r="BN187" s="190"/>
      <c r="BO187" s="190"/>
      <c r="BP187" s="190"/>
      <c r="BQ187" s="200"/>
      <c r="BR187" s="248"/>
      <c r="BS187" s="198" t="str">
        <f t="shared" si="2"/>
        <v/>
      </c>
      <c r="BT187" s="200"/>
      <c r="BU187" s="198" t="str">
        <f>IFERROR(IF(VLOOKUP(BS187,Słowniki_komponentów!$U$1:$Z$476,5,FALSE)="wg tabeli materiałowej",INDEX(Słowniki_komponentów!$AD$2:$AG$50,MATCH(BT187,Słowniki_komponentów!$AC$2:$AC$50,0),MATCH(BQ187,Słowniki_komponentów!$AD$1:$AG$1,0)),VLOOKUP(BS187,Słowniki_komponentów!$U$1:$Z$476,5,FALSE)),"brak wszystkich danych")</f>
        <v>brak wszystkich danych</v>
      </c>
      <c r="BV187" s="201"/>
      <c r="BZ187" s="90"/>
      <c r="CA187" s="90"/>
      <c r="CB187" s="90"/>
    </row>
    <row r="188" spans="1:80">
      <c r="A188" s="189" t="s">
        <v>2581</v>
      </c>
      <c r="B188" s="190"/>
      <c r="C188" s="191" t="str">
        <f>IFERROR(VLOOKUP('OT - przykład wodociąg'!$BS188,Słowniki_komponentów!$U$2:$Z$412,4,FALSE),"")</f>
        <v/>
      </c>
      <c r="D188" s="190"/>
      <c r="E188" s="190"/>
      <c r="F188" s="193"/>
      <c r="G188" s="193"/>
      <c r="H188" s="193"/>
      <c r="I188" s="253"/>
      <c r="J188" s="190"/>
      <c r="K188" s="194" t="str">
        <f>IF(Tabela2[[#This Row],[Nazwa komponentu
'[3']]]&lt;&gt;"",VLOOKUP('OT - przykład wodociąg'!$BT188,Słowniki_komponentów!$AC$2:$AH$50,6,FALSE),"")</f>
        <v/>
      </c>
      <c r="L188" s="229"/>
      <c r="M188" s="228"/>
      <c r="N188" s="229"/>
      <c r="O188" s="228">
        <f>'przedmiar - przykład wodociąg'!K196</f>
        <v>0</v>
      </c>
      <c r="P188" s="226" t="str">
        <f>IF(Tabela2[[#This Row],[Nazwa komponentu
'[3']]]&lt;&gt;"",SUM(L188:O188),"")</f>
        <v/>
      </c>
      <c r="Q188" s="190"/>
      <c r="R188" s="193"/>
      <c r="S188" s="193"/>
      <c r="T188" s="193"/>
      <c r="U188" s="190"/>
      <c r="V188" s="192"/>
      <c r="W188" s="197" t="str">
        <f>IFERROR(VLOOKUP('OT - przykład wodociąg'!$BS188,Słowniki_komponentów!$U$2:$Z$412,2,FALSE),"")</f>
        <v/>
      </c>
      <c r="X188" s="194" t="str">
        <f>IF(Tabela2[[#This Row],[Nazwa komponentu
'[3']]]&lt;&gt;"",IF(AND(Tabela2[[#This Row],[Wartość nakładów razem
'[15']]]&lt;3500,OR(MID('OT - przykład wodociąg'!$BS188,1,1)="4",MID('OT - przykład wodociąg'!$BS188,1,1)="5",MID('OT - przykład wodociąg'!$BS188,1,1)="6")),1,'OT - przykład wodociąg'!$BU188),"")</f>
        <v/>
      </c>
      <c r="Y188" s="190"/>
      <c r="Z188" s="178"/>
      <c r="AA188" s="178"/>
      <c r="AB188" s="178"/>
      <c r="AC188" s="198" t="str">
        <f>IF(Tabela2[[#This Row],[Nazwa komponentu
'[3']]]&lt;&gt;"",'OT - przykład wodociąg'!$BU188,"")</f>
        <v/>
      </c>
      <c r="AD188" s="190"/>
      <c r="AE188" s="190"/>
      <c r="AF188" s="190"/>
      <c r="AG188" s="190"/>
      <c r="AH188" s="190" t="s">
        <v>2647</v>
      </c>
      <c r="AI188" s="190"/>
      <c r="AJ188" s="190"/>
      <c r="AK188" s="190"/>
      <c r="AL188" s="190"/>
      <c r="AM188" s="190"/>
      <c r="AN188" s="190"/>
      <c r="AO188" s="190"/>
      <c r="AP188" s="190"/>
      <c r="AQ188" s="190"/>
      <c r="AR188" s="190"/>
      <c r="AS188" s="190"/>
      <c r="AT188" s="190"/>
      <c r="AU188" s="190"/>
      <c r="AV188" s="242"/>
      <c r="AW188" s="242"/>
      <c r="AX188" s="190"/>
      <c r="AY188" s="190"/>
      <c r="AZ188" s="206"/>
      <c r="BA188" s="178"/>
      <c r="BB188" s="178"/>
      <c r="BC188" s="178"/>
      <c r="BD188" s="178"/>
      <c r="BE188" s="190"/>
      <c r="BF188" s="190"/>
      <c r="BG188" s="198" t="str">
        <f>IF(Tabela2[[#This Row],[Nazwa komponentu
'[3']]]&lt;&gt;"",'OT - przykład wodociąg'!$BS188,"")</f>
        <v/>
      </c>
      <c r="BH188" s="190"/>
      <c r="BI188" s="190"/>
      <c r="BJ188" s="190"/>
      <c r="BK188" s="190"/>
      <c r="BL188" s="190"/>
      <c r="BM188" s="190"/>
      <c r="BN188" s="190"/>
      <c r="BO188" s="190"/>
      <c r="BP188" s="190"/>
      <c r="BQ188" s="190"/>
      <c r="BR188" s="218"/>
      <c r="BS188" s="198" t="str">
        <f t="shared" si="2"/>
        <v/>
      </c>
      <c r="BT188" s="190"/>
      <c r="BU188" s="198" t="str">
        <f>IFERROR(IF(VLOOKUP(BS188,Słowniki_komponentów!$U$1:$Z$476,5,FALSE)="wg tabeli materiałowej",INDEX(Słowniki_komponentów!$AD$2:$AG$50,MATCH(BT188,Słowniki_komponentów!$AC$2:$AC$50,0),MATCH(BQ188,Słowniki_komponentów!$AD$1:$AG$1,0)),VLOOKUP(BS188,Słowniki_komponentów!$U$1:$Z$476,5,FALSE)),"brak wszystkich danych")</f>
        <v>brak wszystkich danych</v>
      </c>
      <c r="BV188" s="205"/>
      <c r="BZ188" s="90"/>
      <c r="CA188" s="90"/>
      <c r="CB188" s="90"/>
    </row>
    <row r="189" spans="1:80">
      <c r="A189" s="189" t="s">
        <v>2582</v>
      </c>
      <c r="B189" s="190"/>
      <c r="C189" s="191" t="str">
        <f>IFERROR(VLOOKUP('OT - przykład wodociąg'!$BS189,Słowniki_komponentów!$U$2:$Z$412,4,FALSE),"")</f>
        <v/>
      </c>
      <c r="D189" s="190"/>
      <c r="E189" s="190"/>
      <c r="F189" s="193"/>
      <c r="G189" s="193"/>
      <c r="H189" s="193"/>
      <c r="I189" s="253"/>
      <c r="J189" s="190"/>
      <c r="K189" s="194" t="str">
        <f>IF(Tabela2[[#This Row],[Nazwa komponentu
'[3']]]&lt;&gt;"",VLOOKUP('OT - przykład wodociąg'!$BT189,Słowniki_komponentów!$AC$2:$AH$50,6,FALSE),"")</f>
        <v/>
      </c>
      <c r="L189" s="229"/>
      <c r="M189" s="228"/>
      <c r="N189" s="229"/>
      <c r="O189" s="228">
        <f>'przedmiar - przykład wodociąg'!K197</f>
        <v>0</v>
      </c>
      <c r="P189" s="226" t="str">
        <f>IF(Tabela2[[#This Row],[Nazwa komponentu
'[3']]]&lt;&gt;"",SUM(L189:O189),"")</f>
        <v/>
      </c>
      <c r="Q189" s="190"/>
      <c r="R189" s="193"/>
      <c r="S189" s="193"/>
      <c r="T189" s="193"/>
      <c r="U189" s="190"/>
      <c r="V189" s="192"/>
      <c r="W189" s="197" t="str">
        <f>IFERROR(VLOOKUP('OT - przykład wodociąg'!$BS189,Słowniki_komponentów!$U$2:$Z$412,2,FALSE),"")</f>
        <v/>
      </c>
      <c r="X189" s="194" t="str">
        <f>IF(Tabela2[[#This Row],[Nazwa komponentu
'[3']]]&lt;&gt;"",IF(AND(Tabela2[[#This Row],[Wartość nakładów razem
'[15']]]&lt;3500,OR(MID('OT - przykład wodociąg'!$BS189,1,1)="4",MID('OT - przykład wodociąg'!$BS189,1,1)="5",MID('OT - przykład wodociąg'!$BS189,1,1)="6")),1,'OT - przykład wodociąg'!$BU189),"")</f>
        <v/>
      </c>
      <c r="Y189" s="190"/>
      <c r="Z189" s="178"/>
      <c r="AA189" s="178"/>
      <c r="AB189" s="178"/>
      <c r="AC189" s="198" t="str">
        <f>IF(Tabela2[[#This Row],[Nazwa komponentu
'[3']]]&lt;&gt;"",'OT - przykład wodociąg'!$BU189,"")</f>
        <v/>
      </c>
      <c r="AD189" s="190"/>
      <c r="AE189" s="190"/>
      <c r="AF189" s="190"/>
      <c r="AG189" s="190"/>
      <c r="AH189" s="190"/>
      <c r="AI189" s="190"/>
      <c r="AJ189" s="190"/>
      <c r="AK189" s="190"/>
      <c r="AL189" s="190"/>
      <c r="AM189" s="190"/>
      <c r="AN189" s="190"/>
      <c r="AO189" s="190"/>
      <c r="AP189" s="190"/>
      <c r="AQ189" s="190"/>
      <c r="AR189" s="190"/>
      <c r="AS189" s="190"/>
      <c r="AT189" s="190"/>
      <c r="AU189" s="190"/>
      <c r="AV189" s="242"/>
      <c r="AW189" s="242"/>
      <c r="AX189" s="190"/>
      <c r="AY189" s="190"/>
      <c r="AZ189" s="206"/>
      <c r="BA189" s="178"/>
      <c r="BB189" s="178"/>
      <c r="BC189" s="178"/>
      <c r="BD189" s="178"/>
      <c r="BE189" s="190"/>
      <c r="BF189" s="190"/>
      <c r="BG189" s="198" t="str">
        <f>IF(Tabela2[[#This Row],[Nazwa komponentu
'[3']]]&lt;&gt;"",'OT - przykład wodociąg'!$BS189,"")</f>
        <v/>
      </c>
      <c r="BH189" s="190"/>
      <c r="BI189" s="190"/>
      <c r="BJ189" s="190"/>
      <c r="BK189" s="190"/>
      <c r="BL189" s="190"/>
      <c r="BM189" s="190"/>
      <c r="BN189" s="190"/>
      <c r="BO189" s="190"/>
      <c r="BP189" s="190"/>
      <c r="BQ189" s="200"/>
      <c r="BR189" s="248"/>
      <c r="BS189" s="198" t="str">
        <f t="shared" si="2"/>
        <v/>
      </c>
      <c r="BT189" s="200"/>
      <c r="BU189" s="198" t="str">
        <f>IFERROR(IF(VLOOKUP(BS189,Słowniki_komponentów!$U$1:$Z$476,5,FALSE)="wg tabeli materiałowej",INDEX(Słowniki_komponentów!$AD$2:$AG$50,MATCH(BT189,Słowniki_komponentów!$AC$2:$AC$50,0),MATCH(BQ189,Słowniki_komponentów!$AD$1:$AG$1,0)),VLOOKUP(BS189,Słowniki_komponentów!$U$1:$Z$476,5,FALSE)),"brak wszystkich danych")</f>
        <v>brak wszystkich danych</v>
      </c>
      <c r="BV189" s="201"/>
      <c r="BZ189" s="90"/>
      <c r="CA189" s="90"/>
      <c r="CB189" s="90"/>
    </row>
    <row r="190" spans="1:80">
      <c r="A190" s="189" t="s">
        <v>2583</v>
      </c>
      <c r="B190" s="190"/>
      <c r="C190" s="191" t="str">
        <f>IFERROR(VLOOKUP('OT - przykład wodociąg'!$BS190,Słowniki_komponentów!$U$2:$Z$412,4,FALSE),"")</f>
        <v/>
      </c>
      <c r="D190" s="190"/>
      <c r="E190" s="190"/>
      <c r="F190" s="193"/>
      <c r="G190" s="193"/>
      <c r="H190" s="193"/>
      <c r="I190" s="253"/>
      <c r="J190" s="190"/>
      <c r="K190" s="194" t="str">
        <f>IF(Tabela2[[#This Row],[Nazwa komponentu
'[3']]]&lt;&gt;"",VLOOKUP('OT - przykład wodociąg'!$BT190,Słowniki_komponentów!$AC$2:$AH$50,6,FALSE),"")</f>
        <v/>
      </c>
      <c r="L190" s="229"/>
      <c r="M190" s="228"/>
      <c r="N190" s="229"/>
      <c r="O190" s="228">
        <f>'przedmiar - przykład wodociąg'!K198</f>
        <v>0</v>
      </c>
      <c r="P190" s="226" t="str">
        <f>IF(Tabela2[[#This Row],[Nazwa komponentu
'[3']]]&lt;&gt;"",SUM(L190:O190),"")</f>
        <v/>
      </c>
      <c r="Q190" s="190"/>
      <c r="R190" s="193"/>
      <c r="S190" s="193"/>
      <c r="T190" s="193"/>
      <c r="U190" s="190"/>
      <c r="V190" s="192"/>
      <c r="W190" s="197" t="str">
        <f>IFERROR(VLOOKUP('OT - przykład wodociąg'!$BS190,Słowniki_komponentów!$U$2:$Z$412,2,FALSE),"")</f>
        <v/>
      </c>
      <c r="X190" s="194" t="str">
        <f>IF(Tabela2[[#This Row],[Nazwa komponentu
'[3']]]&lt;&gt;"",IF(AND(Tabela2[[#This Row],[Wartość nakładów razem
'[15']]]&lt;3500,OR(MID('OT - przykład wodociąg'!$BS190,1,1)="4",MID('OT - przykład wodociąg'!$BS190,1,1)="5",MID('OT - przykład wodociąg'!$BS190,1,1)="6")),1,'OT - przykład wodociąg'!$BU190),"")</f>
        <v/>
      </c>
      <c r="Y190" s="190"/>
      <c r="Z190" s="178"/>
      <c r="AA190" s="178"/>
      <c r="AB190" s="178"/>
      <c r="AC190" s="198" t="str">
        <f>IF(Tabela2[[#This Row],[Nazwa komponentu
'[3']]]&lt;&gt;"",'OT - przykład wodociąg'!$BU190,"")</f>
        <v/>
      </c>
      <c r="AD190" s="190"/>
      <c r="AE190" s="190"/>
      <c r="AF190" s="190"/>
      <c r="AG190" s="190"/>
      <c r="AH190" s="190"/>
      <c r="AI190" s="190"/>
      <c r="AJ190" s="190"/>
      <c r="AK190" s="190"/>
      <c r="AL190" s="190"/>
      <c r="AM190" s="190"/>
      <c r="AN190" s="190"/>
      <c r="AO190" s="190"/>
      <c r="AP190" s="190"/>
      <c r="AQ190" s="190"/>
      <c r="AR190" s="190"/>
      <c r="AS190" s="190"/>
      <c r="AT190" s="190"/>
      <c r="AU190" s="190"/>
      <c r="AV190" s="242"/>
      <c r="AW190" s="242"/>
      <c r="AX190" s="190"/>
      <c r="AY190" s="190"/>
      <c r="AZ190" s="206"/>
      <c r="BA190" s="178"/>
      <c r="BB190" s="178"/>
      <c r="BC190" s="178"/>
      <c r="BD190" s="178"/>
      <c r="BE190" s="190"/>
      <c r="BF190" s="190"/>
      <c r="BG190" s="198" t="str">
        <f>IF(Tabela2[[#This Row],[Nazwa komponentu
'[3']]]&lt;&gt;"",'OT - przykład wodociąg'!$BS190,"")</f>
        <v/>
      </c>
      <c r="BH190" s="190"/>
      <c r="BI190" s="190"/>
      <c r="BJ190" s="190"/>
      <c r="BK190" s="190"/>
      <c r="BL190" s="190"/>
      <c r="BM190" s="190"/>
      <c r="BN190" s="190"/>
      <c r="BO190" s="190"/>
      <c r="BP190" s="190"/>
      <c r="BQ190" s="190"/>
      <c r="BR190" s="218"/>
      <c r="BS190" s="198" t="str">
        <f t="shared" ref="BS190:BS251" si="3">MID(BR190,1,7)</f>
        <v/>
      </c>
      <c r="BT190" s="190"/>
      <c r="BU190" s="198" t="str">
        <f>IFERROR(IF(VLOOKUP(BS190,Słowniki_komponentów!$U$1:$Z$476,5,FALSE)="wg tabeli materiałowej",INDEX(Słowniki_komponentów!$AD$2:$AG$50,MATCH(BT190,Słowniki_komponentów!$AC$2:$AC$50,0),MATCH(BQ190,Słowniki_komponentów!$AD$1:$AG$1,0)),VLOOKUP(BS190,Słowniki_komponentów!$U$1:$Z$476,5,FALSE)),"brak wszystkich danych")</f>
        <v>brak wszystkich danych</v>
      </c>
      <c r="BV190" s="205"/>
      <c r="BZ190" s="90"/>
      <c r="CA190" s="90"/>
      <c r="CB190" s="90"/>
    </row>
    <row r="191" spans="1:80">
      <c r="A191" s="189" t="s">
        <v>2584</v>
      </c>
      <c r="B191" s="190"/>
      <c r="C191" s="191" t="str">
        <f>IFERROR(VLOOKUP('OT - przykład wodociąg'!$BS191,Słowniki_komponentów!$U$2:$Z$412,4,FALSE),"")</f>
        <v/>
      </c>
      <c r="D191" s="190"/>
      <c r="E191" s="190"/>
      <c r="F191" s="193"/>
      <c r="G191" s="193"/>
      <c r="H191" s="193"/>
      <c r="I191" s="253"/>
      <c r="J191" s="190"/>
      <c r="K191" s="194" t="str">
        <f>IF(Tabela2[[#This Row],[Nazwa komponentu
'[3']]]&lt;&gt;"",VLOOKUP('OT - przykład wodociąg'!$BT191,Słowniki_komponentów!$AC$2:$AH$50,6,FALSE),"")</f>
        <v/>
      </c>
      <c r="L191" s="229"/>
      <c r="M191" s="228"/>
      <c r="N191" s="229"/>
      <c r="O191" s="228">
        <f>'przedmiar - przykład wodociąg'!K199</f>
        <v>0</v>
      </c>
      <c r="P191" s="226" t="str">
        <f>IF(Tabela2[[#This Row],[Nazwa komponentu
'[3']]]&lt;&gt;"",SUM(L191:O191),"")</f>
        <v/>
      </c>
      <c r="Q191" s="190"/>
      <c r="R191" s="193"/>
      <c r="S191" s="193"/>
      <c r="T191" s="193"/>
      <c r="U191" s="190"/>
      <c r="V191" s="192"/>
      <c r="W191" s="197" t="str">
        <f>IFERROR(VLOOKUP('OT - przykład wodociąg'!$BS191,Słowniki_komponentów!$U$2:$Z$412,2,FALSE),"")</f>
        <v/>
      </c>
      <c r="X191" s="194" t="str">
        <f>IF(Tabela2[[#This Row],[Nazwa komponentu
'[3']]]&lt;&gt;"",IF(AND(Tabela2[[#This Row],[Wartość nakładów razem
'[15']]]&lt;3500,OR(MID('OT - przykład wodociąg'!$BS191,1,1)="4",MID('OT - przykład wodociąg'!$BS191,1,1)="5",MID('OT - przykład wodociąg'!$BS191,1,1)="6")),1,'OT - przykład wodociąg'!$BU191),"")</f>
        <v/>
      </c>
      <c r="Y191" s="190"/>
      <c r="Z191" s="178"/>
      <c r="AA191" s="178"/>
      <c r="AB191" s="178"/>
      <c r="AC191" s="198" t="str">
        <f>IF(Tabela2[[#This Row],[Nazwa komponentu
'[3']]]&lt;&gt;"",'OT - przykład wodociąg'!$BU191,"")</f>
        <v/>
      </c>
      <c r="AD191" s="190"/>
      <c r="AE191" s="190"/>
      <c r="AF191" s="190"/>
      <c r="AG191" s="190"/>
      <c r="AH191" s="190"/>
      <c r="AI191" s="190"/>
      <c r="AJ191" s="190"/>
      <c r="AK191" s="190"/>
      <c r="AL191" s="190"/>
      <c r="AM191" s="190"/>
      <c r="AN191" s="190"/>
      <c r="AO191" s="190"/>
      <c r="AP191" s="190"/>
      <c r="AQ191" s="190"/>
      <c r="AR191" s="190"/>
      <c r="AS191" s="190"/>
      <c r="AT191" s="190"/>
      <c r="AU191" s="190"/>
      <c r="AV191" s="242"/>
      <c r="AW191" s="242"/>
      <c r="AX191" s="190"/>
      <c r="AY191" s="190"/>
      <c r="AZ191" s="206"/>
      <c r="BA191" s="178"/>
      <c r="BB191" s="178"/>
      <c r="BC191" s="178"/>
      <c r="BD191" s="178"/>
      <c r="BE191" s="190"/>
      <c r="BF191" s="190"/>
      <c r="BG191" s="198" t="str">
        <f>IF(Tabela2[[#This Row],[Nazwa komponentu
'[3']]]&lt;&gt;"",'OT - przykład wodociąg'!$BS191,"")</f>
        <v/>
      </c>
      <c r="BH191" s="190"/>
      <c r="BI191" s="190"/>
      <c r="BJ191" s="190"/>
      <c r="BK191" s="190"/>
      <c r="BL191" s="190"/>
      <c r="BM191" s="190"/>
      <c r="BN191" s="190"/>
      <c r="BO191" s="190"/>
      <c r="BP191" s="190"/>
      <c r="BQ191" s="200"/>
      <c r="BR191" s="248"/>
      <c r="BS191" s="198" t="str">
        <f t="shared" si="3"/>
        <v/>
      </c>
      <c r="BT191" s="200"/>
      <c r="BU191" s="198" t="str">
        <f>IFERROR(IF(VLOOKUP(BS191,Słowniki_komponentów!$U$1:$Z$476,5,FALSE)="wg tabeli materiałowej",INDEX(Słowniki_komponentów!$AD$2:$AG$50,MATCH(BT191,Słowniki_komponentów!$AC$2:$AC$50,0),MATCH(BQ191,Słowniki_komponentów!$AD$1:$AG$1,0)),VLOOKUP(BS191,Słowniki_komponentów!$U$1:$Z$476,5,FALSE)),"brak wszystkich danych")</f>
        <v>brak wszystkich danych</v>
      </c>
      <c r="BV191" s="201"/>
      <c r="BZ191" s="90"/>
      <c r="CA191" s="90"/>
      <c r="CB191" s="90"/>
    </row>
    <row r="192" spans="1:80">
      <c r="A192" s="189" t="s">
        <v>2585</v>
      </c>
      <c r="B192" s="190"/>
      <c r="C192" s="191" t="str">
        <f>IFERROR(VLOOKUP('OT - przykład wodociąg'!$BS192,Słowniki_komponentów!$U$2:$Z$412,4,FALSE),"")</f>
        <v/>
      </c>
      <c r="D192" s="190"/>
      <c r="E192" s="190"/>
      <c r="F192" s="193"/>
      <c r="G192" s="193"/>
      <c r="H192" s="193"/>
      <c r="I192" s="253"/>
      <c r="J192" s="190"/>
      <c r="K192" s="194" t="str">
        <f>IF(Tabela2[[#This Row],[Nazwa komponentu
'[3']]]&lt;&gt;"",VLOOKUP('OT - przykład wodociąg'!$BT192,Słowniki_komponentów!$AC$2:$AH$50,6,FALSE),"")</f>
        <v/>
      </c>
      <c r="L192" s="229"/>
      <c r="M192" s="228"/>
      <c r="N192" s="229"/>
      <c r="O192" s="228">
        <f>'przedmiar - przykład wodociąg'!K200</f>
        <v>0</v>
      </c>
      <c r="P192" s="226" t="str">
        <f>IF(Tabela2[[#This Row],[Nazwa komponentu
'[3']]]&lt;&gt;"",SUM(L192:O192),"")</f>
        <v/>
      </c>
      <c r="Q192" s="190"/>
      <c r="R192" s="193"/>
      <c r="S192" s="193"/>
      <c r="T192" s="193"/>
      <c r="U192" s="190"/>
      <c r="V192" s="192"/>
      <c r="W192" s="197" t="str">
        <f>IFERROR(VLOOKUP('OT - przykład wodociąg'!$BS192,Słowniki_komponentów!$U$2:$Z$412,2,FALSE),"")</f>
        <v/>
      </c>
      <c r="X192" s="194" t="str">
        <f>IF(Tabela2[[#This Row],[Nazwa komponentu
'[3']]]&lt;&gt;"",IF(AND(Tabela2[[#This Row],[Wartość nakładów razem
'[15']]]&lt;3500,OR(MID('OT - przykład wodociąg'!$BS192,1,1)="4",MID('OT - przykład wodociąg'!$BS192,1,1)="5",MID('OT - przykład wodociąg'!$BS192,1,1)="6")),1,'OT - przykład wodociąg'!$BU192),"")</f>
        <v/>
      </c>
      <c r="Y192" s="190"/>
      <c r="Z192" s="178"/>
      <c r="AA192" s="178"/>
      <c r="AB192" s="178"/>
      <c r="AC192" s="198" t="str">
        <f>IF(Tabela2[[#This Row],[Nazwa komponentu
'[3']]]&lt;&gt;"",'OT - przykład wodociąg'!$BU192,"")</f>
        <v/>
      </c>
      <c r="AD192" s="190"/>
      <c r="AE192" s="190"/>
      <c r="AF192" s="190"/>
      <c r="AG192" s="190"/>
      <c r="AH192" s="190" t="s">
        <v>2648</v>
      </c>
      <c r="AI192" s="190"/>
      <c r="AJ192" s="190"/>
      <c r="AK192" s="190"/>
      <c r="AL192" s="190"/>
      <c r="AM192" s="190"/>
      <c r="AN192" s="190"/>
      <c r="AO192" s="190"/>
      <c r="AP192" s="190"/>
      <c r="AQ192" s="190"/>
      <c r="AR192" s="190"/>
      <c r="AS192" s="190"/>
      <c r="AT192" s="190"/>
      <c r="AU192" s="190"/>
      <c r="AV192" s="242"/>
      <c r="AW192" s="242"/>
      <c r="AX192" s="190"/>
      <c r="AY192" s="190"/>
      <c r="AZ192" s="206"/>
      <c r="BA192" s="178"/>
      <c r="BB192" s="178"/>
      <c r="BC192" s="178"/>
      <c r="BD192" s="178"/>
      <c r="BE192" s="190"/>
      <c r="BF192" s="190"/>
      <c r="BG192" s="198" t="str">
        <f>IF(Tabela2[[#This Row],[Nazwa komponentu
'[3']]]&lt;&gt;"",'OT - przykład wodociąg'!$BS192,"")</f>
        <v/>
      </c>
      <c r="BH192" s="190"/>
      <c r="BI192" s="190"/>
      <c r="BJ192" s="190"/>
      <c r="BK192" s="190"/>
      <c r="BL192" s="190"/>
      <c r="BM192" s="190"/>
      <c r="BN192" s="190"/>
      <c r="BO192" s="190"/>
      <c r="BP192" s="190"/>
      <c r="BQ192" s="190"/>
      <c r="BR192" s="218"/>
      <c r="BS192" s="198" t="str">
        <f t="shared" si="3"/>
        <v/>
      </c>
      <c r="BT192" s="190"/>
      <c r="BU192" s="198" t="str">
        <f>IFERROR(IF(VLOOKUP(BS192,Słowniki_komponentów!$U$1:$Z$476,5,FALSE)="wg tabeli materiałowej",INDEX(Słowniki_komponentów!$AD$2:$AG$50,MATCH(BT192,Słowniki_komponentów!$AC$2:$AC$50,0),MATCH(BQ192,Słowniki_komponentów!$AD$1:$AG$1,0)),VLOOKUP(BS192,Słowniki_komponentów!$U$1:$Z$476,5,FALSE)),"brak wszystkich danych")</f>
        <v>brak wszystkich danych</v>
      </c>
      <c r="BV192" s="205"/>
      <c r="BZ192" s="90"/>
      <c r="CA192" s="90"/>
      <c r="CB192" s="90"/>
    </row>
    <row r="193" spans="1:80">
      <c r="A193" s="189" t="s">
        <v>2586</v>
      </c>
      <c r="B193" s="190"/>
      <c r="C193" s="191" t="str">
        <f>IFERROR(VLOOKUP('OT - przykład wodociąg'!$BS193,Słowniki_komponentów!$U$2:$Z$412,4,FALSE),"")</f>
        <v/>
      </c>
      <c r="D193" s="190"/>
      <c r="E193" s="190"/>
      <c r="F193" s="193"/>
      <c r="G193" s="193"/>
      <c r="H193" s="193"/>
      <c r="I193" s="253"/>
      <c r="J193" s="190"/>
      <c r="K193" s="194" t="str">
        <f>IF(Tabela2[[#This Row],[Nazwa komponentu
'[3']]]&lt;&gt;"",VLOOKUP('OT - przykład wodociąg'!$BT193,Słowniki_komponentów!$AC$2:$AH$50,6,FALSE),"")</f>
        <v/>
      </c>
      <c r="L193" s="229"/>
      <c r="M193" s="228"/>
      <c r="N193" s="229"/>
      <c r="O193" s="228">
        <f>'przedmiar - przykład wodociąg'!K201</f>
        <v>0</v>
      </c>
      <c r="P193" s="226" t="str">
        <f>IF(Tabela2[[#This Row],[Nazwa komponentu
'[3']]]&lt;&gt;"",SUM(L193:O193),"")</f>
        <v/>
      </c>
      <c r="Q193" s="190"/>
      <c r="R193" s="193"/>
      <c r="S193" s="193"/>
      <c r="T193" s="193"/>
      <c r="U193" s="190"/>
      <c r="V193" s="192"/>
      <c r="W193" s="197" t="str">
        <f>IFERROR(VLOOKUP('OT - przykład wodociąg'!$BS193,Słowniki_komponentów!$U$2:$Z$412,2,FALSE),"")</f>
        <v/>
      </c>
      <c r="X193" s="194" t="str">
        <f>IF(Tabela2[[#This Row],[Nazwa komponentu
'[3']]]&lt;&gt;"",IF(AND(Tabela2[[#This Row],[Wartość nakładów razem
'[15']]]&lt;3500,OR(MID('OT - przykład wodociąg'!$BS193,1,1)="4",MID('OT - przykład wodociąg'!$BS193,1,1)="5",MID('OT - przykład wodociąg'!$BS193,1,1)="6")),1,'OT - przykład wodociąg'!$BU193),"")</f>
        <v/>
      </c>
      <c r="Y193" s="190"/>
      <c r="Z193" s="178"/>
      <c r="AA193" s="178"/>
      <c r="AB193" s="178"/>
      <c r="AC193" s="198" t="str">
        <f>IF(Tabela2[[#This Row],[Nazwa komponentu
'[3']]]&lt;&gt;"",'OT - przykład wodociąg'!$BU193,"")</f>
        <v/>
      </c>
      <c r="AD193" s="190"/>
      <c r="AE193" s="190"/>
      <c r="AF193" s="190"/>
      <c r="AG193" s="190"/>
      <c r="AH193" s="190"/>
      <c r="AI193" s="190"/>
      <c r="AJ193" s="190"/>
      <c r="AK193" s="190"/>
      <c r="AL193" s="190"/>
      <c r="AM193" s="190"/>
      <c r="AN193" s="190"/>
      <c r="AO193" s="190"/>
      <c r="AP193" s="190"/>
      <c r="AQ193" s="190"/>
      <c r="AR193" s="190"/>
      <c r="AS193" s="190"/>
      <c r="AT193" s="190"/>
      <c r="AU193" s="190"/>
      <c r="AV193" s="242"/>
      <c r="AW193" s="242"/>
      <c r="AX193" s="190"/>
      <c r="AY193" s="190"/>
      <c r="AZ193" s="206"/>
      <c r="BA193" s="178"/>
      <c r="BB193" s="178"/>
      <c r="BC193" s="178"/>
      <c r="BD193" s="178"/>
      <c r="BE193" s="190"/>
      <c r="BF193" s="190"/>
      <c r="BG193" s="198" t="str">
        <f>IF(Tabela2[[#This Row],[Nazwa komponentu
'[3']]]&lt;&gt;"",'OT - przykład wodociąg'!$BS193,"")</f>
        <v/>
      </c>
      <c r="BH193" s="190"/>
      <c r="BI193" s="190"/>
      <c r="BJ193" s="190"/>
      <c r="BK193" s="190"/>
      <c r="BL193" s="190"/>
      <c r="BM193" s="190"/>
      <c r="BN193" s="190"/>
      <c r="BO193" s="190"/>
      <c r="BP193" s="190"/>
      <c r="BQ193" s="200"/>
      <c r="BR193" s="248"/>
      <c r="BS193" s="198" t="str">
        <f t="shared" si="3"/>
        <v/>
      </c>
      <c r="BT193" s="200"/>
      <c r="BU193" s="198" t="str">
        <f>IFERROR(IF(VLOOKUP(BS193,Słowniki_komponentów!$U$1:$Z$476,5,FALSE)="wg tabeli materiałowej",INDEX(Słowniki_komponentów!$AD$2:$AG$50,MATCH(BT193,Słowniki_komponentów!$AC$2:$AC$50,0),MATCH(BQ193,Słowniki_komponentów!$AD$1:$AG$1,0)),VLOOKUP(BS193,Słowniki_komponentów!$U$1:$Z$476,5,FALSE)),"brak wszystkich danych")</f>
        <v>brak wszystkich danych</v>
      </c>
      <c r="BV193" s="201"/>
      <c r="BZ193" s="90"/>
      <c r="CA193" s="90"/>
      <c r="CB193" s="90"/>
    </row>
    <row r="194" spans="1:80">
      <c r="A194" s="189" t="s">
        <v>2587</v>
      </c>
      <c r="B194" s="190"/>
      <c r="C194" s="191" t="str">
        <f>IFERROR(VLOOKUP('OT - przykład wodociąg'!$BS194,Słowniki_komponentów!$U$2:$Z$412,4,FALSE),"")</f>
        <v/>
      </c>
      <c r="D194" s="190"/>
      <c r="E194" s="190"/>
      <c r="F194" s="193"/>
      <c r="G194" s="193"/>
      <c r="H194" s="193"/>
      <c r="I194" s="253"/>
      <c r="J194" s="190"/>
      <c r="K194" s="194" t="str">
        <f>IF(Tabela2[[#This Row],[Nazwa komponentu
'[3']]]&lt;&gt;"",VLOOKUP('OT - przykład wodociąg'!$BT194,Słowniki_komponentów!$AC$2:$AH$50,6,FALSE),"")</f>
        <v/>
      </c>
      <c r="L194" s="229"/>
      <c r="M194" s="228"/>
      <c r="N194" s="229"/>
      <c r="O194" s="228">
        <f>'przedmiar - przykład wodociąg'!K202</f>
        <v>0</v>
      </c>
      <c r="P194" s="226" t="str">
        <f>IF(Tabela2[[#This Row],[Nazwa komponentu
'[3']]]&lt;&gt;"",SUM(L194:O194),"")</f>
        <v/>
      </c>
      <c r="Q194" s="190"/>
      <c r="R194" s="193"/>
      <c r="S194" s="193"/>
      <c r="T194" s="193"/>
      <c r="U194" s="190"/>
      <c r="V194" s="192"/>
      <c r="W194" s="197" t="str">
        <f>IFERROR(VLOOKUP('OT - przykład wodociąg'!$BS194,Słowniki_komponentów!$U$2:$Z$412,2,FALSE),"")</f>
        <v/>
      </c>
      <c r="X194" s="194" t="str">
        <f>IF(Tabela2[[#This Row],[Nazwa komponentu
'[3']]]&lt;&gt;"",IF(AND(Tabela2[[#This Row],[Wartość nakładów razem
'[15']]]&lt;3500,OR(MID('OT - przykład wodociąg'!$BS194,1,1)="4",MID('OT - przykład wodociąg'!$BS194,1,1)="5",MID('OT - przykład wodociąg'!$BS194,1,1)="6")),1,'OT - przykład wodociąg'!$BU194),"")</f>
        <v/>
      </c>
      <c r="Y194" s="190"/>
      <c r="Z194" s="178"/>
      <c r="AA194" s="178"/>
      <c r="AB194" s="178"/>
      <c r="AC194" s="198" t="str">
        <f>IF(Tabela2[[#This Row],[Nazwa komponentu
'[3']]]&lt;&gt;"",'OT - przykład wodociąg'!$BU194,"")</f>
        <v/>
      </c>
      <c r="AD194" s="190"/>
      <c r="AE194" s="190"/>
      <c r="AF194" s="190"/>
      <c r="AG194" s="190"/>
      <c r="AH194" s="190"/>
      <c r="AI194" s="190"/>
      <c r="AJ194" s="190"/>
      <c r="AK194" s="190"/>
      <c r="AL194" s="190"/>
      <c r="AM194" s="190"/>
      <c r="AN194" s="190"/>
      <c r="AO194" s="190"/>
      <c r="AP194" s="190"/>
      <c r="AQ194" s="190"/>
      <c r="AR194" s="190"/>
      <c r="AS194" s="190"/>
      <c r="AT194" s="190"/>
      <c r="AU194" s="190"/>
      <c r="AV194" s="242"/>
      <c r="AW194" s="242"/>
      <c r="AX194" s="190"/>
      <c r="AY194" s="190"/>
      <c r="AZ194" s="206"/>
      <c r="BA194" s="178"/>
      <c r="BB194" s="178"/>
      <c r="BC194" s="178"/>
      <c r="BD194" s="178"/>
      <c r="BE194" s="190"/>
      <c r="BF194" s="190"/>
      <c r="BG194" s="198" t="str">
        <f>IF(Tabela2[[#This Row],[Nazwa komponentu
'[3']]]&lt;&gt;"",'OT - przykład wodociąg'!$BS194,"")</f>
        <v/>
      </c>
      <c r="BH194" s="190"/>
      <c r="BI194" s="190"/>
      <c r="BJ194" s="190"/>
      <c r="BK194" s="190"/>
      <c r="BL194" s="190"/>
      <c r="BM194" s="190"/>
      <c r="BN194" s="190"/>
      <c r="BO194" s="190"/>
      <c r="BP194" s="190"/>
      <c r="BQ194" s="190"/>
      <c r="BR194" s="218"/>
      <c r="BS194" s="198" t="str">
        <f t="shared" si="3"/>
        <v/>
      </c>
      <c r="BT194" s="190"/>
      <c r="BU194" s="198" t="str">
        <f>IFERROR(IF(VLOOKUP(BS194,Słowniki_komponentów!$U$1:$Z$476,5,FALSE)="wg tabeli materiałowej",INDEX(Słowniki_komponentów!$AD$2:$AG$50,MATCH(BT194,Słowniki_komponentów!$AC$2:$AC$50,0),MATCH(BQ194,Słowniki_komponentów!$AD$1:$AG$1,0)),VLOOKUP(BS194,Słowniki_komponentów!$U$1:$Z$476,5,FALSE)),"brak wszystkich danych")</f>
        <v>brak wszystkich danych</v>
      </c>
      <c r="BV194" s="205"/>
      <c r="BZ194" s="90"/>
      <c r="CA194" s="90"/>
      <c r="CB194" s="90"/>
    </row>
    <row r="195" spans="1:80">
      <c r="A195" s="189" t="s">
        <v>2588</v>
      </c>
      <c r="B195" s="190"/>
      <c r="C195" s="191" t="str">
        <f>IFERROR(VLOOKUP('OT - przykład wodociąg'!$BS195,Słowniki_komponentów!$U$2:$Z$412,4,FALSE),"")</f>
        <v/>
      </c>
      <c r="D195" s="190"/>
      <c r="E195" s="190"/>
      <c r="F195" s="193"/>
      <c r="G195" s="193"/>
      <c r="H195" s="193"/>
      <c r="I195" s="253"/>
      <c r="J195" s="190"/>
      <c r="K195" s="194" t="str">
        <f>IF(Tabela2[[#This Row],[Nazwa komponentu
'[3']]]&lt;&gt;"",VLOOKUP('OT - przykład wodociąg'!$BT195,Słowniki_komponentów!$AC$2:$AH$50,6,FALSE),"")</f>
        <v/>
      </c>
      <c r="L195" s="229"/>
      <c r="M195" s="228"/>
      <c r="N195" s="229"/>
      <c r="O195" s="228">
        <f>'przedmiar - przykład wodociąg'!K203</f>
        <v>0</v>
      </c>
      <c r="P195" s="226" t="str">
        <f>IF(Tabela2[[#This Row],[Nazwa komponentu
'[3']]]&lt;&gt;"",SUM(L195:O195),"")</f>
        <v/>
      </c>
      <c r="Q195" s="190"/>
      <c r="R195" s="193"/>
      <c r="S195" s="193"/>
      <c r="T195" s="193"/>
      <c r="U195" s="190"/>
      <c r="V195" s="192"/>
      <c r="W195" s="197" t="str">
        <f>IFERROR(VLOOKUP('OT - przykład wodociąg'!$BS195,Słowniki_komponentów!$U$2:$Z$412,2,FALSE),"")</f>
        <v/>
      </c>
      <c r="X195" s="194" t="str">
        <f>IF(Tabela2[[#This Row],[Nazwa komponentu
'[3']]]&lt;&gt;"",IF(AND(Tabela2[[#This Row],[Wartość nakładów razem
'[15']]]&lt;3500,OR(MID('OT - przykład wodociąg'!$BS195,1,1)="4",MID('OT - przykład wodociąg'!$BS195,1,1)="5",MID('OT - przykład wodociąg'!$BS195,1,1)="6")),1,'OT - przykład wodociąg'!$BU195),"")</f>
        <v/>
      </c>
      <c r="Y195" s="190"/>
      <c r="Z195" s="178"/>
      <c r="AA195" s="178"/>
      <c r="AB195" s="178"/>
      <c r="AC195" s="198" t="str">
        <f>IF(Tabela2[[#This Row],[Nazwa komponentu
'[3']]]&lt;&gt;"",'OT - przykład wodociąg'!$BU195,"")</f>
        <v/>
      </c>
      <c r="AD195" s="190"/>
      <c r="AE195" s="190"/>
      <c r="AF195" s="190"/>
      <c r="AG195" s="190"/>
      <c r="AH195" s="190"/>
      <c r="AI195" s="190"/>
      <c r="AJ195" s="190"/>
      <c r="AK195" s="190"/>
      <c r="AL195" s="190"/>
      <c r="AM195" s="190"/>
      <c r="AN195" s="190"/>
      <c r="AO195" s="190"/>
      <c r="AP195" s="190"/>
      <c r="AQ195" s="190"/>
      <c r="AR195" s="190"/>
      <c r="AS195" s="190"/>
      <c r="AT195" s="190"/>
      <c r="AU195" s="190"/>
      <c r="AV195" s="242"/>
      <c r="AW195" s="242"/>
      <c r="AX195" s="190"/>
      <c r="AY195" s="190"/>
      <c r="AZ195" s="206"/>
      <c r="BA195" s="178"/>
      <c r="BB195" s="178"/>
      <c r="BC195" s="178"/>
      <c r="BD195" s="178"/>
      <c r="BE195" s="190"/>
      <c r="BF195" s="190"/>
      <c r="BG195" s="198" t="str">
        <f>IF(Tabela2[[#This Row],[Nazwa komponentu
'[3']]]&lt;&gt;"",'OT - przykład wodociąg'!$BS195,"")</f>
        <v/>
      </c>
      <c r="BH195" s="190"/>
      <c r="BI195" s="190"/>
      <c r="BJ195" s="190"/>
      <c r="BK195" s="190"/>
      <c r="BL195" s="190"/>
      <c r="BM195" s="190"/>
      <c r="BN195" s="190"/>
      <c r="BO195" s="190"/>
      <c r="BP195" s="190"/>
      <c r="BQ195" s="200"/>
      <c r="BR195" s="248"/>
      <c r="BS195" s="198" t="str">
        <f t="shared" si="3"/>
        <v/>
      </c>
      <c r="BT195" s="200"/>
      <c r="BU195" s="198" t="str">
        <f>IFERROR(IF(VLOOKUP(BS195,Słowniki_komponentów!$U$1:$Z$476,5,FALSE)="wg tabeli materiałowej",INDEX(Słowniki_komponentów!$AD$2:$AG$50,MATCH(BT195,Słowniki_komponentów!$AC$2:$AC$50,0),MATCH(BQ195,Słowniki_komponentów!$AD$1:$AG$1,0)),VLOOKUP(BS195,Słowniki_komponentów!$U$1:$Z$476,5,FALSE)),"brak wszystkich danych")</f>
        <v>brak wszystkich danych</v>
      </c>
      <c r="BV195" s="201"/>
      <c r="BZ195" s="90"/>
      <c r="CA195" s="90"/>
      <c r="CB195" s="90"/>
    </row>
    <row r="196" spans="1:80">
      <c r="A196" s="189" t="s">
        <v>2589</v>
      </c>
      <c r="B196" s="190"/>
      <c r="C196" s="191" t="str">
        <f>IFERROR(VLOOKUP('OT - przykład wodociąg'!$BS196,Słowniki_komponentów!$U$2:$Z$412,4,FALSE),"")</f>
        <v/>
      </c>
      <c r="D196" s="190"/>
      <c r="E196" s="190"/>
      <c r="F196" s="193"/>
      <c r="G196" s="193"/>
      <c r="H196" s="193"/>
      <c r="I196" s="253"/>
      <c r="J196" s="190"/>
      <c r="K196" s="194" t="str">
        <f>IF(Tabela2[[#This Row],[Nazwa komponentu
'[3']]]&lt;&gt;"",VLOOKUP('OT - przykład wodociąg'!$BT196,Słowniki_komponentów!$AC$2:$AH$50,6,FALSE),"")</f>
        <v/>
      </c>
      <c r="L196" s="229"/>
      <c r="M196" s="228"/>
      <c r="N196" s="229"/>
      <c r="O196" s="228">
        <f>'przedmiar - przykład wodociąg'!K204</f>
        <v>0</v>
      </c>
      <c r="P196" s="226" t="str">
        <f>IF(Tabela2[[#This Row],[Nazwa komponentu
'[3']]]&lt;&gt;"",SUM(L196:O196),"")</f>
        <v/>
      </c>
      <c r="Q196" s="190"/>
      <c r="R196" s="193"/>
      <c r="S196" s="193"/>
      <c r="T196" s="193"/>
      <c r="U196" s="190"/>
      <c r="V196" s="192"/>
      <c r="W196" s="197" t="str">
        <f>IFERROR(VLOOKUP('OT - przykład wodociąg'!$BS196,Słowniki_komponentów!$U$2:$Z$412,2,FALSE),"")</f>
        <v/>
      </c>
      <c r="X196" s="194" t="str">
        <f>IF(Tabela2[[#This Row],[Nazwa komponentu
'[3']]]&lt;&gt;"",IF(AND(Tabela2[[#This Row],[Wartość nakładów razem
'[15']]]&lt;3500,OR(MID('OT - przykład wodociąg'!$BS196,1,1)="4",MID('OT - przykład wodociąg'!$BS196,1,1)="5",MID('OT - przykład wodociąg'!$BS196,1,1)="6")),1,'OT - przykład wodociąg'!$BU196),"")</f>
        <v/>
      </c>
      <c r="Y196" s="190"/>
      <c r="Z196" s="178"/>
      <c r="AA196" s="178"/>
      <c r="AB196" s="178"/>
      <c r="AC196" s="198" t="str">
        <f>IF(Tabela2[[#This Row],[Nazwa komponentu
'[3']]]&lt;&gt;"",'OT - przykład wodociąg'!$BU196,"")</f>
        <v/>
      </c>
      <c r="AD196" s="190"/>
      <c r="AE196" s="190"/>
      <c r="AF196" s="190"/>
      <c r="AG196" s="190"/>
      <c r="AH196" s="190"/>
      <c r="AI196" s="190"/>
      <c r="AJ196" s="190"/>
      <c r="AK196" s="190"/>
      <c r="AL196" s="190"/>
      <c r="AM196" s="190"/>
      <c r="AN196" s="190"/>
      <c r="AO196" s="190"/>
      <c r="AP196" s="190"/>
      <c r="AQ196" s="190"/>
      <c r="AR196" s="190"/>
      <c r="AS196" s="190"/>
      <c r="AT196" s="190"/>
      <c r="AU196" s="190"/>
      <c r="AV196" s="242"/>
      <c r="AW196" s="242"/>
      <c r="AX196" s="190"/>
      <c r="AY196" s="190"/>
      <c r="AZ196" s="206"/>
      <c r="BA196" s="178"/>
      <c r="BB196" s="178"/>
      <c r="BC196" s="178"/>
      <c r="BD196" s="178"/>
      <c r="BE196" s="190"/>
      <c r="BF196" s="190"/>
      <c r="BG196" s="198" t="str">
        <f>IF(Tabela2[[#This Row],[Nazwa komponentu
'[3']]]&lt;&gt;"",'OT - przykład wodociąg'!$BS196,"")</f>
        <v/>
      </c>
      <c r="BH196" s="190"/>
      <c r="BI196" s="190"/>
      <c r="BJ196" s="190"/>
      <c r="BK196" s="190"/>
      <c r="BL196" s="190"/>
      <c r="BM196" s="190"/>
      <c r="BN196" s="190"/>
      <c r="BO196" s="190"/>
      <c r="BP196" s="190"/>
      <c r="BQ196" s="190"/>
      <c r="BR196" s="218"/>
      <c r="BS196" s="198" t="str">
        <f t="shared" si="3"/>
        <v/>
      </c>
      <c r="BT196" s="190"/>
      <c r="BU196" s="198" t="str">
        <f>IFERROR(IF(VLOOKUP(BS196,Słowniki_komponentów!$U$1:$Z$476,5,FALSE)="wg tabeli materiałowej",INDEX(Słowniki_komponentów!$AD$2:$AG$50,MATCH(BT196,Słowniki_komponentów!$AC$2:$AC$50,0),MATCH(BQ196,Słowniki_komponentów!$AD$1:$AG$1,0)),VLOOKUP(BS196,Słowniki_komponentów!$U$1:$Z$476,5,FALSE)),"brak wszystkich danych")</f>
        <v>brak wszystkich danych</v>
      </c>
      <c r="BV196" s="205"/>
      <c r="BZ196" s="90"/>
      <c r="CA196" s="90"/>
      <c r="CB196" s="90"/>
    </row>
    <row r="197" spans="1:80">
      <c r="A197" s="189" t="s">
        <v>2590</v>
      </c>
      <c r="B197" s="190"/>
      <c r="C197" s="191" t="str">
        <f>IFERROR(VLOOKUP('OT - przykład wodociąg'!$BS197,Słowniki_komponentów!$U$2:$Z$412,4,FALSE),"")</f>
        <v/>
      </c>
      <c r="D197" s="190"/>
      <c r="E197" s="190"/>
      <c r="F197" s="193"/>
      <c r="G197" s="193"/>
      <c r="H197" s="193"/>
      <c r="I197" s="253"/>
      <c r="J197" s="190"/>
      <c r="K197" s="194" t="str">
        <f>IF(Tabela2[[#This Row],[Nazwa komponentu
'[3']]]&lt;&gt;"",VLOOKUP('OT - przykład wodociąg'!$BT197,Słowniki_komponentów!$AC$2:$AH$50,6,FALSE),"")</f>
        <v/>
      </c>
      <c r="L197" s="229"/>
      <c r="M197" s="228"/>
      <c r="N197" s="229"/>
      <c r="O197" s="228">
        <f>'przedmiar - przykład wodociąg'!K205</f>
        <v>0</v>
      </c>
      <c r="P197" s="226" t="str">
        <f>IF(Tabela2[[#This Row],[Nazwa komponentu
'[3']]]&lt;&gt;"",SUM(L197:O197),"")</f>
        <v/>
      </c>
      <c r="Q197" s="190"/>
      <c r="R197" s="193"/>
      <c r="S197" s="193"/>
      <c r="T197" s="193"/>
      <c r="U197" s="190"/>
      <c r="V197" s="192"/>
      <c r="W197" s="197" t="str">
        <f>IFERROR(VLOOKUP('OT - przykład wodociąg'!$BS197,Słowniki_komponentów!$U$2:$Z$412,2,FALSE),"")</f>
        <v/>
      </c>
      <c r="X197" s="194" t="str">
        <f>IF(Tabela2[[#This Row],[Nazwa komponentu
'[3']]]&lt;&gt;"",IF(AND(Tabela2[[#This Row],[Wartość nakładów razem
'[15']]]&lt;3500,OR(MID('OT - przykład wodociąg'!$BS197,1,1)="4",MID('OT - przykład wodociąg'!$BS197,1,1)="5",MID('OT - przykład wodociąg'!$BS197,1,1)="6")),1,'OT - przykład wodociąg'!$BU197),"")</f>
        <v/>
      </c>
      <c r="Y197" s="190"/>
      <c r="Z197" s="178"/>
      <c r="AA197" s="178"/>
      <c r="AB197" s="178"/>
      <c r="AC197" s="198" t="str">
        <f>IF(Tabela2[[#This Row],[Nazwa komponentu
'[3']]]&lt;&gt;"",'OT - przykład wodociąg'!$BU197,"")</f>
        <v/>
      </c>
      <c r="AD197" s="190"/>
      <c r="AE197" s="190"/>
      <c r="AF197" s="190"/>
      <c r="AG197" s="190"/>
      <c r="AH197" s="190"/>
      <c r="AI197" s="190"/>
      <c r="AJ197" s="190"/>
      <c r="AK197" s="190"/>
      <c r="AL197" s="190"/>
      <c r="AM197" s="190"/>
      <c r="AN197" s="190"/>
      <c r="AO197" s="190"/>
      <c r="AP197" s="190"/>
      <c r="AQ197" s="190"/>
      <c r="AR197" s="190"/>
      <c r="AS197" s="190"/>
      <c r="AT197" s="190"/>
      <c r="AU197" s="190"/>
      <c r="AV197" s="242"/>
      <c r="AW197" s="242"/>
      <c r="AX197" s="190"/>
      <c r="AY197" s="190"/>
      <c r="AZ197" s="206"/>
      <c r="BA197" s="178"/>
      <c r="BB197" s="178"/>
      <c r="BC197" s="178"/>
      <c r="BD197" s="178"/>
      <c r="BE197" s="190"/>
      <c r="BF197" s="190"/>
      <c r="BG197" s="198" t="str">
        <f>IF(Tabela2[[#This Row],[Nazwa komponentu
'[3']]]&lt;&gt;"",'OT - przykład wodociąg'!$BS197,"")</f>
        <v/>
      </c>
      <c r="BH197" s="190"/>
      <c r="BI197" s="190"/>
      <c r="BJ197" s="190"/>
      <c r="BK197" s="190"/>
      <c r="BL197" s="190"/>
      <c r="BM197" s="190"/>
      <c r="BN197" s="190"/>
      <c r="BO197" s="190"/>
      <c r="BP197" s="190"/>
      <c r="BQ197" s="200"/>
      <c r="BR197" s="248"/>
      <c r="BS197" s="198" t="str">
        <f t="shared" si="3"/>
        <v/>
      </c>
      <c r="BT197" s="200"/>
      <c r="BU197" s="198" t="str">
        <f>IFERROR(IF(VLOOKUP(BS197,Słowniki_komponentów!$U$1:$Z$476,5,FALSE)="wg tabeli materiałowej",INDEX(Słowniki_komponentów!$AD$2:$AG$50,MATCH(BT197,Słowniki_komponentów!$AC$2:$AC$50,0),MATCH(BQ197,Słowniki_komponentów!$AD$1:$AG$1,0)),VLOOKUP(BS197,Słowniki_komponentów!$U$1:$Z$476,5,FALSE)),"brak wszystkich danych")</f>
        <v>brak wszystkich danych</v>
      </c>
      <c r="BV197" s="201"/>
      <c r="BZ197" s="90"/>
      <c r="CA197" s="90"/>
      <c r="CB197" s="90"/>
    </row>
    <row r="198" spans="1:80">
      <c r="A198" s="189" t="s">
        <v>2591</v>
      </c>
      <c r="B198" s="190"/>
      <c r="C198" s="191" t="str">
        <f>IFERROR(VLOOKUP('OT - przykład wodociąg'!$BS198,Słowniki_komponentów!$U$2:$Z$412,4,FALSE),"")</f>
        <v/>
      </c>
      <c r="D198" s="190"/>
      <c r="E198" s="190"/>
      <c r="F198" s="193"/>
      <c r="G198" s="193"/>
      <c r="H198" s="193"/>
      <c r="I198" s="253"/>
      <c r="J198" s="190"/>
      <c r="K198" s="194" t="str">
        <f>IF(Tabela2[[#This Row],[Nazwa komponentu
'[3']]]&lt;&gt;"",VLOOKUP('OT - przykład wodociąg'!$BT198,Słowniki_komponentów!$AC$2:$AH$50,6,FALSE),"")</f>
        <v/>
      </c>
      <c r="L198" s="229"/>
      <c r="M198" s="228"/>
      <c r="N198" s="229"/>
      <c r="O198" s="228">
        <f>'przedmiar - przykład wodociąg'!K206</f>
        <v>0</v>
      </c>
      <c r="P198" s="226" t="str">
        <f>IF(Tabela2[[#This Row],[Nazwa komponentu
'[3']]]&lt;&gt;"",SUM(L198:O198),"")</f>
        <v/>
      </c>
      <c r="Q198" s="190"/>
      <c r="R198" s="193"/>
      <c r="S198" s="193"/>
      <c r="T198" s="193"/>
      <c r="U198" s="190"/>
      <c r="V198" s="192"/>
      <c r="W198" s="197" t="str">
        <f>IFERROR(VLOOKUP('OT - przykład wodociąg'!$BS198,Słowniki_komponentów!$U$2:$Z$412,2,FALSE),"")</f>
        <v/>
      </c>
      <c r="X198" s="194" t="str">
        <f>IF(Tabela2[[#This Row],[Nazwa komponentu
'[3']]]&lt;&gt;"",IF(AND(Tabela2[[#This Row],[Wartość nakładów razem
'[15']]]&lt;3500,OR(MID('OT - przykład wodociąg'!$BS198,1,1)="4",MID('OT - przykład wodociąg'!$BS198,1,1)="5",MID('OT - przykład wodociąg'!$BS198,1,1)="6")),1,'OT - przykład wodociąg'!$BU198),"")</f>
        <v/>
      </c>
      <c r="Y198" s="190"/>
      <c r="Z198" s="178"/>
      <c r="AA198" s="178"/>
      <c r="AB198" s="178"/>
      <c r="AC198" s="198" t="str">
        <f>IF(Tabela2[[#This Row],[Nazwa komponentu
'[3']]]&lt;&gt;"",'OT - przykład wodociąg'!$BU198,"")</f>
        <v/>
      </c>
      <c r="AD198" s="190"/>
      <c r="AE198" s="190"/>
      <c r="AF198" s="190"/>
      <c r="AG198" s="190"/>
      <c r="AH198" s="190"/>
      <c r="AI198" s="190"/>
      <c r="AJ198" s="190"/>
      <c r="AK198" s="190"/>
      <c r="AL198" s="190"/>
      <c r="AM198" s="190"/>
      <c r="AN198" s="190"/>
      <c r="AO198" s="190"/>
      <c r="AP198" s="190"/>
      <c r="AQ198" s="190"/>
      <c r="AR198" s="190"/>
      <c r="AS198" s="190"/>
      <c r="AT198" s="190"/>
      <c r="AU198" s="190"/>
      <c r="AV198" s="242"/>
      <c r="AW198" s="242"/>
      <c r="AX198" s="190"/>
      <c r="AY198" s="190"/>
      <c r="AZ198" s="206"/>
      <c r="BA198" s="178"/>
      <c r="BB198" s="178"/>
      <c r="BC198" s="178"/>
      <c r="BD198" s="178"/>
      <c r="BE198" s="190"/>
      <c r="BF198" s="190"/>
      <c r="BG198" s="198" t="str">
        <f>IF(Tabela2[[#This Row],[Nazwa komponentu
'[3']]]&lt;&gt;"",'OT - przykład wodociąg'!$BS198,"")</f>
        <v/>
      </c>
      <c r="BH198" s="190"/>
      <c r="BI198" s="190"/>
      <c r="BJ198" s="190"/>
      <c r="BK198" s="190"/>
      <c r="BL198" s="190"/>
      <c r="BM198" s="190"/>
      <c r="BN198" s="190"/>
      <c r="BO198" s="190"/>
      <c r="BP198" s="190"/>
      <c r="BQ198" s="190"/>
      <c r="BR198" s="218"/>
      <c r="BS198" s="198" t="str">
        <f t="shared" si="3"/>
        <v/>
      </c>
      <c r="BT198" s="190"/>
      <c r="BU198" s="198" t="str">
        <f>IFERROR(IF(VLOOKUP(BS198,Słowniki_komponentów!$U$1:$Z$476,5,FALSE)="wg tabeli materiałowej",INDEX(Słowniki_komponentów!$AD$2:$AG$50,MATCH(BT198,Słowniki_komponentów!$AC$2:$AC$50,0),MATCH(BQ198,Słowniki_komponentów!$AD$1:$AG$1,0)),VLOOKUP(BS198,Słowniki_komponentów!$U$1:$Z$476,5,FALSE)),"brak wszystkich danych")</f>
        <v>brak wszystkich danych</v>
      </c>
      <c r="BV198" s="205"/>
      <c r="BZ198" s="90"/>
      <c r="CA198" s="90"/>
      <c r="CB198" s="90"/>
    </row>
    <row r="199" spans="1:80">
      <c r="A199" s="189" t="s">
        <v>2592</v>
      </c>
      <c r="B199" s="190"/>
      <c r="C199" s="191" t="str">
        <f>IFERROR(VLOOKUP('OT - przykład wodociąg'!$BS199,Słowniki_komponentów!$U$2:$Z$412,4,FALSE),"")</f>
        <v/>
      </c>
      <c r="D199" s="190"/>
      <c r="E199" s="190"/>
      <c r="F199" s="193"/>
      <c r="G199" s="193"/>
      <c r="H199" s="193"/>
      <c r="I199" s="253"/>
      <c r="J199" s="190"/>
      <c r="K199" s="194" t="str">
        <f>IF(Tabela2[[#This Row],[Nazwa komponentu
'[3']]]&lt;&gt;"",VLOOKUP('OT - przykład wodociąg'!$BT199,Słowniki_komponentów!$AC$2:$AH$50,6,FALSE),"")</f>
        <v/>
      </c>
      <c r="L199" s="229"/>
      <c r="M199" s="228"/>
      <c r="N199" s="229"/>
      <c r="O199" s="228">
        <f>'przedmiar - przykład wodociąg'!K207</f>
        <v>0</v>
      </c>
      <c r="P199" s="226" t="str">
        <f>IF(Tabela2[[#This Row],[Nazwa komponentu
'[3']]]&lt;&gt;"",SUM(L199:O199),"")</f>
        <v/>
      </c>
      <c r="Q199" s="190"/>
      <c r="R199" s="193"/>
      <c r="S199" s="193"/>
      <c r="T199" s="193"/>
      <c r="U199" s="190"/>
      <c r="V199" s="192"/>
      <c r="W199" s="197" t="str">
        <f>IFERROR(VLOOKUP('OT - przykład wodociąg'!$BS199,Słowniki_komponentów!$U$2:$Z$412,2,FALSE),"")</f>
        <v/>
      </c>
      <c r="X199" s="194" t="str">
        <f>IF(Tabela2[[#This Row],[Nazwa komponentu
'[3']]]&lt;&gt;"",IF(AND(Tabela2[[#This Row],[Wartość nakładów razem
'[15']]]&lt;3500,OR(MID('OT - przykład wodociąg'!$BS199,1,1)="4",MID('OT - przykład wodociąg'!$BS199,1,1)="5",MID('OT - przykład wodociąg'!$BS199,1,1)="6")),1,'OT - przykład wodociąg'!$BU199),"")</f>
        <v/>
      </c>
      <c r="Y199" s="190"/>
      <c r="Z199" s="178"/>
      <c r="AA199" s="178"/>
      <c r="AB199" s="178"/>
      <c r="AC199" s="198" t="str">
        <f>IF(Tabela2[[#This Row],[Nazwa komponentu
'[3']]]&lt;&gt;"",'OT - przykład wodociąg'!$BU199,"")</f>
        <v/>
      </c>
      <c r="AD199" s="190"/>
      <c r="AE199" s="190"/>
      <c r="AF199" s="190"/>
      <c r="AG199" s="190"/>
      <c r="AH199" s="190"/>
      <c r="AI199" s="190"/>
      <c r="AJ199" s="190"/>
      <c r="AK199" s="190"/>
      <c r="AL199" s="190"/>
      <c r="AM199" s="190"/>
      <c r="AN199" s="190"/>
      <c r="AO199" s="190"/>
      <c r="AP199" s="190"/>
      <c r="AQ199" s="190"/>
      <c r="AR199" s="190"/>
      <c r="AS199" s="190"/>
      <c r="AT199" s="190"/>
      <c r="AU199" s="190"/>
      <c r="AV199" s="242"/>
      <c r="AW199" s="242"/>
      <c r="AX199" s="190"/>
      <c r="AY199" s="190"/>
      <c r="AZ199" s="206"/>
      <c r="BA199" s="178"/>
      <c r="BB199" s="178"/>
      <c r="BC199" s="178"/>
      <c r="BD199" s="178"/>
      <c r="BE199" s="190"/>
      <c r="BF199" s="190"/>
      <c r="BG199" s="198" t="str">
        <f>IF(Tabela2[[#This Row],[Nazwa komponentu
'[3']]]&lt;&gt;"",'OT - przykład wodociąg'!$BS199,"")</f>
        <v/>
      </c>
      <c r="BH199" s="190"/>
      <c r="BI199" s="190"/>
      <c r="BJ199" s="190"/>
      <c r="BK199" s="190"/>
      <c r="BL199" s="190"/>
      <c r="BM199" s="190"/>
      <c r="BN199" s="190"/>
      <c r="BO199" s="190"/>
      <c r="BP199" s="190"/>
      <c r="BQ199" s="200"/>
      <c r="BR199" s="248"/>
      <c r="BS199" s="198" t="str">
        <f t="shared" si="3"/>
        <v/>
      </c>
      <c r="BT199" s="200"/>
      <c r="BU199" s="198" t="str">
        <f>IFERROR(IF(VLOOKUP(BS199,Słowniki_komponentów!$U$1:$Z$476,5,FALSE)="wg tabeli materiałowej",INDEX(Słowniki_komponentów!$AD$2:$AG$50,MATCH(BT199,Słowniki_komponentów!$AC$2:$AC$50,0),MATCH(BQ199,Słowniki_komponentów!$AD$1:$AG$1,0)),VLOOKUP(BS199,Słowniki_komponentów!$U$1:$Z$476,5,FALSE)),"brak wszystkich danych")</f>
        <v>brak wszystkich danych</v>
      </c>
      <c r="BV199" s="201"/>
      <c r="BZ199" s="90"/>
      <c r="CA199" s="90"/>
      <c r="CB199" s="90"/>
    </row>
    <row r="200" spans="1:80">
      <c r="A200" s="189" t="s">
        <v>2593</v>
      </c>
      <c r="B200" s="190"/>
      <c r="C200" s="191" t="str">
        <f>IFERROR(VLOOKUP('OT - przykład wodociąg'!$BS200,Słowniki_komponentów!$U$2:$Z$412,4,FALSE),"")</f>
        <v/>
      </c>
      <c r="D200" s="190"/>
      <c r="E200" s="190"/>
      <c r="F200" s="193"/>
      <c r="G200" s="193"/>
      <c r="H200" s="193"/>
      <c r="I200" s="253"/>
      <c r="J200" s="190"/>
      <c r="K200" s="194" t="str">
        <f>IF(Tabela2[[#This Row],[Nazwa komponentu
'[3']]]&lt;&gt;"",VLOOKUP('OT - przykład wodociąg'!$BT200,Słowniki_komponentów!$AC$2:$AH$50,6,FALSE),"")</f>
        <v/>
      </c>
      <c r="L200" s="229"/>
      <c r="M200" s="228"/>
      <c r="N200" s="229"/>
      <c r="O200" s="228">
        <f>'przedmiar - przykład wodociąg'!K208</f>
        <v>0</v>
      </c>
      <c r="P200" s="226" t="str">
        <f>IF(Tabela2[[#This Row],[Nazwa komponentu
'[3']]]&lt;&gt;"",SUM(L200:O200),"")</f>
        <v/>
      </c>
      <c r="Q200" s="190"/>
      <c r="R200" s="193"/>
      <c r="S200" s="193"/>
      <c r="T200" s="193"/>
      <c r="U200" s="190"/>
      <c r="V200" s="192"/>
      <c r="W200" s="197" t="str">
        <f>IFERROR(VLOOKUP('OT - przykład wodociąg'!$BS200,Słowniki_komponentów!$U$2:$Z$412,2,FALSE),"")</f>
        <v/>
      </c>
      <c r="X200" s="194" t="str">
        <f>IF(Tabela2[[#This Row],[Nazwa komponentu
'[3']]]&lt;&gt;"",IF(AND(Tabela2[[#This Row],[Wartość nakładów razem
'[15']]]&lt;3500,OR(MID('OT - przykład wodociąg'!$BS200,1,1)="4",MID('OT - przykład wodociąg'!$BS200,1,1)="5",MID('OT - przykład wodociąg'!$BS200,1,1)="6")),1,'OT - przykład wodociąg'!$BU200),"")</f>
        <v/>
      </c>
      <c r="Y200" s="190"/>
      <c r="Z200" s="178"/>
      <c r="AA200" s="178"/>
      <c r="AB200" s="178"/>
      <c r="AC200" s="198" t="str">
        <f>IF(Tabela2[[#This Row],[Nazwa komponentu
'[3']]]&lt;&gt;"",'OT - przykład wodociąg'!$BU200,"")</f>
        <v/>
      </c>
      <c r="AD200" s="190"/>
      <c r="AE200" s="190"/>
      <c r="AF200" s="190"/>
      <c r="AG200" s="190"/>
      <c r="AH200" s="190"/>
      <c r="AI200" s="190"/>
      <c r="AJ200" s="190"/>
      <c r="AK200" s="190"/>
      <c r="AL200" s="190"/>
      <c r="AM200" s="190"/>
      <c r="AN200" s="190"/>
      <c r="AO200" s="190"/>
      <c r="AP200" s="190"/>
      <c r="AQ200" s="190"/>
      <c r="AR200" s="190"/>
      <c r="AS200" s="190"/>
      <c r="AT200" s="190"/>
      <c r="AU200" s="190"/>
      <c r="AV200" s="242"/>
      <c r="AW200" s="242"/>
      <c r="AX200" s="190"/>
      <c r="AY200" s="190"/>
      <c r="AZ200" s="206"/>
      <c r="BA200" s="178"/>
      <c r="BB200" s="178"/>
      <c r="BC200" s="178"/>
      <c r="BD200" s="178"/>
      <c r="BE200" s="190"/>
      <c r="BF200" s="190"/>
      <c r="BG200" s="198" t="str">
        <f>IF(Tabela2[[#This Row],[Nazwa komponentu
'[3']]]&lt;&gt;"",'OT - przykład wodociąg'!$BS200,"")</f>
        <v/>
      </c>
      <c r="BH200" s="190"/>
      <c r="BI200" s="190"/>
      <c r="BJ200" s="190"/>
      <c r="BK200" s="190"/>
      <c r="BL200" s="190"/>
      <c r="BM200" s="190"/>
      <c r="BN200" s="190"/>
      <c r="BO200" s="190"/>
      <c r="BP200" s="190"/>
      <c r="BQ200" s="190"/>
      <c r="BR200" s="218"/>
      <c r="BS200" s="198" t="str">
        <f t="shared" si="3"/>
        <v/>
      </c>
      <c r="BT200" s="190"/>
      <c r="BU200" s="198" t="str">
        <f>IFERROR(IF(VLOOKUP(BS200,Słowniki_komponentów!$U$1:$Z$476,5,FALSE)="wg tabeli materiałowej",INDEX(Słowniki_komponentów!$AD$2:$AG$50,MATCH(BT200,Słowniki_komponentów!$AC$2:$AC$50,0),MATCH(BQ200,Słowniki_komponentów!$AD$1:$AG$1,0)),VLOOKUP(BS200,Słowniki_komponentów!$U$1:$Z$476,5,FALSE)),"brak wszystkich danych")</f>
        <v>brak wszystkich danych</v>
      </c>
      <c r="BV200" s="205"/>
      <c r="BZ200" s="90"/>
      <c r="CA200" s="90"/>
      <c r="CB200" s="90"/>
    </row>
    <row r="201" spans="1:80">
      <c r="A201" s="189" t="s">
        <v>2594</v>
      </c>
      <c r="B201" s="190"/>
      <c r="C201" s="191" t="str">
        <f>IFERROR(VLOOKUP('OT - przykład wodociąg'!$BS201,Słowniki_komponentów!$U$2:$Z$412,4,FALSE),"")</f>
        <v/>
      </c>
      <c r="D201" s="190"/>
      <c r="E201" s="190"/>
      <c r="F201" s="193"/>
      <c r="G201" s="193"/>
      <c r="H201" s="193"/>
      <c r="I201" s="253"/>
      <c r="J201" s="190"/>
      <c r="K201" s="194" t="str">
        <f>IF(Tabela2[[#This Row],[Nazwa komponentu
'[3']]]&lt;&gt;"",VLOOKUP('OT - przykład wodociąg'!$BT201,Słowniki_komponentów!$AC$2:$AH$50,6,FALSE),"")</f>
        <v/>
      </c>
      <c r="L201" s="229"/>
      <c r="M201" s="228"/>
      <c r="N201" s="229"/>
      <c r="O201" s="228">
        <f>'przedmiar - przykład wodociąg'!K209</f>
        <v>0</v>
      </c>
      <c r="P201" s="226" t="str">
        <f>IF(Tabela2[[#This Row],[Nazwa komponentu
'[3']]]&lt;&gt;"",SUM(L201:O201),"")</f>
        <v/>
      </c>
      <c r="Q201" s="190"/>
      <c r="R201" s="193"/>
      <c r="S201" s="193"/>
      <c r="T201" s="193"/>
      <c r="U201" s="190"/>
      <c r="V201" s="192"/>
      <c r="W201" s="197" t="str">
        <f>IFERROR(VLOOKUP('OT - przykład wodociąg'!$BS201,Słowniki_komponentów!$U$2:$Z$412,2,FALSE),"")</f>
        <v/>
      </c>
      <c r="X201" s="194" t="str">
        <f>IF(Tabela2[[#This Row],[Nazwa komponentu
'[3']]]&lt;&gt;"",IF(AND(Tabela2[[#This Row],[Wartość nakładów razem
'[15']]]&lt;3500,OR(MID('OT - przykład wodociąg'!$BS201,1,1)="4",MID('OT - przykład wodociąg'!$BS201,1,1)="5",MID('OT - przykład wodociąg'!$BS201,1,1)="6")),1,'OT - przykład wodociąg'!$BU201),"")</f>
        <v/>
      </c>
      <c r="Y201" s="190"/>
      <c r="Z201" s="178"/>
      <c r="AA201" s="178"/>
      <c r="AB201" s="178"/>
      <c r="AC201" s="198" t="str">
        <f>IF(Tabela2[[#This Row],[Nazwa komponentu
'[3']]]&lt;&gt;"",'OT - przykład wodociąg'!$BU201,"")</f>
        <v/>
      </c>
      <c r="AD201" s="190"/>
      <c r="AE201" s="190"/>
      <c r="AF201" s="190"/>
      <c r="AG201" s="190"/>
      <c r="AH201" s="190"/>
      <c r="AI201" s="190"/>
      <c r="AJ201" s="190"/>
      <c r="AK201" s="190"/>
      <c r="AL201" s="190"/>
      <c r="AM201" s="190"/>
      <c r="AN201" s="190"/>
      <c r="AO201" s="190"/>
      <c r="AP201" s="190"/>
      <c r="AQ201" s="190"/>
      <c r="AR201" s="190"/>
      <c r="AS201" s="190"/>
      <c r="AT201" s="190"/>
      <c r="AU201" s="190"/>
      <c r="AV201" s="242"/>
      <c r="AW201" s="242"/>
      <c r="AX201" s="190"/>
      <c r="AY201" s="190"/>
      <c r="AZ201" s="206"/>
      <c r="BA201" s="178"/>
      <c r="BB201" s="178"/>
      <c r="BC201" s="178"/>
      <c r="BD201" s="178"/>
      <c r="BE201" s="190"/>
      <c r="BF201" s="190"/>
      <c r="BG201" s="198" t="str">
        <f>IF(Tabela2[[#This Row],[Nazwa komponentu
'[3']]]&lt;&gt;"",'OT - przykład wodociąg'!$BS201,"")</f>
        <v/>
      </c>
      <c r="BH201" s="190"/>
      <c r="BI201" s="190"/>
      <c r="BJ201" s="190"/>
      <c r="BK201" s="190"/>
      <c r="BL201" s="190"/>
      <c r="BM201" s="190"/>
      <c r="BN201" s="190"/>
      <c r="BO201" s="190"/>
      <c r="BP201" s="190"/>
      <c r="BQ201" s="200"/>
      <c r="BR201" s="248"/>
      <c r="BS201" s="198" t="str">
        <f t="shared" si="3"/>
        <v/>
      </c>
      <c r="BT201" s="200"/>
      <c r="BU201" s="198" t="str">
        <f>IFERROR(IF(VLOOKUP(BS201,Słowniki_komponentów!$U$1:$Z$476,5,FALSE)="wg tabeli materiałowej",INDEX(Słowniki_komponentów!$AD$2:$AG$50,MATCH(BT201,Słowniki_komponentów!$AC$2:$AC$50,0),MATCH(BQ201,Słowniki_komponentów!$AD$1:$AG$1,0)),VLOOKUP(BS201,Słowniki_komponentów!$U$1:$Z$476,5,FALSE)),"brak wszystkich danych")</f>
        <v>brak wszystkich danych</v>
      </c>
      <c r="BV201" s="201"/>
      <c r="BZ201" s="90"/>
      <c r="CA201" s="90"/>
      <c r="CB201" s="90"/>
    </row>
    <row r="202" spans="1:80">
      <c r="A202" s="189" t="s">
        <v>2595</v>
      </c>
      <c r="B202" s="190"/>
      <c r="C202" s="191" t="str">
        <f>IFERROR(VLOOKUP('OT - przykład wodociąg'!$BS202,Słowniki_komponentów!$U$2:$Z$412,4,FALSE),"")</f>
        <v/>
      </c>
      <c r="D202" s="190"/>
      <c r="E202" s="190"/>
      <c r="F202" s="193"/>
      <c r="G202" s="193"/>
      <c r="H202" s="193"/>
      <c r="I202" s="253"/>
      <c r="J202" s="190"/>
      <c r="K202" s="194" t="str">
        <f>IF(Tabela2[[#This Row],[Nazwa komponentu
'[3']]]&lt;&gt;"",VLOOKUP('OT - przykład wodociąg'!$BT202,Słowniki_komponentów!$AC$2:$AH$50,6,FALSE),"")</f>
        <v/>
      </c>
      <c r="L202" s="229"/>
      <c r="M202" s="228"/>
      <c r="N202" s="229"/>
      <c r="O202" s="228">
        <f>'przedmiar - przykład wodociąg'!K210</f>
        <v>0</v>
      </c>
      <c r="P202" s="226" t="str">
        <f>IF(Tabela2[[#This Row],[Nazwa komponentu
'[3']]]&lt;&gt;"",SUM(L202:O202),"")</f>
        <v/>
      </c>
      <c r="Q202" s="190"/>
      <c r="R202" s="193"/>
      <c r="S202" s="193"/>
      <c r="T202" s="193"/>
      <c r="U202" s="190"/>
      <c r="V202" s="192"/>
      <c r="W202" s="197" t="str">
        <f>IFERROR(VLOOKUP('OT - przykład wodociąg'!$BS202,Słowniki_komponentów!$U$2:$Z$412,2,FALSE),"")</f>
        <v/>
      </c>
      <c r="X202" s="194" t="str">
        <f>IF(Tabela2[[#This Row],[Nazwa komponentu
'[3']]]&lt;&gt;"",IF(AND(Tabela2[[#This Row],[Wartość nakładów razem
'[15']]]&lt;3500,OR(MID('OT - przykład wodociąg'!$BS202,1,1)="4",MID('OT - przykład wodociąg'!$BS202,1,1)="5",MID('OT - przykład wodociąg'!$BS202,1,1)="6")),1,'OT - przykład wodociąg'!$BU202),"")</f>
        <v/>
      </c>
      <c r="Y202" s="190"/>
      <c r="Z202" s="178"/>
      <c r="AA202" s="178"/>
      <c r="AB202" s="178"/>
      <c r="AC202" s="198" t="str">
        <f>IF(Tabela2[[#This Row],[Nazwa komponentu
'[3']]]&lt;&gt;"",'OT - przykład wodociąg'!$BU202,"")</f>
        <v/>
      </c>
      <c r="AD202" s="190"/>
      <c r="AE202" s="190"/>
      <c r="AF202" s="190"/>
      <c r="AG202" s="190"/>
      <c r="AH202" s="190"/>
      <c r="AI202" s="190"/>
      <c r="AJ202" s="190"/>
      <c r="AK202" s="190"/>
      <c r="AL202" s="190"/>
      <c r="AM202" s="190"/>
      <c r="AN202" s="190"/>
      <c r="AO202" s="190"/>
      <c r="AP202" s="190"/>
      <c r="AQ202" s="190"/>
      <c r="AR202" s="190"/>
      <c r="AS202" s="190"/>
      <c r="AT202" s="190"/>
      <c r="AU202" s="190"/>
      <c r="AV202" s="242"/>
      <c r="AW202" s="242"/>
      <c r="AX202" s="190"/>
      <c r="AY202" s="190"/>
      <c r="AZ202" s="206"/>
      <c r="BA202" s="178"/>
      <c r="BB202" s="178"/>
      <c r="BC202" s="178"/>
      <c r="BD202" s="178"/>
      <c r="BE202" s="190"/>
      <c r="BF202" s="190"/>
      <c r="BG202" s="198" t="str">
        <f>IF(Tabela2[[#This Row],[Nazwa komponentu
'[3']]]&lt;&gt;"",'OT - przykład wodociąg'!$BS202,"")</f>
        <v/>
      </c>
      <c r="BH202" s="190"/>
      <c r="BI202" s="190"/>
      <c r="BJ202" s="190"/>
      <c r="BK202" s="190"/>
      <c r="BL202" s="190"/>
      <c r="BM202" s="190"/>
      <c r="BN202" s="190"/>
      <c r="BO202" s="190"/>
      <c r="BP202" s="190"/>
      <c r="BQ202" s="190"/>
      <c r="BR202" s="218"/>
      <c r="BS202" s="198" t="str">
        <f t="shared" si="3"/>
        <v/>
      </c>
      <c r="BT202" s="190"/>
      <c r="BU202" s="198" t="str">
        <f>IFERROR(IF(VLOOKUP(BS202,Słowniki_komponentów!$U$1:$Z$476,5,FALSE)="wg tabeli materiałowej",INDEX(Słowniki_komponentów!$AD$2:$AG$50,MATCH(BT202,Słowniki_komponentów!$AC$2:$AC$50,0),MATCH(BQ202,Słowniki_komponentów!$AD$1:$AG$1,0)),VLOOKUP(BS202,Słowniki_komponentów!$U$1:$Z$476,5,FALSE)),"brak wszystkich danych")</f>
        <v>brak wszystkich danych</v>
      </c>
      <c r="BV202" s="205"/>
      <c r="BZ202" s="90"/>
      <c r="CA202" s="90"/>
      <c r="CB202" s="90"/>
    </row>
    <row r="203" spans="1:80">
      <c r="A203" s="189" t="s">
        <v>2596</v>
      </c>
      <c r="B203" s="190"/>
      <c r="C203" s="191" t="str">
        <f>IFERROR(VLOOKUP('OT - przykład wodociąg'!$BS203,Słowniki_komponentów!$U$2:$Z$412,4,FALSE),"")</f>
        <v/>
      </c>
      <c r="D203" s="190"/>
      <c r="E203" s="190"/>
      <c r="F203" s="193"/>
      <c r="G203" s="193"/>
      <c r="H203" s="193"/>
      <c r="I203" s="253"/>
      <c r="J203" s="190"/>
      <c r="K203" s="194" t="str">
        <f>IF(Tabela2[[#This Row],[Nazwa komponentu
'[3']]]&lt;&gt;"",VLOOKUP('OT - przykład wodociąg'!$BT203,Słowniki_komponentów!$AC$2:$AH$50,6,FALSE),"")</f>
        <v/>
      </c>
      <c r="L203" s="229"/>
      <c r="M203" s="228"/>
      <c r="N203" s="229"/>
      <c r="O203" s="228">
        <f>'przedmiar - przykład wodociąg'!K211</f>
        <v>0</v>
      </c>
      <c r="P203" s="226" t="str">
        <f>IF(Tabela2[[#This Row],[Nazwa komponentu
'[3']]]&lt;&gt;"",SUM(L203:O203),"")</f>
        <v/>
      </c>
      <c r="Q203" s="190"/>
      <c r="R203" s="193"/>
      <c r="S203" s="193"/>
      <c r="T203" s="193"/>
      <c r="U203" s="190"/>
      <c r="V203" s="192"/>
      <c r="W203" s="197" t="str">
        <f>IFERROR(VLOOKUP('OT - przykład wodociąg'!$BS203,Słowniki_komponentów!$U$2:$Z$412,2,FALSE),"")</f>
        <v/>
      </c>
      <c r="X203" s="194" t="str">
        <f>IF(Tabela2[[#This Row],[Nazwa komponentu
'[3']]]&lt;&gt;"",IF(AND(Tabela2[[#This Row],[Wartość nakładów razem
'[15']]]&lt;3500,OR(MID('OT - przykład wodociąg'!$BS203,1,1)="4",MID('OT - przykład wodociąg'!$BS203,1,1)="5",MID('OT - przykład wodociąg'!$BS203,1,1)="6")),1,'OT - przykład wodociąg'!$BU203),"")</f>
        <v/>
      </c>
      <c r="Y203" s="190"/>
      <c r="Z203" s="178"/>
      <c r="AA203" s="178"/>
      <c r="AB203" s="178"/>
      <c r="AC203" s="198" t="str">
        <f>IF(Tabela2[[#This Row],[Nazwa komponentu
'[3']]]&lt;&gt;"",'OT - przykład wodociąg'!$BU203,"")</f>
        <v/>
      </c>
      <c r="AD203" s="190"/>
      <c r="AE203" s="190"/>
      <c r="AF203" s="190"/>
      <c r="AG203" s="190"/>
      <c r="AH203" s="190"/>
      <c r="AI203" s="190"/>
      <c r="AJ203" s="190"/>
      <c r="AK203" s="190"/>
      <c r="AL203" s="190"/>
      <c r="AM203" s="190"/>
      <c r="AN203" s="190"/>
      <c r="AO203" s="190"/>
      <c r="AP203" s="190"/>
      <c r="AQ203" s="190"/>
      <c r="AR203" s="190"/>
      <c r="AS203" s="190"/>
      <c r="AT203" s="190"/>
      <c r="AU203" s="190"/>
      <c r="AV203" s="242"/>
      <c r="AW203" s="242"/>
      <c r="AX203" s="190"/>
      <c r="AY203" s="190"/>
      <c r="AZ203" s="206"/>
      <c r="BA203" s="178"/>
      <c r="BB203" s="178"/>
      <c r="BC203" s="178"/>
      <c r="BD203" s="178"/>
      <c r="BE203" s="190"/>
      <c r="BF203" s="190"/>
      <c r="BG203" s="198" t="str">
        <f>IF(Tabela2[[#This Row],[Nazwa komponentu
'[3']]]&lt;&gt;"",'OT - przykład wodociąg'!$BS203,"")</f>
        <v/>
      </c>
      <c r="BH203" s="190"/>
      <c r="BI203" s="190"/>
      <c r="BJ203" s="190"/>
      <c r="BK203" s="190"/>
      <c r="BL203" s="190"/>
      <c r="BM203" s="190"/>
      <c r="BN203" s="190"/>
      <c r="BO203" s="190"/>
      <c r="BP203" s="190"/>
      <c r="BQ203" s="200"/>
      <c r="BR203" s="248"/>
      <c r="BS203" s="198" t="str">
        <f t="shared" si="3"/>
        <v/>
      </c>
      <c r="BT203" s="200"/>
      <c r="BU203" s="198" t="str">
        <f>IFERROR(IF(VLOOKUP(BS203,Słowniki_komponentów!$U$1:$Z$476,5,FALSE)="wg tabeli materiałowej",INDEX(Słowniki_komponentów!$AD$2:$AG$50,MATCH(BT203,Słowniki_komponentów!$AC$2:$AC$50,0),MATCH(BQ203,Słowniki_komponentów!$AD$1:$AG$1,0)),VLOOKUP(BS203,Słowniki_komponentów!$U$1:$Z$476,5,FALSE)),"brak wszystkich danych")</f>
        <v>brak wszystkich danych</v>
      </c>
      <c r="BV203" s="201"/>
      <c r="BZ203" s="90"/>
      <c r="CA203" s="90"/>
      <c r="CB203" s="90"/>
    </row>
    <row r="204" spans="1:80">
      <c r="A204" s="189" t="s">
        <v>2597</v>
      </c>
      <c r="B204" s="190"/>
      <c r="C204" s="191" t="str">
        <f>IFERROR(VLOOKUP('OT - przykład wodociąg'!$BS204,Słowniki_komponentów!$U$2:$Z$412,4,FALSE),"")</f>
        <v/>
      </c>
      <c r="D204" s="190"/>
      <c r="E204" s="190"/>
      <c r="F204" s="193"/>
      <c r="G204" s="193"/>
      <c r="H204" s="193"/>
      <c r="I204" s="253"/>
      <c r="J204" s="190"/>
      <c r="K204" s="194" t="str">
        <f>IF(Tabela2[[#This Row],[Nazwa komponentu
'[3']]]&lt;&gt;"",VLOOKUP('OT - przykład wodociąg'!$BT204,Słowniki_komponentów!$AC$2:$AH$50,6,FALSE),"")</f>
        <v/>
      </c>
      <c r="L204" s="229"/>
      <c r="M204" s="228"/>
      <c r="N204" s="229"/>
      <c r="O204" s="228">
        <f>'przedmiar - przykład wodociąg'!K212</f>
        <v>0</v>
      </c>
      <c r="P204" s="226" t="str">
        <f>IF(Tabela2[[#This Row],[Nazwa komponentu
'[3']]]&lt;&gt;"",SUM(L204:O204),"")</f>
        <v/>
      </c>
      <c r="Q204" s="190"/>
      <c r="R204" s="193"/>
      <c r="S204" s="193"/>
      <c r="T204" s="193"/>
      <c r="U204" s="190"/>
      <c r="V204" s="192"/>
      <c r="W204" s="197" t="str">
        <f>IFERROR(VLOOKUP('OT - przykład wodociąg'!$BS204,Słowniki_komponentów!$U$2:$Z$412,2,FALSE),"")</f>
        <v/>
      </c>
      <c r="X204" s="194" t="str">
        <f>IF(Tabela2[[#This Row],[Nazwa komponentu
'[3']]]&lt;&gt;"",IF(AND(Tabela2[[#This Row],[Wartość nakładów razem
'[15']]]&lt;3500,OR(MID('OT - przykład wodociąg'!$BS204,1,1)="4",MID('OT - przykład wodociąg'!$BS204,1,1)="5",MID('OT - przykład wodociąg'!$BS204,1,1)="6")),1,'OT - przykład wodociąg'!$BU204),"")</f>
        <v/>
      </c>
      <c r="Y204" s="190"/>
      <c r="Z204" s="178"/>
      <c r="AA204" s="178"/>
      <c r="AB204" s="178"/>
      <c r="AC204" s="198" t="str">
        <f>IF(Tabela2[[#This Row],[Nazwa komponentu
'[3']]]&lt;&gt;"",'OT - przykład wodociąg'!$BU204,"")</f>
        <v/>
      </c>
      <c r="AD204" s="190"/>
      <c r="AE204" s="190"/>
      <c r="AF204" s="190"/>
      <c r="AG204" s="190"/>
      <c r="AH204" s="190"/>
      <c r="AI204" s="190"/>
      <c r="AJ204" s="190"/>
      <c r="AK204" s="190"/>
      <c r="AL204" s="190"/>
      <c r="AM204" s="190"/>
      <c r="AN204" s="190"/>
      <c r="AO204" s="190"/>
      <c r="AP204" s="190"/>
      <c r="AQ204" s="190"/>
      <c r="AR204" s="190"/>
      <c r="AS204" s="190"/>
      <c r="AT204" s="190"/>
      <c r="AU204" s="190"/>
      <c r="AV204" s="242"/>
      <c r="AW204" s="242"/>
      <c r="AX204" s="190"/>
      <c r="AY204" s="190"/>
      <c r="AZ204" s="206"/>
      <c r="BA204" s="178"/>
      <c r="BB204" s="178"/>
      <c r="BC204" s="178"/>
      <c r="BD204" s="178"/>
      <c r="BE204" s="190"/>
      <c r="BF204" s="190"/>
      <c r="BG204" s="198" t="str">
        <f>IF(Tabela2[[#This Row],[Nazwa komponentu
'[3']]]&lt;&gt;"",'OT - przykład wodociąg'!$BS204,"")</f>
        <v/>
      </c>
      <c r="BH204" s="190"/>
      <c r="BI204" s="190"/>
      <c r="BJ204" s="190"/>
      <c r="BK204" s="190"/>
      <c r="BL204" s="190"/>
      <c r="BM204" s="190"/>
      <c r="BN204" s="190"/>
      <c r="BO204" s="190"/>
      <c r="BP204" s="190"/>
      <c r="BQ204" s="190"/>
      <c r="BR204" s="218"/>
      <c r="BS204" s="198" t="str">
        <f t="shared" si="3"/>
        <v/>
      </c>
      <c r="BT204" s="190"/>
      <c r="BU204" s="198" t="str">
        <f>IFERROR(IF(VLOOKUP(BS204,Słowniki_komponentów!$U$1:$Z$476,5,FALSE)="wg tabeli materiałowej",INDEX(Słowniki_komponentów!$AD$2:$AG$50,MATCH(BT204,Słowniki_komponentów!$AC$2:$AC$50,0),MATCH(BQ204,Słowniki_komponentów!$AD$1:$AG$1,0)),VLOOKUP(BS204,Słowniki_komponentów!$U$1:$Z$476,5,FALSE)),"brak wszystkich danych")</f>
        <v>brak wszystkich danych</v>
      </c>
      <c r="BV204" s="205"/>
      <c r="BZ204" s="90"/>
      <c r="CA204" s="90"/>
      <c r="CB204" s="90"/>
    </row>
    <row r="205" spans="1:80">
      <c r="A205" s="189" t="s">
        <v>2598</v>
      </c>
      <c r="B205" s="190"/>
      <c r="C205" s="191" t="str">
        <f>IFERROR(VLOOKUP('OT - przykład wodociąg'!$BS205,Słowniki_komponentów!$U$2:$Z$412,4,FALSE),"")</f>
        <v/>
      </c>
      <c r="D205" s="190"/>
      <c r="E205" s="190"/>
      <c r="F205" s="193"/>
      <c r="G205" s="193"/>
      <c r="H205" s="193"/>
      <c r="I205" s="253"/>
      <c r="J205" s="190"/>
      <c r="K205" s="194" t="str">
        <f>IF(Tabela2[[#This Row],[Nazwa komponentu
'[3']]]&lt;&gt;"",VLOOKUP('OT - przykład wodociąg'!$BT205,Słowniki_komponentów!$AC$2:$AH$50,6,FALSE),"")</f>
        <v/>
      </c>
      <c r="L205" s="229"/>
      <c r="M205" s="228"/>
      <c r="N205" s="229"/>
      <c r="O205" s="228">
        <f>'przedmiar - przykład wodociąg'!K213</f>
        <v>0</v>
      </c>
      <c r="P205" s="226" t="str">
        <f>IF(Tabela2[[#This Row],[Nazwa komponentu
'[3']]]&lt;&gt;"",SUM(L205:O205),"")</f>
        <v/>
      </c>
      <c r="Q205" s="190"/>
      <c r="R205" s="193"/>
      <c r="S205" s="193"/>
      <c r="T205" s="193"/>
      <c r="U205" s="190"/>
      <c r="V205" s="192"/>
      <c r="W205" s="197" t="str">
        <f>IFERROR(VLOOKUP('OT - przykład wodociąg'!$BS205,Słowniki_komponentów!$U$2:$Z$412,2,FALSE),"")</f>
        <v/>
      </c>
      <c r="X205" s="194" t="str">
        <f>IF(Tabela2[[#This Row],[Nazwa komponentu
'[3']]]&lt;&gt;"",IF(AND(Tabela2[[#This Row],[Wartość nakładów razem
'[15']]]&lt;3500,OR(MID('OT - przykład wodociąg'!$BS205,1,1)="4",MID('OT - przykład wodociąg'!$BS205,1,1)="5",MID('OT - przykład wodociąg'!$BS205,1,1)="6")),1,'OT - przykład wodociąg'!$BU205),"")</f>
        <v/>
      </c>
      <c r="Y205" s="190"/>
      <c r="Z205" s="178"/>
      <c r="AA205" s="178"/>
      <c r="AB205" s="178"/>
      <c r="AC205" s="198" t="str">
        <f>IF(Tabela2[[#This Row],[Nazwa komponentu
'[3']]]&lt;&gt;"",'OT - przykład wodociąg'!$BU205,"")</f>
        <v/>
      </c>
      <c r="AD205" s="190"/>
      <c r="AE205" s="190"/>
      <c r="AF205" s="190"/>
      <c r="AG205" s="190"/>
      <c r="AH205" s="190"/>
      <c r="AI205" s="190"/>
      <c r="AJ205" s="190"/>
      <c r="AK205" s="190"/>
      <c r="AL205" s="190"/>
      <c r="AM205" s="190"/>
      <c r="AN205" s="190"/>
      <c r="AO205" s="190"/>
      <c r="AP205" s="190"/>
      <c r="AQ205" s="190"/>
      <c r="AR205" s="190"/>
      <c r="AS205" s="190"/>
      <c r="AT205" s="190"/>
      <c r="AU205" s="190"/>
      <c r="AV205" s="242"/>
      <c r="AW205" s="242"/>
      <c r="AX205" s="190"/>
      <c r="AY205" s="190"/>
      <c r="AZ205" s="206"/>
      <c r="BA205" s="178"/>
      <c r="BB205" s="178"/>
      <c r="BC205" s="178"/>
      <c r="BD205" s="178"/>
      <c r="BE205" s="190"/>
      <c r="BF205" s="190"/>
      <c r="BG205" s="198" t="str">
        <f>IF(Tabela2[[#This Row],[Nazwa komponentu
'[3']]]&lt;&gt;"",'OT - przykład wodociąg'!$BS205,"")</f>
        <v/>
      </c>
      <c r="BH205" s="190"/>
      <c r="BI205" s="190"/>
      <c r="BJ205" s="190"/>
      <c r="BK205" s="190"/>
      <c r="BL205" s="190"/>
      <c r="BM205" s="190"/>
      <c r="BN205" s="190"/>
      <c r="BO205" s="190"/>
      <c r="BP205" s="190"/>
      <c r="BQ205" s="200"/>
      <c r="BR205" s="248"/>
      <c r="BS205" s="198" t="str">
        <f t="shared" si="3"/>
        <v/>
      </c>
      <c r="BT205" s="200"/>
      <c r="BU205" s="198" t="str">
        <f>IFERROR(IF(VLOOKUP(BS205,Słowniki_komponentów!$U$1:$Z$476,5,FALSE)="wg tabeli materiałowej",INDEX(Słowniki_komponentów!$AD$2:$AG$50,MATCH(BT205,Słowniki_komponentów!$AC$2:$AC$50,0),MATCH(BQ205,Słowniki_komponentów!$AD$1:$AG$1,0)),VLOOKUP(BS205,Słowniki_komponentów!$U$1:$Z$476,5,FALSE)),"brak wszystkich danych")</f>
        <v>brak wszystkich danych</v>
      </c>
      <c r="BV205" s="201"/>
      <c r="BZ205" s="90"/>
      <c r="CA205" s="90"/>
      <c r="CB205" s="90"/>
    </row>
    <row r="206" spans="1:80">
      <c r="A206" s="189" t="s">
        <v>2599</v>
      </c>
      <c r="B206" s="190"/>
      <c r="C206" s="191" t="str">
        <f>IFERROR(VLOOKUP('OT - przykład wodociąg'!$BS206,Słowniki_komponentów!$U$2:$Z$412,4,FALSE),"")</f>
        <v/>
      </c>
      <c r="D206" s="190"/>
      <c r="E206" s="190"/>
      <c r="F206" s="193"/>
      <c r="G206" s="193"/>
      <c r="H206" s="193"/>
      <c r="I206" s="253"/>
      <c r="J206" s="190"/>
      <c r="K206" s="194" t="str">
        <f>IF(Tabela2[[#This Row],[Nazwa komponentu
'[3']]]&lt;&gt;"",VLOOKUP('OT - przykład wodociąg'!$BT206,Słowniki_komponentów!$AC$2:$AH$50,6,FALSE),"")</f>
        <v/>
      </c>
      <c r="L206" s="229"/>
      <c r="M206" s="228"/>
      <c r="N206" s="229"/>
      <c r="O206" s="228">
        <f>'przedmiar - przykład wodociąg'!K214</f>
        <v>0</v>
      </c>
      <c r="P206" s="226" t="str">
        <f>IF(Tabela2[[#This Row],[Nazwa komponentu
'[3']]]&lt;&gt;"",SUM(L206:O206),"")</f>
        <v/>
      </c>
      <c r="Q206" s="190"/>
      <c r="R206" s="193"/>
      <c r="S206" s="193"/>
      <c r="T206" s="193"/>
      <c r="U206" s="190"/>
      <c r="V206" s="192"/>
      <c r="W206" s="197" t="str">
        <f>IFERROR(VLOOKUP('OT - przykład wodociąg'!$BS206,Słowniki_komponentów!$U$2:$Z$412,2,FALSE),"")</f>
        <v/>
      </c>
      <c r="X206" s="194" t="str">
        <f>IF(Tabela2[[#This Row],[Nazwa komponentu
'[3']]]&lt;&gt;"",IF(AND(Tabela2[[#This Row],[Wartość nakładów razem
'[15']]]&lt;3500,OR(MID('OT - przykład wodociąg'!$BS206,1,1)="4",MID('OT - przykład wodociąg'!$BS206,1,1)="5",MID('OT - przykład wodociąg'!$BS206,1,1)="6")),1,'OT - przykład wodociąg'!$BU206),"")</f>
        <v/>
      </c>
      <c r="Y206" s="190"/>
      <c r="Z206" s="178"/>
      <c r="AA206" s="178"/>
      <c r="AB206" s="178"/>
      <c r="AC206" s="198" t="str">
        <f>IF(Tabela2[[#This Row],[Nazwa komponentu
'[3']]]&lt;&gt;"",'OT - przykład wodociąg'!$BU206,"")</f>
        <v/>
      </c>
      <c r="AD206" s="190"/>
      <c r="AE206" s="190"/>
      <c r="AF206" s="190"/>
      <c r="AG206" s="190"/>
      <c r="AH206" s="190"/>
      <c r="AI206" s="190"/>
      <c r="AJ206" s="190"/>
      <c r="AK206" s="190"/>
      <c r="AL206" s="190"/>
      <c r="AM206" s="190"/>
      <c r="AN206" s="190"/>
      <c r="AO206" s="190"/>
      <c r="AP206" s="190"/>
      <c r="AQ206" s="190"/>
      <c r="AR206" s="190"/>
      <c r="AS206" s="190"/>
      <c r="AT206" s="190"/>
      <c r="AU206" s="190"/>
      <c r="AV206" s="242"/>
      <c r="AW206" s="242"/>
      <c r="AX206" s="190"/>
      <c r="AY206" s="190"/>
      <c r="AZ206" s="206"/>
      <c r="BA206" s="178"/>
      <c r="BB206" s="178"/>
      <c r="BC206" s="178"/>
      <c r="BD206" s="178"/>
      <c r="BE206" s="190"/>
      <c r="BF206" s="190"/>
      <c r="BG206" s="198" t="str">
        <f>IF(Tabela2[[#This Row],[Nazwa komponentu
'[3']]]&lt;&gt;"",'OT - przykład wodociąg'!$BS206,"")</f>
        <v/>
      </c>
      <c r="BH206" s="190"/>
      <c r="BI206" s="190"/>
      <c r="BJ206" s="190"/>
      <c r="BK206" s="190"/>
      <c r="BL206" s="190"/>
      <c r="BM206" s="190"/>
      <c r="BN206" s="190"/>
      <c r="BO206" s="190"/>
      <c r="BP206" s="190"/>
      <c r="BQ206" s="190"/>
      <c r="BR206" s="218"/>
      <c r="BS206" s="198" t="str">
        <f t="shared" si="3"/>
        <v/>
      </c>
      <c r="BT206" s="190"/>
      <c r="BU206" s="198" t="str">
        <f>IFERROR(IF(VLOOKUP(BS206,Słowniki_komponentów!$U$1:$Z$476,5,FALSE)="wg tabeli materiałowej",INDEX(Słowniki_komponentów!$AD$2:$AG$50,MATCH(BT206,Słowniki_komponentów!$AC$2:$AC$50,0),MATCH(BQ206,Słowniki_komponentów!$AD$1:$AG$1,0)),VLOOKUP(BS206,Słowniki_komponentów!$U$1:$Z$476,5,FALSE)),"brak wszystkich danych")</f>
        <v>brak wszystkich danych</v>
      </c>
      <c r="BV206" s="205"/>
      <c r="BZ206" s="90"/>
      <c r="CA206" s="90"/>
      <c r="CB206" s="90"/>
    </row>
    <row r="207" spans="1:80">
      <c r="A207" s="189" t="s">
        <v>2600</v>
      </c>
      <c r="B207" s="190"/>
      <c r="C207" s="191" t="str">
        <f>IFERROR(VLOOKUP('OT - przykład wodociąg'!$BS207,Słowniki_komponentów!$U$2:$Z$412,4,FALSE),"")</f>
        <v/>
      </c>
      <c r="D207" s="190"/>
      <c r="E207" s="190"/>
      <c r="F207" s="193"/>
      <c r="G207" s="193"/>
      <c r="H207" s="193"/>
      <c r="I207" s="253"/>
      <c r="J207" s="190"/>
      <c r="K207" s="194" t="str">
        <f>IF(Tabela2[[#This Row],[Nazwa komponentu
'[3']]]&lt;&gt;"",VLOOKUP('OT - przykład wodociąg'!$BT207,Słowniki_komponentów!$AC$2:$AH$50,6,FALSE),"")</f>
        <v/>
      </c>
      <c r="L207" s="229"/>
      <c r="M207" s="228"/>
      <c r="N207" s="229"/>
      <c r="O207" s="228">
        <f>'przedmiar - przykład wodociąg'!K215</f>
        <v>0</v>
      </c>
      <c r="P207" s="226" t="str">
        <f>IF(Tabela2[[#This Row],[Nazwa komponentu
'[3']]]&lt;&gt;"",SUM(L207:O207),"")</f>
        <v/>
      </c>
      <c r="Q207" s="190"/>
      <c r="R207" s="193"/>
      <c r="S207" s="193"/>
      <c r="T207" s="193"/>
      <c r="U207" s="190"/>
      <c r="V207" s="192"/>
      <c r="W207" s="197" t="str">
        <f>IFERROR(VLOOKUP('OT - przykład wodociąg'!$BS207,Słowniki_komponentów!$U$2:$Z$412,2,FALSE),"")</f>
        <v/>
      </c>
      <c r="X207" s="194" t="str">
        <f>IF(Tabela2[[#This Row],[Nazwa komponentu
'[3']]]&lt;&gt;"",IF(AND(Tabela2[[#This Row],[Wartość nakładów razem
'[15']]]&lt;3500,OR(MID('OT - przykład wodociąg'!$BS207,1,1)="4",MID('OT - przykład wodociąg'!$BS207,1,1)="5",MID('OT - przykład wodociąg'!$BS207,1,1)="6")),1,'OT - przykład wodociąg'!$BU207),"")</f>
        <v/>
      </c>
      <c r="Y207" s="190"/>
      <c r="Z207" s="178"/>
      <c r="AA207" s="178"/>
      <c r="AB207" s="178"/>
      <c r="AC207" s="198" t="str">
        <f>IF(Tabela2[[#This Row],[Nazwa komponentu
'[3']]]&lt;&gt;"",'OT - przykład wodociąg'!$BU207,"")</f>
        <v/>
      </c>
      <c r="AD207" s="190"/>
      <c r="AE207" s="190"/>
      <c r="AF207" s="190"/>
      <c r="AG207" s="190"/>
      <c r="AH207" s="190" t="s">
        <v>2649</v>
      </c>
      <c r="AI207" s="190"/>
      <c r="AJ207" s="190"/>
      <c r="AK207" s="190"/>
      <c r="AL207" s="190"/>
      <c r="AM207" s="190"/>
      <c r="AN207" s="190"/>
      <c r="AO207" s="190"/>
      <c r="AP207" s="190"/>
      <c r="AQ207" s="190"/>
      <c r="AR207" s="190"/>
      <c r="AS207" s="190"/>
      <c r="AT207" s="190"/>
      <c r="AU207" s="190"/>
      <c r="AV207" s="242"/>
      <c r="AW207" s="242"/>
      <c r="AX207" s="190"/>
      <c r="AY207" s="190"/>
      <c r="AZ207" s="206"/>
      <c r="BA207" s="178"/>
      <c r="BB207" s="178"/>
      <c r="BC207" s="178"/>
      <c r="BD207" s="178"/>
      <c r="BE207" s="190"/>
      <c r="BF207" s="190"/>
      <c r="BG207" s="198" t="str">
        <f>IF(Tabela2[[#This Row],[Nazwa komponentu
'[3']]]&lt;&gt;"",'OT - przykład wodociąg'!$BS207,"")</f>
        <v/>
      </c>
      <c r="BH207" s="190"/>
      <c r="BI207" s="190"/>
      <c r="BJ207" s="190"/>
      <c r="BK207" s="190"/>
      <c r="BL207" s="190"/>
      <c r="BM207" s="190"/>
      <c r="BN207" s="190"/>
      <c r="BO207" s="190"/>
      <c r="BP207" s="190"/>
      <c r="BQ207" s="200"/>
      <c r="BR207" s="248"/>
      <c r="BS207" s="198" t="str">
        <f t="shared" si="3"/>
        <v/>
      </c>
      <c r="BT207" s="200"/>
      <c r="BU207" s="198" t="str">
        <f>IFERROR(IF(VLOOKUP(BS207,Słowniki_komponentów!$U$1:$Z$476,5,FALSE)="wg tabeli materiałowej",INDEX(Słowniki_komponentów!$AD$2:$AG$50,MATCH(BT207,Słowniki_komponentów!$AC$2:$AC$50,0),MATCH(BQ207,Słowniki_komponentów!$AD$1:$AG$1,0)),VLOOKUP(BS207,Słowniki_komponentów!$U$1:$Z$476,5,FALSE)),"brak wszystkich danych")</f>
        <v>brak wszystkich danych</v>
      </c>
      <c r="BV207" s="201"/>
      <c r="BZ207" s="90"/>
      <c r="CA207" s="90"/>
      <c r="CB207" s="90"/>
    </row>
    <row r="208" spans="1:80">
      <c r="A208" s="189" t="s">
        <v>2601</v>
      </c>
      <c r="B208" s="190"/>
      <c r="C208" s="191" t="str">
        <f>IFERROR(VLOOKUP('OT - przykład wodociąg'!$BS208,Słowniki_komponentów!$U$2:$Z$412,4,FALSE),"")</f>
        <v/>
      </c>
      <c r="D208" s="190"/>
      <c r="E208" s="190"/>
      <c r="F208" s="193"/>
      <c r="G208" s="193"/>
      <c r="H208" s="193"/>
      <c r="I208" s="253"/>
      <c r="J208" s="190"/>
      <c r="K208" s="194" t="str">
        <f>IF(Tabela2[[#This Row],[Nazwa komponentu
'[3']]]&lt;&gt;"",VLOOKUP('OT - przykład wodociąg'!$BT208,Słowniki_komponentów!$AC$2:$AH$50,6,FALSE),"")</f>
        <v/>
      </c>
      <c r="L208" s="229"/>
      <c r="M208" s="228"/>
      <c r="N208" s="229"/>
      <c r="O208" s="228">
        <f>'przedmiar - przykład wodociąg'!K216</f>
        <v>0</v>
      </c>
      <c r="P208" s="226" t="str">
        <f>IF(Tabela2[[#This Row],[Nazwa komponentu
'[3']]]&lt;&gt;"",SUM(L208:O208),"")</f>
        <v/>
      </c>
      <c r="Q208" s="190"/>
      <c r="R208" s="193"/>
      <c r="S208" s="193"/>
      <c r="T208" s="193"/>
      <c r="U208" s="190"/>
      <c r="V208" s="192"/>
      <c r="W208" s="197" t="str">
        <f>IFERROR(VLOOKUP('OT - przykład wodociąg'!$BS208,Słowniki_komponentów!$U$2:$Z$412,2,FALSE),"")</f>
        <v/>
      </c>
      <c r="X208" s="194" t="str">
        <f>IF(Tabela2[[#This Row],[Nazwa komponentu
'[3']]]&lt;&gt;"",IF(AND(Tabela2[[#This Row],[Wartość nakładów razem
'[15']]]&lt;3500,OR(MID('OT - przykład wodociąg'!$BS208,1,1)="4",MID('OT - przykład wodociąg'!$BS208,1,1)="5",MID('OT - przykład wodociąg'!$BS208,1,1)="6")),1,'OT - przykład wodociąg'!$BU208),"")</f>
        <v/>
      </c>
      <c r="Y208" s="190"/>
      <c r="Z208" s="178"/>
      <c r="AA208" s="178"/>
      <c r="AB208" s="178"/>
      <c r="AC208" s="198" t="str">
        <f>IF(Tabela2[[#This Row],[Nazwa komponentu
'[3']]]&lt;&gt;"",'OT - przykład wodociąg'!$BU208,"")</f>
        <v/>
      </c>
      <c r="AD208" s="190"/>
      <c r="AE208" s="190"/>
      <c r="AF208" s="190"/>
      <c r="AG208" s="190"/>
      <c r="AH208" s="190"/>
      <c r="AI208" s="190"/>
      <c r="AJ208" s="190"/>
      <c r="AK208" s="190"/>
      <c r="AL208" s="190"/>
      <c r="AM208" s="190"/>
      <c r="AN208" s="190"/>
      <c r="AO208" s="190"/>
      <c r="AP208" s="190"/>
      <c r="AQ208" s="190"/>
      <c r="AR208" s="190"/>
      <c r="AS208" s="190"/>
      <c r="AT208" s="190"/>
      <c r="AU208" s="190"/>
      <c r="AV208" s="242"/>
      <c r="AW208" s="242"/>
      <c r="AX208" s="190"/>
      <c r="AY208" s="190"/>
      <c r="AZ208" s="206"/>
      <c r="BA208" s="178"/>
      <c r="BB208" s="178"/>
      <c r="BC208" s="178"/>
      <c r="BD208" s="178"/>
      <c r="BE208" s="190"/>
      <c r="BF208" s="190"/>
      <c r="BG208" s="198" t="str">
        <f>IF(Tabela2[[#This Row],[Nazwa komponentu
'[3']]]&lt;&gt;"",'OT - przykład wodociąg'!$BS208,"")</f>
        <v/>
      </c>
      <c r="BH208" s="190"/>
      <c r="BI208" s="190"/>
      <c r="BJ208" s="190"/>
      <c r="BK208" s="190"/>
      <c r="BL208" s="190"/>
      <c r="BM208" s="190"/>
      <c r="BN208" s="190"/>
      <c r="BO208" s="190"/>
      <c r="BP208" s="190"/>
      <c r="BQ208" s="190"/>
      <c r="BR208" s="218"/>
      <c r="BS208" s="198" t="str">
        <f t="shared" si="3"/>
        <v/>
      </c>
      <c r="BT208" s="190"/>
      <c r="BU208" s="198" t="str">
        <f>IFERROR(IF(VLOOKUP(BS208,Słowniki_komponentów!$U$1:$Z$476,5,FALSE)="wg tabeli materiałowej",INDEX(Słowniki_komponentów!$AD$2:$AG$50,MATCH(BT208,Słowniki_komponentów!$AC$2:$AC$50,0),MATCH(BQ208,Słowniki_komponentów!$AD$1:$AG$1,0)),VLOOKUP(BS208,Słowniki_komponentów!$U$1:$Z$476,5,FALSE)),"brak wszystkich danych")</f>
        <v>brak wszystkich danych</v>
      </c>
      <c r="BV208" s="205"/>
      <c r="BZ208" s="90"/>
      <c r="CA208" s="90"/>
      <c r="CB208" s="90"/>
    </row>
    <row r="209" spans="1:80">
      <c r="A209" s="189" t="s">
        <v>2602</v>
      </c>
      <c r="B209" s="190"/>
      <c r="C209" s="191" t="str">
        <f>IFERROR(VLOOKUP('OT - przykład wodociąg'!$BS209,Słowniki_komponentów!$U$2:$Z$412,4,FALSE),"")</f>
        <v/>
      </c>
      <c r="D209" s="190"/>
      <c r="E209" s="190"/>
      <c r="F209" s="193"/>
      <c r="G209" s="193"/>
      <c r="H209" s="193"/>
      <c r="I209" s="253"/>
      <c r="J209" s="190"/>
      <c r="K209" s="194" t="str">
        <f>IF(Tabela2[[#This Row],[Nazwa komponentu
'[3']]]&lt;&gt;"",VLOOKUP('OT - przykład wodociąg'!$BT209,Słowniki_komponentów!$AC$2:$AH$50,6,FALSE),"")</f>
        <v/>
      </c>
      <c r="L209" s="229"/>
      <c r="M209" s="228"/>
      <c r="N209" s="229"/>
      <c r="O209" s="228">
        <f>'przedmiar - przykład wodociąg'!K217</f>
        <v>0</v>
      </c>
      <c r="P209" s="226" t="str">
        <f>IF(Tabela2[[#This Row],[Nazwa komponentu
'[3']]]&lt;&gt;"",SUM(L209:O209),"")</f>
        <v/>
      </c>
      <c r="Q209" s="190"/>
      <c r="R209" s="193"/>
      <c r="S209" s="193"/>
      <c r="T209" s="193"/>
      <c r="U209" s="190"/>
      <c r="V209" s="192"/>
      <c r="W209" s="197" t="str">
        <f>IFERROR(VLOOKUP('OT - przykład wodociąg'!$BS209,Słowniki_komponentów!$U$2:$Z$412,2,FALSE),"")</f>
        <v/>
      </c>
      <c r="X209" s="194" t="str">
        <f>IF(Tabela2[[#This Row],[Nazwa komponentu
'[3']]]&lt;&gt;"",IF(AND(Tabela2[[#This Row],[Wartość nakładów razem
'[15']]]&lt;3500,OR(MID('OT - przykład wodociąg'!$BS209,1,1)="4",MID('OT - przykład wodociąg'!$BS209,1,1)="5",MID('OT - przykład wodociąg'!$BS209,1,1)="6")),1,'OT - przykład wodociąg'!$BU209),"")</f>
        <v/>
      </c>
      <c r="Y209" s="190"/>
      <c r="Z209" s="178"/>
      <c r="AA209" s="178"/>
      <c r="AB209" s="178"/>
      <c r="AC209" s="198" t="str">
        <f>IF(Tabela2[[#This Row],[Nazwa komponentu
'[3']]]&lt;&gt;"",'OT - przykład wodociąg'!$BU209,"")</f>
        <v/>
      </c>
      <c r="AD209" s="190"/>
      <c r="AE209" s="190"/>
      <c r="AF209" s="190"/>
      <c r="AG209" s="190"/>
      <c r="AH209" s="190"/>
      <c r="AI209" s="190"/>
      <c r="AJ209" s="190"/>
      <c r="AK209" s="190"/>
      <c r="AL209" s="190"/>
      <c r="AM209" s="190"/>
      <c r="AN209" s="190"/>
      <c r="AO209" s="190"/>
      <c r="AP209" s="190"/>
      <c r="AQ209" s="190"/>
      <c r="AR209" s="190"/>
      <c r="AS209" s="190"/>
      <c r="AT209" s="190"/>
      <c r="AU209" s="190"/>
      <c r="AV209" s="242"/>
      <c r="AW209" s="242"/>
      <c r="AX209" s="190"/>
      <c r="AY209" s="190"/>
      <c r="AZ209" s="206"/>
      <c r="BA209" s="178"/>
      <c r="BB209" s="178"/>
      <c r="BC209" s="178"/>
      <c r="BD209" s="178"/>
      <c r="BE209" s="190"/>
      <c r="BF209" s="190"/>
      <c r="BG209" s="198" t="str">
        <f>IF(Tabela2[[#This Row],[Nazwa komponentu
'[3']]]&lt;&gt;"",'OT - przykład wodociąg'!$BS209,"")</f>
        <v/>
      </c>
      <c r="BH209" s="190"/>
      <c r="BI209" s="190"/>
      <c r="BJ209" s="190"/>
      <c r="BK209" s="190"/>
      <c r="BL209" s="190"/>
      <c r="BM209" s="190"/>
      <c r="BN209" s="190"/>
      <c r="BO209" s="190"/>
      <c r="BP209" s="190"/>
      <c r="BQ209" s="200"/>
      <c r="BR209" s="248"/>
      <c r="BS209" s="198" t="str">
        <f t="shared" si="3"/>
        <v/>
      </c>
      <c r="BT209" s="200"/>
      <c r="BU209" s="198" t="str">
        <f>IFERROR(IF(VLOOKUP(BS209,Słowniki_komponentów!$U$1:$Z$476,5,FALSE)="wg tabeli materiałowej",INDEX(Słowniki_komponentów!$AD$2:$AG$50,MATCH(BT209,Słowniki_komponentów!$AC$2:$AC$50,0),MATCH(BQ209,Słowniki_komponentów!$AD$1:$AG$1,0)),VLOOKUP(BS209,Słowniki_komponentów!$U$1:$Z$476,5,FALSE)),"brak wszystkich danych")</f>
        <v>brak wszystkich danych</v>
      </c>
      <c r="BV209" s="201"/>
      <c r="BZ209" s="90"/>
      <c r="CA209" s="90"/>
      <c r="CB209" s="90"/>
    </row>
    <row r="210" spans="1:80">
      <c r="A210" s="189" t="s">
        <v>2603</v>
      </c>
      <c r="B210" s="190"/>
      <c r="C210" s="191" t="str">
        <f>IFERROR(VLOOKUP('OT - przykład wodociąg'!$BS210,Słowniki_komponentów!$U$2:$Z$412,4,FALSE),"")</f>
        <v/>
      </c>
      <c r="D210" s="190"/>
      <c r="E210" s="190"/>
      <c r="F210" s="193"/>
      <c r="G210" s="193"/>
      <c r="H210" s="193"/>
      <c r="I210" s="253"/>
      <c r="J210" s="190"/>
      <c r="K210" s="194" t="str">
        <f>IF(Tabela2[[#This Row],[Nazwa komponentu
'[3']]]&lt;&gt;"",VLOOKUP('OT - przykład wodociąg'!$BT210,Słowniki_komponentów!$AC$2:$AH$50,6,FALSE),"")</f>
        <v/>
      </c>
      <c r="L210" s="229"/>
      <c r="M210" s="228"/>
      <c r="N210" s="229"/>
      <c r="O210" s="228">
        <f>'przedmiar - przykład wodociąg'!K218</f>
        <v>0</v>
      </c>
      <c r="P210" s="226" t="str">
        <f>IF(Tabela2[[#This Row],[Nazwa komponentu
'[3']]]&lt;&gt;"",SUM(L210:O210),"")</f>
        <v/>
      </c>
      <c r="Q210" s="190"/>
      <c r="R210" s="193"/>
      <c r="S210" s="193"/>
      <c r="T210" s="193"/>
      <c r="U210" s="190"/>
      <c r="V210" s="192"/>
      <c r="W210" s="197" t="str">
        <f>IFERROR(VLOOKUP('OT - przykład wodociąg'!$BS210,Słowniki_komponentów!$U$2:$Z$412,2,FALSE),"")</f>
        <v/>
      </c>
      <c r="X210" s="194" t="str">
        <f>IF(Tabela2[[#This Row],[Nazwa komponentu
'[3']]]&lt;&gt;"",IF(AND(Tabela2[[#This Row],[Wartość nakładów razem
'[15']]]&lt;3500,OR(MID('OT - przykład wodociąg'!$BS210,1,1)="4",MID('OT - przykład wodociąg'!$BS210,1,1)="5",MID('OT - przykład wodociąg'!$BS210,1,1)="6")),1,'OT - przykład wodociąg'!$BU210),"")</f>
        <v/>
      </c>
      <c r="Y210" s="190"/>
      <c r="Z210" s="178"/>
      <c r="AA210" s="178"/>
      <c r="AB210" s="178"/>
      <c r="AC210" s="198" t="str">
        <f>IF(Tabela2[[#This Row],[Nazwa komponentu
'[3']]]&lt;&gt;"",'OT - przykład wodociąg'!$BU210,"")</f>
        <v/>
      </c>
      <c r="AD210" s="190"/>
      <c r="AE210" s="190"/>
      <c r="AF210" s="190"/>
      <c r="AG210" s="190"/>
      <c r="AH210" s="190"/>
      <c r="AI210" s="190"/>
      <c r="AJ210" s="190"/>
      <c r="AK210" s="190"/>
      <c r="AL210" s="190"/>
      <c r="AM210" s="190"/>
      <c r="AN210" s="190"/>
      <c r="AO210" s="190"/>
      <c r="AP210" s="190"/>
      <c r="AQ210" s="190"/>
      <c r="AR210" s="190"/>
      <c r="AS210" s="190"/>
      <c r="AT210" s="190"/>
      <c r="AU210" s="190"/>
      <c r="AV210" s="242"/>
      <c r="AW210" s="242"/>
      <c r="AX210" s="190"/>
      <c r="AY210" s="190"/>
      <c r="AZ210" s="206"/>
      <c r="BA210" s="178"/>
      <c r="BB210" s="178"/>
      <c r="BC210" s="178"/>
      <c r="BD210" s="178"/>
      <c r="BE210" s="190"/>
      <c r="BF210" s="190"/>
      <c r="BG210" s="198" t="str">
        <f>IF(Tabela2[[#This Row],[Nazwa komponentu
'[3']]]&lt;&gt;"",'OT - przykład wodociąg'!$BS210,"")</f>
        <v/>
      </c>
      <c r="BH210" s="190"/>
      <c r="BI210" s="190"/>
      <c r="BJ210" s="190"/>
      <c r="BK210" s="190"/>
      <c r="BL210" s="190"/>
      <c r="BM210" s="190"/>
      <c r="BN210" s="190"/>
      <c r="BO210" s="190"/>
      <c r="BP210" s="190"/>
      <c r="BQ210" s="190"/>
      <c r="BR210" s="218"/>
      <c r="BS210" s="198" t="str">
        <f t="shared" si="3"/>
        <v/>
      </c>
      <c r="BT210" s="190"/>
      <c r="BU210" s="198" t="str">
        <f>IFERROR(IF(VLOOKUP(BS210,Słowniki_komponentów!$U$1:$Z$476,5,FALSE)="wg tabeli materiałowej",INDEX(Słowniki_komponentów!$AD$2:$AG$50,MATCH(BT210,Słowniki_komponentów!$AC$2:$AC$50,0),MATCH(BQ210,Słowniki_komponentów!$AD$1:$AG$1,0)),VLOOKUP(BS210,Słowniki_komponentów!$U$1:$Z$476,5,FALSE)),"brak wszystkich danych")</f>
        <v>brak wszystkich danych</v>
      </c>
      <c r="BV210" s="205"/>
      <c r="BZ210" s="90"/>
      <c r="CA210" s="90"/>
      <c r="CB210" s="90"/>
    </row>
    <row r="211" spans="1:80">
      <c r="A211" s="189" t="s">
        <v>2604</v>
      </c>
      <c r="B211" s="190"/>
      <c r="C211" s="191" t="str">
        <f>IFERROR(VLOOKUP('OT - przykład wodociąg'!$BS211,Słowniki_komponentów!$U$2:$Z$412,4,FALSE),"")</f>
        <v/>
      </c>
      <c r="D211" s="190"/>
      <c r="E211" s="190"/>
      <c r="F211" s="193"/>
      <c r="G211" s="193"/>
      <c r="H211" s="193"/>
      <c r="I211" s="253"/>
      <c r="J211" s="190"/>
      <c r="K211" s="194" t="str">
        <f>IF(Tabela2[[#This Row],[Nazwa komponentu
'[3']]]&lt;&gt;"",VLOOKUP('OT - przykład wodociąg'!$BT211,Słowniki_komponentów!$AC$2:$AH$50,6,FALSE),"")</f>
        <v/>
      </c>
      <c r="L211" s="229"/>
      <c r="M211" s="228"/>
      <c r="N211" s="229"/>
      <c r="O211" s="228">
        <f>'przedmiar - przykład wodociąg'!K219</f>
        <v>0</v>
      </c>
      <c r="P211" s="226" t="str">
        <f>IF(Tabela2[[#This Row],[Nazwa komponentu
'[3']]]&lt;&gt;"",SUM(L211:O211),"")</f>
        <v/>
      </c>
      <c r="Q211" s="190"/>
      <c r="R211" s="193"/>
      <c r="S211" s="193"/>
      <c r="T211" s="193"/>
      <c r="U211" s="190"/>
      <c r="V211" s="192"/>
      <c r="W211" s="197" t="str">
        <f>IFERROR(VLOOKUP('OT - przykład wodociąg'!$BS211,Słowniki_komponentów!$U$2:$Z$412,2,FALSE),"")</f>
        <v/>
      </c>
      <c r="X211" s="194" t="str">
        <f>IF(Tabela2[[#This Row],[Nazwa komponentu
'[3']]]&lt;&gt;"",IF(AND(Tabela2[[#This Row],[Wartość nakładów razem
'[15']]]&lt;3500,OR(MID('OT - przykład wodociąg'!$BS211,1,1)="4",MID('OT - przykład wodociąg'!$BS211,1,1)="5",MID('OT - przykład wodociąg'!$BS211,1,1)="6")),1,'OT - przykład wodociąg'!$BU211),"")</f>
        <v/>
      </c>
      <c r="Y211" s="190"/>
      <c r="Z211" s="178"/>
      <c r="AA211" s="178"/>
      <c r="AB211" s="178"/>
      <c r="AC211" s="198" t="str">
        <f>IF(Tabela2[[#This Row],[Nazwa komponentu
'[3']]]&lt;&gt;"",'OT - przykład wodociąg'!$BU211,"")</f>
        <v/>
      </c>
      <c r="AD211" s="190"/>
      <c r="AE211" s="190"/>
      <c r="AF211" s="190"/>
      <c r="AG211" s="190"/>
      <c r="AH211" s="190"/>
      <c r="AI211" s="190"/>
      <c r="AJ211" s="190"/>
      <c r="AK211" s="190"/>
      <c r="AL211" s="190"/>
      <c r="AM211" s="190"/>
      <c r="AN211" s="190"/>
      <c r="AO211" s="190"/>
      <c r="AP211" s="190"/>
      <c r="AQ211" s="190"/>
      <c r="AR211" s="190"/>
      <c r="AS211" s="190"/>
      <c r="AT211" s="190"/>
      <c r="AU211" s="190"/>
      <c r="AV211" s="242"/>
      <c r="AW211" s="242"/>
      <c r="AX211" s="190"/>
      <c r="AY211" s="190"/>
      <c r="AZ211" s="206"/>
      <c r="BA211" s="178"/>
      <c r="BB211" s="178"/>
      <c r="BC211" s="178"/>
      <c r="BD211" s="178"/>
      <c r="BE211" s="190"/>
      <c r="BF211" s="190"/>
      <c r="BG211" s="198" t="str">
        <f>IF(Tabela2[[#This Row],[Nazwa komponentu
'[3']]]&lt;&gt;"",'OT - przykład wodociąg'!$BS211,"")</f>
        <v/>
      </c>
      <c r="BH211" s="190"/>
      <c r="BI211" s="190"/>
      <c r="BJ211" s="190"/>
      <c r="BK211" s="190"/>
      <c r="BL211" s="190"/>
      <c r="BM211" s="190"/>
      <c r="BN211" s="190"/>
      <c r="BO211" s="190"/>
      <c r="BP211" s="190"/>
      <c r="BQ211" s="200"/>
      <c r="BR211" s="248"/>
      <c r="BS211" s="198" t="str">
        <f t="shared" si="3"/>
        <v/>
      </c>
      <c r="BT211" s="200"/>
      <c r="BU211" s="198" t="str">
        <f>IFERROR(IF(VLOOKUP(BS211,Słowniki_komponentów!$U$1:$Z$476,5,FALSE)="wg tabeli materiałowej",INDEX(Słowniki_komponentów!$AD$2:$AG$50,MATCH(BT211,Słowniki_komponentów!$AC$2:$AC$50,0),MATCH(BQ211,Słowniki_komponentów!$AD$1:$AG$1,0)),VLOOKUP(BS211,Słowniki_komponentów!$U$1:$Z$476,5,FALSE)),"brak wszystkich danych")</f>
        <v>brak wszystkich danych</v>
      </c>
      <c r="BV211" s="201"/>
      <c r="BZ211" s="90"/>
      <c r="CA211" s="90"/>
      <c r="CB211" s="90"/>
    </row>
    <row r="212" spans="1:80">
      <c r="A212" s="189" t="s">
        <v>2605</v>
      </c>
      <c r="B212" s="190"/>
      <c r="C212" s="191" t="str">
        <f>IFERROR(VLOOKUP('OT - przykład wodociąg'!$BS212,Słowniki_komponentów!$U$2:$Z$412,4,FALSE),"")</f>
        <v/>
      </c>
      <c r="D212" s="190"/>
      <c r="E212" s="190"/>
      <c r="F212" s="193"/>
      <c r="G212" s="193"/>
      <c r="H212" s="193"/>
      <c r="I212" s="253"/>
      <c r="J212" s="190"/>
      <c r="K212" s="194" t="str">
        <f>IF(Tabela2[[#This Row],[Nazwa komponentu
'[3']]]&lt;&gt;"",VLOOKUP('OT - przykład wodociąg'!$BT212,Słowniki_komponentów!$AC$2:$AH$50,6,FALSE),"")</f>
        <v/>
      </c>
      <c r="L212" s="229"/>
      <c r="M212" s="228"/>
      <c r="N212" s="229"/>
      <c r="O212" s="228">
        <f>'przedmiar - przykład wodociąg'!K220</f>
        <v>0</v>
      </c>
      <c r="P212" s="226" t="str">
        <f>IF(Tabela2[[#This Row],[Nazwa komponentu
'[3']]]&lt;&gt;"",SUM(L212:O212),"")</f>
        <v/>
      </c>
      <c r="Q212" s="190"/>
      <c r="R212" s="193"/>
      <c r="S212" s="193"/>
      <c r="T212" s="193"/>
      <c r="U212" s="190"/>
      <c r="V212" s="192"/>
      <c r="W212" s="197" t="str">
        <f>IFERROR(VLOOKUP('OT - przykład wodociąg'!$BS212,Słowniki_komponentów!$U$2:$Z$412,2,FALSE),"")</f>
        <v/>
      </c>
      <c r="X212" s="194" t="str">
        <f>IF(Tabela2[[#This Row],[Nazwa komponentu
'[3']]]&lt;&gt;"",IF(AND(Tabela2[[#This Row],[Wartość nakładów razem
'[15']]]&lt;3500,OR(MID('OT - przykład wodociąg'!$BS212,1,1)="4",MID('OT - przykład wodociąg'!$BS212,1,1)="5",MID('OT - przykład wodociąg'!$BS212,1,1)="6")),1,'OT - przykład wodociąg'!$BU212),"")</f>
        <v/>
      </c>
      <c r="Y212" s="190"/>
      <c r="Z212" s="178"/>
      <c r="AA212" s="178"/>
      <c r="AB212" s="178"/>
      <c r="AC212" s="198" t="str">
        <f>IF(Tabela2[[#This Row],[Nazwa komponentu
'[3']]]&lt;&gt;"",'OT - przykład wodociąg'!$BU212,"")</f>
        <v/>
      </c>
      <c r="AD212" s="190"/>
      <c r="AE212" s="190"/>
      <c r="AF212" s="190"/>
      <c r="AG212" s="190"/>
      <c r="AH212" s="190"/>
      <c r="AI212" s="190"/>
      <c r="AJ212" s="190"/>
      <c r="AK212" s="190"/>
      <c r="AL212" s="190"/>
      <c r="AM212" s="190"/>
      <c r="AN212" s="190"/>
      <c r="AO212" s="190"/>
      <c r="AP212" s="190"/>
      <c r="AQ212" s="190"/>
      <c r="AR212" s="190"/>
      <c r="AS212" s="190"/>
      <c r="AT212" s="190"/>
      <c r="AU212" s="190"/>
      <c r="AV212" s="242"/>
      <c r="AW212" s="242"/>
      <c r="AX212" s="190"/>
      <c r="AY212" s="190"/>
      <c r="AZ212" s="206"/>
      <c r="BA212" s="178"/>
      <c r="BB212" s="178"/>
      <c r="BC212" s="178"/>
      <c r="BD212" s="178"/>
      <c r="BE212" s="190"/>
      <c r="BF212" s="190"/>
      <c r="BG212" s="198" t="str">
        <f>IF(Tabela2[[#This Row],[Nazwa komponentu
'[3']]]&lt;&gt;"",'OT - przykład wodociąg'!$BS212,"")</f>
        <v/>
      </c>
      <c r="BH212" s="190"/>
      <c r="BI212" s="190"/>
      <c r="BJ212" s="190"/>
      <c r="BK212" s="190"/>
      <c r="BL212" s="190"/>
      <c r="BM212" s="190"/>
      <c r="BN212" s="190"/>
      <c r="BO212" s="190"/>
      <c r="BP212" s="190"/>
      <c r="BQ212" s="190"/>
      <c r="BR212" s="218"/>
      <c r="BS212" s="198" t="str">
        <f t="shared" si="3"/>
        <v/>
      </c>
      <c r="BT212" s="190"/>
      <c r="BU212" s="198" t="str">
        <f>IFERROR(IF(VLOOKUP(BS212,Słowniki_komponentów!$U$1:$Z$476,5,FALSE)="wg tabeli materiałowej",INDEX(Słowniki_komponentów!$AD$2:$AG$50,MATCH(BT212,Słowniki_komponentów!$AC$2:$AC$50,0),MATCH(BQ212,Słowniki_komponentów!$AD$1:$AG$1,0)),VLOOKUP(BS212,Słowniki_komponentów!$U$1:$Z$476,5,FALSE)),"brak wszystkich danych")</f>
        <v>brak wszystkich danych</v>
      </c>
      <c r="BV212" s="205"/>
      <c r="BZ212" s="90"/>
      <c r="CA212" s="90"/>
      <c r="CB212" s="90"/>
    </row>
    <row r="213" spans="1:80">
      <c r="A213" s="189" t="s">
        <v>2606</v>
      </c>
      <c r="B213" s="190"/>
      <c r="C213" s="191" t="str">
        <f>IFERROR(VLOOKUP('OT - przykład wodociąg'!$BS213,Słowniki_komponentów!$U$2:$Z$412,4,FALSE),"")</f>
        <v/>
      </c>
      <c r="D213" s="190"/>
      <c r="E213" s="190"/>
      <c r="F213" s="193"/>
      <c r="G213" s="193"/>
      <c r="H213" s="193"/>
      <c r="I213" s="253"/>
      <c r="J213" s="190"/>
      <c r="K213" s="194" t="str">
        <f>IF(Tabela2[[#This Row],[Nazwa komponentu
'[3']]]&lt;&gt;"",VLOOKUP('OT - przykład wodociąg'!$BT213,Słowniki_komponentów!$AC$2:$AH$50,6,FALSE),"")</f>
        <v/>
      </c>
      <c r="L213" s="229"/>
      <c r="M213" s="228"/>
      <c r="N213" s="229"/>
      <c r="O213" s="228">
        <f>'przedmiar - przykład wodociąg'!K221</f>
        <v>0</v>
      </c>
      <c r="P213" s="226" t="str">
        <f>IF(Tabela2[[#This Row],[Nazwa komponentu
'[3']]]&lt;&gt;"",SUM(L213:O213),"")</f>
        <v/>
      </c>
      <c r="Q213" s="190"/>
      <c r="R213" s="193"/>
      <c r="S213" s="193"/>
      <c r="T213" s="193"/>
      <c r="U213" s="190"/>
      <c r="V213" s="192"/>
      <c r="W213" s="197" t="str">
        <f>IFERROR(VLOOKUP('OT - przykład wodociąg'!$BS213,Słowniki_komponentów!$U$2:$Z$412,2,FALSE),"")</f>
        <v/>
      </c>
      <c r="X213" s="194" t="str">
        <f>IF(Tabela2[[#This Row],[Nazwa komponentu
'[3']]]&lt;&gt;"",IF(AND(Tabela2[[#This Row],[Wartość nakładów razem
'[15']]]&lt;3500,OR(MID('OT - przykład wodociąg'!$BS213,1,1)="4",MID('OT - przykład wodociąg'!$BS213,1,1)="5",MID('OT - przykład wodociąg'!$BS213,1,1)="6")),1,'OT - przykład wodociąg'!$BU213),"")</f>
        <v/>
      </c>
      <c r="Y213" s="190"/>
      <c r="Z213" s="178"/>
      <c r="AA213" s="178"/>
      <c r="AB213" s="178"/>
      <c r="AC213" s="198" t="str">
        <f>IF(Tabela2[[#This Row],[Nazwa komponentu
'[3']]]&lt;&gt;"",'OT - przykład wodociąg'!$BU213,"")</f>
        <v/>
      </c>
      <c r="AD213" s="190"/>
      <c r="AE213" s="190"/>
      <c r="AF213" s="190"/>
      <c r="AG213" s="190"/>
      <c r="AH213" s="190"/>
      <c r="AI213" s="190"/>
      <c r="AJ213" s="190"/>
      <c r="AK213" s="190"/>
      <c r="AL213" s="190"/>
      <c r="AM213" s="190"/>
      <c r="AN213" s="190"/>
      <c r="AO213" s="190"/>
      <c r="AP213" s="190"/>
      <c r="AQ213" s="190"/>
      <c r="AR213" s="190"/>
      <c r="AS213" s="190"/>
      <c r="AT213" s="190"/>
      <c r="AU213" s="190"/>
      <c r="AV213" s="242"/>
      <c r="AW213" s="242"/>
      <c r="AX213" s="190"/>
      <c r="AY213" s="190"/>
      <c r="AZ213" s="206"/>
      <c r="BA213" s="178"/>
      <c r="BB213" s="178"/>
      <c r="BC213" s="178"/>
      <c r="BD213" s="178"/>
      <c r="BE213" s="190"/>
      <c r="BF213" s="190"/>
      <c r="BG213" s="198" t="str">
        <f>IF(Tabela2[[#This Row],[Nazwa komponentu
'[3']]]&lt;&gt;"",'OT - przykład wodociąg'!$BS213,"")</f>
        <v/>
      </c>
      <c r="BH213" s="190"/>
      <c r="BI213" s="190"/>
      <c r="BJ213" s="190"/>
      <c r="BK213" s="190"/>
      <c r="BL213" s="190"/>
      <c r="BM213" s="190"/>
      <c r="BN213" s="190"/>
      <c r="BO213" s="190"/>
      <c r="BP213" s="190"/>
      <c r="BQ213" s="200"/>
      <c r="BR213" s="248"/>
      <c r="BS213" s="198" t="str">
        <f t="shared" si="3"/>
        <v/>
      </c>
      <c r="BT213" s="200"/>
      <c r="BU213" s="198" t="str">
        <f>IFERROR(IF(VLOOKUP(BS213,Słowniki_komponentów!$U$1:$Z$476,5,FALSE)="wg tabeli materiałowej",INDEX(Słowniki_komponentów!$AD$2:$AG$50,MATCH(BT213,Słowniki_komponentów!$AC$2:$AC$50,0),MATCH(BQ213,Słowniki_komponentów!$AD$1:$AG$1,0)),VLOOKUP(BS213,Słowniki_komponentów!$U$1:$Z$476,5,FALSE)),"brak wszystkich danych")</f>
        <v>brak wszystkich danych</v>
      </c>
      <c r="BV213" s="201"/>
      <c r="BZ213" s="90"/>
      <c r="CA213" s="90"/>
      <c r="CB213" s="90"/>
    </row>
    <row r="214" spans="1:80">
      <c r="A214" s="189" t="s">
        <v>2607</v>
      </c>
      <c r="B214" s="190"/>
      <c r="C214" s="191" t="str">
        <f>IFERROR(VLOOKUP('OT - przykład wodociąg'!$BS214,Słowniki_komponentów!$U$2:$Z$412,4,FALSE),"")</f>
        <v/>
      </c>
      <c r="D214" s="190"/>
      <c r="E214" s="190"/>
      <c r="F214" s="193"/>
      <c r="G214" s="193"/>
      <c r="H214" s="193"/>
      <c r="I214" s="253"/>
      <c r="J214" s="190"/>
      <c r="K214" s="194" t="str">
        <f>IF(Tabela2[[#This Row],[Nazwa komponentu
'[3']]]&lt;&gt;"",VLOOKUP('OT - przykład wodociąg'!$BT214,Słowniki_komponentów!$AC$2:$AH$50,6,FALSE),"")</f>
        <v/>
      </c>
      <c r="L214" s="229"/>
      <c r="M214" s="228"/>
      <c r="N214" s="229"/>
      <c r="O214" s="228">
        <f>'przedmiar - przykład wodociąg'!K222</f>
        <v>0</v>
      </c>
      <c r="P214" s="226" t="str">
        <f>IF(Tabela2[[#This Row],[Nazwa komponentu
'[3']]]&lt;&gt;"",SUM(L214:O214),"")</f>
        <v/>
      </c>
      <c r="Q214" s="190"/>
      <c r="R214" s="193"/>
      <c r="S214" s="193"/>
      <c r="T214" s="193"/>
      <c r="U214" s="190"/>
      <c r="V214" s="192"/>
      <c r="W214" s="197" t="str">
        <f>IFERROR(VLOOKUP('OT - przykład wodociąg'!$BS214,Słowniki_komponentów!$U$2:$Z$412,2,FALSE),"")</f>
        <v/>
      </c>
      <c r="X214" s="194" t="str">
        <f>IF(Tabela2[[#This Row],[Nazwa komponentu
'[3']]]&lt;&gt;"",IF(AND(Tabela2[[#This Row],[Wartość nakładów razem
'[15']]]&lt;3500,OR(MID('OT - przykład wodociąg'!$BS214,1,1)="4",MID('OT - przykład wodociąg'!$BS214,1,1)="5",MID('OT - przykład wodociąg'!$BS214,1,1)="6")),1,'OT - przykład wodociąg'!$BU214),"")</f>
        <v/>
      </c>
      <c r="Y214" s="190"/>
      <c r="Z214" s="209"/>
      <c r="AA214" s="178"/>
      <c r="AB214" s="178"/>
      <c r="AC214" s="198" t="str">
        <f>IF(Tabela2[[#This Row],[Nazwa komponentu
'[3']]]&lt;&gt;"",'OT - przykład wodociąg'!$BU214,"")</f>
        <v/>
      </c>
      <c r="AD214" s="190"/>
      <c r="AE214" s="190"/>
      <c r="AF214" s="190"/>
      <c r="AG214" s="190"/>
      <c r="AH214" s="190"/>
      <c r="AI214" s="190"/>
      <c r="AJ214" s="190"/>
      <c r="AK214" s="190"/>
      <c r="AL214" s="190"/>
      <c r="AM214" s="190"/>
      <c r="AN214" s="190"/>
      <c r="AO214" s="190"/>
      <c r="AP214" s="190"/>
      <c r="AQ214" s="190"/>
      <c r="AR214" s="190"/>
      <c r="AS214" s="190"/>
      <c r="AT214" s="190"/>
      <c r="AU214" s="190"/>
      <c r="AV214" s="242"/>
      <c r="AW214" s="242"/>
      <c r="AX214" s="190"/>
      <c r="AY214" s="190"/>
      <c r="AZ214" s="206"/>
      <c r="BA214" s="178"/>
      <c r="BB214" s="178"/>
      <c r="BC214" s="178"/>
      <c r="BD214" s="178"/>
      <c r="BE214" s="190"/>
      <c r="BF214" s="190"/>
      <c r="BG214" s="198" t="str">
        <f>IF(Tabela2[[#This Row],[Nazwa komponentu
'[3']]]&lt;&gt;"",'OT - przykład wodociąg'!$BS214,"")</f>
        <v/>
      </c>
      <c r="BH214" s="190"/>
      <c r="BI214" s="190"/>
      <c r="BJ214" s="190"/>
      <c r="BK214" s="190"/>
      <c r="BL214" s="190"/>
      <c r="BM214" s="190"/>
      <c r="BN214" s="190"/>
      <c r="BO214" s="190"/>
      <c r="BP214" s="190"/>
      <c r="BQ214" s="190"/>
      <c r="BR214" s="218"/>
      <c r="BS214" s="198" t="str">
        <f t="shared" si="3"/>
        <v/>
      </c>
      <c r="BT214" s="190"/>
      <c r="BU214" s="198" t="str">
        <f>IFERROR(IF(VLOOKUP(BS214,Słowniki_komponentów!$U$1:$Z$476,5,FALSE)="wg tabeli materiałowej",INDEX(Słowniki_komponentów!$AD$2:$AG$50,MATCH(BT214,Słowniki_komponentów!$AC$2:$AC$50,0),MATCH(BQ214,Słowniki_komponentów!$AD$1:$AG$1,0)),VLOOKUP(BS214,Słowniki_komponentów!$U$1:$Z$476,5,FALSE)),"brak wszystkich danych")</f>
        <v>brak wszystkich danych</v>
      </c>
      <c r="BV214" s="205"/>
      <c r="BZ214" s="90"/>
      <c r="CA214" s="90"/>
      <c r="CB214" s="90"/>
    </row>
    <row r="215" spans="1:80">
      <c r="A215" s="189" t="s">
        <v>2608</v>
      </c>
      <c r="B215" s="190"/>
      <c r="C215" s="191" t="str">
        <f>IFERROR(VLOOKUP('OT - przykład wodociąg'!$BS215,Słowniki_komponentów!$U$2:$Z$412,4,FALSE),"")</f>
        <v/>
      </c>
      <c r="D215" s="190"/>
      <c r="E215" s="190"/>
      <c r="F215" s="193"/>
      <c r="G215" s="193"/>
      <c r="H215" s="193"/>
      <c r="I215" s="253"/>
      <c r="J215" s="190"/>
      <c r="K215" s="194" t="str">
        <f>IF(Tabela2[[#This Row],[Nazwa komponentu
'[3']]]&lt;&gt;"",VLOOKUP('OT - przykład wodociąg'!$BT215,Słowniki_komponentów!$AC$2:$AH$50,6,FALSE),"")</f>
        <v/>
      </c>
      <c r="L215" s="229"/>
      <c r="M215" s="228"/>
      <c r="N215" s="229"/>
      <c r="O215" s="228">
        <f>'przedmiar - przykład wodociąg'!K223</f>
        <v>0</v>
      </c>
      <c r="P215" s="226" t="str">
        <f>IF(Tabela2[[#This Row],[Nazwa komponentu
'[3']]]&lt;&gt;"",SUM(L215:O215),"")</f>
        <v/>
      </c>
      <c r="Q215" s="190"/>
      <c r="R215" s="193"/>
      <c r="S215" s="193"/>
      <c r="T215" s="193"/>
      <c r="U215" s="190"/>
      <c r="V215" s="192"/>
      <c r="W215" s="197" t="str">
        <f>IFERROR(VLOOKUP('OT - przykład wodociąg'!$BS215,Słowniki_komponentów!$U$2:$Z$412,2,FALSE),"")</f>
        <v/>
      </c>
      <c r="X215" s="194" t="str">
        <f>IF(Tabela2[[#This Row],[Nazwa komponentu
'[3']]]&lt;&gt;"",IF(AND(Tabela2[[#This Row],[Wartość nakładów razem
'[15']]]&lt;3500,OR(MID('OT - przykład wodociąg'!$BS215,1,1)="4",MID('OT - przykład wodociąg'!$BS215,1,1)="5",MID('OT - przykład wodociąg'!$BS215,1,1)="6")),1,'OT - przykład wodociąg'!$BU215),"")</f>
        <v/>
      </c>
      <c r="Y215" s="190"/>
      <c r="Z215" s="178"/>
      <c r="AA215" s="178"/>
      <c r="AB215" s="178"/>
      <c r="AC215" s="198" t="str">
        <f>IF(Tabela2[[#This Row],[Nazwa komponentu
'[3']]]&lt;&gt;"",'OT - przykład wodociąg'!$BU215,"")</f>
        <v/>
      </c>
      <c r="AD215" s="190"/>
      <c r="AE215" s="190"/>
      <c r="AF215" s="190"/>
      <c r="AG215" s="190"/>
      <c r="AH215" s="190"/>
      <c r="AI215" s="190"/>
      <c r="AJ215" s="190"/>
      <c r="AK215" s="190"/>
      <c r="AL215" s="190"/>
      <c r="AM215" s="190"/>
      <c r="AN215" s="190"/>
      <c r="AO215" s="190"/>
      <c r="AP215" s="190"/>
      <c r="AQ215" s="190"/>
      <c r="AR215" s="190"/>
      <c r="AS215" s="190"/>
      <c r="AT215" s="190"/>
      <c r="AU215" s="190"/>
      <c r="AV215" s="242"/>
      <c r="AW215" s="242"/>
      <c r="AX215" s="190"/>
      <c r="AY215" s="190"/>
      <c r="AZ215" s="206"/>
      <c r="BA215" s="178"/>
      <c r="BB215" s="178"/>
      <c r="BC215" s="178"/>
      <c r="BD215" s="178"/>
      <c r="BE215" s="190"/>
      <c r="BF215" s="190"/>
      <c r="BG215" s="198" t="str">
        <f>IF(Tabela2[[#This Row],[Nazwa komponentu
'[3']]]&lt;&gt;"",'OT - przykład wodociąg'!$BS215,"")</f>
        <v/>
      </c>
      <c r="BH215" s="190"/>
      <c r="BI215" s="190"/>
      <c r="BJ215" s="190"/>
      <c r="BK215" s="190"/>
      <c r="BL215" s="190"/>
      <c r="BM215" s="190"/>
      <c r="BN215" s="190"/>
      <c r="BO215" s="190"/>
      <c r="BP215" s="190"/>
      <c r="BQ215" s="200"/>
      <c r="BR215" s="248"/>
      <c r="BS215" s="198" t="str">
        <f t="shared" si="3"/>
        <v/>
      </c>
      <c r="BT215" s="200"/>
      <c r="BU215" s="198" t="str">
        <f>IFERROR(IF(VLOOKUP(BS215,Słowniki_komponentów!$U$1:$Z$476,5,FALSE)="wg tabeli materiałowej",INDEX(Słowniki_komponentów!$AD$2:$AG$50,MATCH(BT215,Słowniki_komponentów!$AC$2:$AC$50,0),MATCH(BQ215,Słowniki_komponentów!$AD$1:$AG$1,0)),VLOOKUP(BS215,Słowniki_komponentów!$U$1:$Z$476,5,FALSE)),"brak wszystkich danych")</f>
        <v>brak wszystkich danych</v>
      </c>
      <c r="BV215" s="201"/>
      <c r="BZ215" s="90"/>
      <c r="CA215" s="90"/>
      <c r="CB215" s="90"/>
    </row>
    <row r="216" spans="1:80">
      <c r="A216" s="189" t="s">
        <v>2609</v>
      </c>
      <c r="B216" s="190"/>
      <c r="C216" s="191" t="str">
        <f>IFERROR(VLOOKUP('OT - przykład wodociąg'!$BS216,Słowniki_komponentów!$U$2:$Z$412,4,FALSE),"")</f>
        <v/>
      </c>
      <c r="D216" s="190"/>
      <c r="E216" s="190"/>
      <c r="F216" s="193"/>
      <c r="G216" s="193"/>
      <c r="H216" s="193"/>
      <c r="I216" s="253"/>
      <c r="J216" s="190"/>
      <c r="K216" s="194" t="str">
        <f>IF(Tabela2[[#This Row],[Nazwa komponentu
'[3']]]&lt;&gt;"",VLOOKUP('OT - przykład wodociąg'!$BT216,Słowniki_komponentów!$AC$2:$AH$50,6,FALSE),"")</f>
        <v/>
      </c>
      <c r="L216" s="229"/>
      <c r="M216" s="228"/>
      <c r="N216" s="229"/>
      <c r="O216" s="228">
        <f>'przedmiar - przykład wodociąg'!K224</f>
        <v>0</v>
      </c>
      <c r="P216" s="226" t="str">
        <f>IF(Tabela2[[#This Row],[Nazwa komponentu
'[3']]]&lt;&gt;"",SUM(L216:O216),"")</f>
        <v/>
      </c>
      <c r="Q216" s="190"/>
      <c r="R216" s="193"/>
      <c r="S216" s="193"/>
      <c r="T216" s="193"/>
      <c r="U216" s="190"/>
      <c r="V216" s="192"/>
      <c r="W216" s="197" t="str">
        <f>IFERROR(VLOOKUP('OT - przykład wodociąg'!$BS216,Słowniki_komponentów!$U$2:$Z$412,2,FALSE),"")</f>
        <v/>
      </c>
      <c r="X216" s="194" t="str">
        <f>IF(Tabela2[[#This Row],[Nazwa komponentu
'[3']]]&lt;&gt;"",IF(AND(Tabela2[[#This Row],[Wartość nakładów razem
'[15']]]&lt;3500,OR(MID('OT - przykład wodociąg'!$BS216,1,1)="4",MID('OT - przykład wodociąg'!$BS216,1,1)="5",MID('OT - przykład wodociąg'!$BS216,1,1)="6")),1,'OT - przykład wodociąg'!$BU216),"")</f>
        <v/>
      </c>
      <c r="Y216" s="190"/>
      <c r="Z216" s="178"/>
      <c r="AA216" s="178"/>
      <c r="AB216" s="178"/>
      <c r="AC216" s="198" t="str">
        <f>IF(Tabela2[[#This Row],[Nazwa komponentu
'[3']]]&lt;&gt;"",'OT - przykład wodociąg'!$BU216,"")</f>
        <v/>
      </c>
      <c r="AD216" s="190"/>
      <c r="AE216" s="190"/>
      <c r="AF216" s="190"/>
      <c r="AG216" s="190"/>
      <c r="AH216" s="190"/>
      <c r="AI216" s="190"/>
      <c r="AJ216" s="190"/>
      <c r="AK216" s="190"/>
      <c r="AL216" s="190"/>
      <c r="AM216" s="190"/>
      <c r="AN216" s="190"/>
      <c r="AO216" s="190"/>
      <c r="AP216" s="190"/>
      <c r="AQ216" s="190"/>
      <c r="AR216" s="190"/>
      <c r="AS216" s="190"/>
      <c r="AT216" s="190"/>
      <c r="AU216" s="190"/>
      <c r="AV216" s="242"/>
      <c r="AW216" s="242"/>
      <c r="AX216" s="190"/>
      <c r="AY216" s="190"/>
      <c r="AZ216" s="206"/>
      <c r="BA216" s="178"/>
      <c r="BB216" s="178"/>
      <c r="BC216" s="178"/>
      <c r="BD216" s="178"/>
      <c r="BE216" s="190"/>
      <c r="BF216" s="190"/>
      <c r="BG216" s="198" t="str">
        <f>IF(Tabela2[[#This Row],[Nazwa komponentu
'[3']]]&lt;&gt;"",'OT - przykład wodociąg'!$BS216,"")</f>
        <v/>
      </c>
      <c r="BH216" s="190"/>
      <c r="BI216" s="190"/>
      <c r="BJ216" s="190"/>
      <c r="BK216" s="190"/>
      <c r="BL216" s="190"/>
      <c r="BM216" s="190"/>
      <c r="BN216" s="190"/>
      <c r="BO216" s="190"/>
      <c r="BP216" s="190"/>
      <c r="BQ216" s="190"/>
      <c r="BR216" s="218"/>
      <c r="BS216" s="198" t="str">
        <f t="shared" si="3"/>
        <v/>
      </c>
      <c r="BT216" s="190"/>
      <c r="BU216" s="198" t="str">
        <f>IFERROR(IF(VLOOKUP(BS216,Słowniki_komponentów!$U$1:$Z$476,5,FALSE)="wg tabeli materiałowej",INDEX(Słowniki_komponentów!$AD$2:$AG$50,MATCH(BT216,Słowniki_komponentów!$AC$2:$AC$50,0),MATCH(BQ216,Słowniki_komponentów!$AD$1:$AG$1,0)),VLOOKUP(BS216,Słowniki_komponentów!$U$1:$Z$476,5,FALSE)),"brak wszystkich danych")</f>
        <v>brak wszystkich danych</v>
      </c>
      <c r="BV216" s="205"/>
      <c r="BZ216" s="90"/>
      <c r="CA216" s="90"/>
      <c r="CB216" s="90"/>
    </row>
    <row r="217" spans="1:80">
      <c r="A217" s="189" t="s">
        <v>2610</v>
      </c>
      <c r="B217" s="190"/>
      <c r="C217" s="191" t="str">
        <f>IFERROR(VLOOKUP('OT - przykład wodociąg'!$BS217,Słowniki_komponentów!$U$2:$Z$412,4,FALSE),"")</f>
        <v/>
      </c>
      <c r="D217" s="190"/>
      <c r="E217" s="190"/>
      <c r="F217" s="193"/>
      <c r="G217" s="193"/>
      <c r="H217" s="193"/>
      <c r="I217" s="253"/>
      <c r="J217" s="190"/>
      <c r="K217" s="194" t="str">
        <f>IF(Tabela2[[#This Row],[Nazwa komponentu
'[3']]]&lt;&gt;"",VLOOKUP('OT - przykład wodociąg'!$BT217,Słowniki_komponentów!$AC$2:$AH$50,6,FALSE),"")</f>
        <v/>
      </c>
      <c r="L217" s="229"/>
      <c r="M217" s="228"/>
      <c r="N217" s="229"/>
      <c r="O217" s="228">
        <f>'przedmiar - przykład wodociąg'!K225</f>
        <v>0</v>
      </c>
      <c r="P217" s="226" t="str">
        <f>IF(Tabela2[[#This Row],[Nazwa komponentu
'[3']]]&lt;&gt;"",SUM(L217:O217),"")</f>
        <v/>
      </c>
      <c r="Q217" s="190"/>
      <c r="R217" s="193"/>
      <c r="S217" s="193"/>
      <c r="T217" s="193"/>
      <c r="U217" s="190"/>
      <c r="V217" s="192"/>
      <c r="W217" s="197" t="str">
        <f>IFERROR(VLOOKUP('OT - przykład wodociąg'!$BS217,Słowniki_komponentów!$U$2:$Z$412,2,FALSE),"")</f>
        <v/>
      </c>
      <c r="X217" s="194" t="str">
        <f>IF(Tabela2[[#This Row],[Nazwa komponentu
'[3']]]&lt;&gt;"",IF(AND(Tabela2[[#This Row],[Wartość nakładów razem
'[15']]]&lt;3500,OR(MID('OT - przykład wodociąg'!$BS217,1,1)="4",MID('OT - przykład wodociąg'!$BS217,1,1)="5",MID('OT - przykład wodociąg'!$BS217,1,1)="6")),1,'OT - przykład wodociąg'!$BU217),"")</f>
        <v/>
      </c>
      <c r="Y217" s="190"/>
      <c r="Z217" s="178"/>
      <c r="AA217" s="178"/>
      <c r="AB217" s="178"/>
      <c r="AC217" s="198" t="str">
        <f>IF(Tabela2[[#This Row],[Nazwa komponentu
'[3']]]&lt;&gt;"",'OT - przykład wodociąg'!$BU217,"")</f>
        <v/>
      </c>
      <c r="AD217" s="190"/>
      <c r="AE217" s="190"/>
      <c r="AF217" s="190"/>
      <c r="AG217" s="190"/>
      <c r="AH217" s="190"/>
      <c r="AI217" s="190"/>
      <c r="AJ217" s="190"/>
      <c r="AK217" s="190"/>
      <c r="AL217" s="190"/>
      <c r="AM217" s="190"/>
      <c r="AN217" s="190"/>
      <c r="AO217" s="190"/>
      <c r="AP217" s="190"/>
      <c r="AQ217" s="190"/>
      <c r="AR217" s="190"/>
      <c r="AS217" s="190"/>
      <c r="AT217" s="190"/>
      <c r="AU217" s="190"/>
      <c r="AV217" s="242"/>
      <c r="AW217" s="242"/>
      <c r="AX217" s="190"/>
      <c r="AY217" s="190"/>
      <c r="AZ217" s="206"/>
      <c r="BA217" s="178"/>
      <c r="BB217" s="178"/>
      <c r="BC217" s="178"/>
      <c r="BD217" s="178"/>
      <c r="BE217" s="190"/>
      <c r="BF217" s="190"/>
      <c r="BG217" s="198" t="str">
        <f>IF(Tabela2[[#This Row],[Nazwa komponentu
'[3']]]&lt;&gt;"",'OT - przykład wodociąg'!$BS217,"")</f>
        <v/>
      </c>
      <c r="BH217" s="190"/>
      <c r="BI217" s="190"/>
      <c r="BJ217" s="190"/>
      <c r="BK217" s="190"/>
      <c r="BL217" s="190"/>
      <c r="BM217" s="190"/>
      <c r="BN217" s="190"/>
      <c r="BO217" s="190"/>
      <c r="BP217" s="190"/>
      <c r="BQ217" s="200"/>
      <c r="BR217" s="248"/>
      <c r="BS217" s="198" t="str">
        <f t="shared" si="3"/>
        <v/>
      </c>
      <c r="BT217" s="200"/>
      <c r="BU217" s="198" t="str">
        <f>IFERROR(IF(VLOOKUP(BS217,Słowniki_komponentów!$U$1:$Z$476,5,FALSE)="wg tabeli materiałowej",INDEX(Słowniki_komponentów!$AD$2:$AG$50,MATCH(BT217,Słowniki_komponentów!$AC$2:$AC$50,0),MATCH(BQ217,Słowniki_komponentów!$AD$1:$AG$1,0)),VLOOKUP(BS217,Słowniki_komponentów!$U$1:$Z$476,5,FALSE)),"brak wszystkich danych")</f>
        <v>brak wszystkich danych</v>
      </c>
      <c r="BV217" s="201"/>
      <c r="BZ217" s="90"/>
      <c r="CA217" s="90"/>
      <c r="CB217" s="90"/>
    </row>
    <row r="218" spans="1:80">
      <c r="A218" s="189" t="s">
        <v>3965</v>
      </c>
      <c r="B218" s="190"/>
      <c r="C218" s="191" t="str">
        <f>IFERROR(VLOOKUP('OT - przykład wodociąg'!$BS218,Słowniki_komponentów!$U$2:$Z$412,4,FALSE),"")</f>
        <v/>
      </c>
      <c r="D218" s="190"/>
      <c r="E218" s="190"/>
      <c r="F218" s="193"/>
      <c r="G218" s="193"/>
      <c r="H218" s="193"/>
      <c r="I218" s="253"/>
      <c r="J218" s="190"/>
      <c r="K218" s="194" t="str">
        <f>IF(Tabela2[[#This Row],[Nazwa komponentu
'[3']]]&lt;&gt;"",VLOOKUP('OT - przykład wodociąg'!$BT218,Słowniki_komponentów!$AC$2:$AH$50,6,FALSE),"")</f>
        <v/>
      </c>
      <c r="L218" s="229"/>
      <c r="M218" s="228"/>
      <c r="N218" s="229"/>
      <c r="O218" s="228">
        <f>'przedmiar - przykład wodociąg'!K226</f>
        <v>0</v>
      </c>
      <c r="P218" s="226" t="str">
        <f>IF(Tabela2[[#This Row],[Nazwa komponentu
'[3']]]&lt;&gt;"",SUM(L218:O218),"")</f>
        <v/>
      </c>
      <c r="Q218" s="190"/>
      <c r="R218" s="193"/>
      <c r="S218" s="193"/>
      <c r="T218" s="193"/>
      <c r="U218" s="190"/>
      <c r="V218" s="192"/>
      <c r="W218" s="197" t="str">
        <f>IFERROR(VLOOKUP('OT - przykład wodociąg'!$BS218,Słowniki_komponentów!$U$2:$Z$412,2,FALSE),"")</f>
        <v/>
      </c>
      <c r="X218" s="194" t="str">
        <f>IF(Tabela2[[#This Row],[Nazwa komponentu
'[3']]]&lt;&gt;"",IF(AND(Tabela2[[#This Row],[Wartość nakładów razem
'[15']]]&lt;3500,OR(MID('OT - przykład wodociąg'!$BS218,1,1)="4",MID('OT - przykład wodociąg'!$BS218,1,1)="5",MID('OT - przykład wodociąg'!$BS218,1,1)="6")),1,'OT - przykład wodociąg'!$BU218),"")</f>
        <v/>
      </c>
      <c r="Y218" s="190"/>
      <c r="Z218" s="178"/>
      <c r="AA218" s="178"/>
      <c r="AB218" s="178"/>
      <c r="AC218" s="198" t="str">
        <f>IF(Tabela2[[#This Row],[Nazwa komponentu
'[3']]]&lt;&gt;"",'OT - przykład wodociąg'!$BU218,"")</f>
        <v/>
      </c>
      <c r="AD218" s="190"/>
      <c r="AE218" s="190"/>
      <c r="AF218" s="190"/>
      <c r="AG218" s="190"/>
      <c r="AH218" s="190"/>
      <c r="AI218" s="190"/>
      <c r="AJ218" s="190"/>
      <c r="AK218" s="190"/>
      <c r="AL218" s="190"/>
      <c r="AM218" s="190"/>
      <c r="AN218" s="190"/>
      <c r="AO218" s="190"/>
      <c r="AP218" s="190"/>
      <c r="AQ218" s="190"/>
      <c r="AR218" s="190"/>
      <c r="AS218" s="190"/>
      <c r="AT218" s="190"/>
      <c r="AU218" s="190"/>
      <c r="AV218" s="242"/>
      <c r="AW218" s="242"/>
      <c r="AX218" s="190"/>
      <c r="AY218" s="190"/>
      <c r="AZ218" s="206"/>
      <c r="BA218" s="178"/>
      <c r="BB218" s="178"/>
      <c r="BC218" s="178"/>
      <c r="BD218" s="178"/>
      <c r="BE218" s="190"/>
      <c r="BF218" s="190"/>
      <c r="BG218" s="198" t="str">
        <f>IF(Tabela2[[#This Row],[Nazwa komponentu
'[3']]]&lt;&gt;"",'OT - przykład wodociąg'!$BS218,"")</f>
        <v/>
      </c>
      <c r="BH218" s="190"/>
      <c r="BI218" s="190"/>
      <c r="BJ218" s="190"/>
      <c r="BK218" s="190"/>
      <c r="BL218" s="190"/>
      <c r="BM218" s="190"/>
      <c r="BN218" s="190"/>
      <c r="BO218" s="190"/>
      <c r="BP218" s="190"/>
      <c r="BQ218" s="190"/>
      <c r="BR218" s="218"/>
      <c r="BS218" s="198" t="str">
        <f t="shared" si="3"/>
        <v/>
      </c>
      <c r="BT218" s="190"/>
      <c r="BU218" s="198" t="str">
        <f>IFERROR(IF(VLOOKUP(BS218,Słowniki_komponentów!$U$1:$Z$476,5,FALSE)="wg tabeli materiałowej",INDEX(Słowniki_komponentów!$AD$2:$AG$50,MATCH(BT218,Słowniki_komponentów!$AC$2:$AC$50,0),MATCH(BQ218,Słowniki_komponentów!$AD$1:$AG$1,0)),VLOOKUP(BS218,Słowniki_komponentów!$U$1:$Z$476,5,FALSE)),"brak wszystkich danych")</f>
        <v>brak wszystkich danych</v>
      </c>
      <c r="BV218" s="205"/>
      <c r="BZ218" s="90"/>
      <c r="CA218" s="90"/>
      <c r="CB218" s="90"/>
    </row>
    <row r="219" spans="1:80">
      <c r="A219" s="189" t="s">
        <v>2611</v>
      </c>
      <c r="B219" s="190"/>
      <c r="C219" s="191" t="str">
        <f>IFERROR(VLOOKUP('OT - przykład wodociąg'!$BS219,Słowniki_komponentów!$U$2:$Z$412,4,FALSE),"")</f>
        <v/>
      </c>
      <c r="D219" s="190"/>
      <c r="E219" s="190"/>
      <c r="F219" s="193"/>
      <c r="G219" s="193"/>
      <c r="H219" s="193"/>
      <c r="I219" s="253"/>
      <c r="J219" s="190"/>
      <c r="K219" s="194" t="str">
        <f>IF(Tabela2[[#This Row],[Nazwa komponentu
'[3']]]&lt;&gt;"",VLOOKUP('OT - przykład wodociąg'!$BT219,Słowniki_komponentów!$AC$2:$AH$50,6,FALSE),"")</f>
        <v/>
      </c>
      <c r="L219" s="229"/>
      <c r="M219" s="228"/>
      <c r="N219" s="229"/>
      <c r="O219" s="228">
        <f>'przedmiar - przykład wodociąg'!K227</f>
        <v>0</v>
      </c>
      <c r="P219" s="226" t="str">
        <f>IF(Tabela2[[#This Row],[Nazwa komponentu
'[3']]]&lt;&gt;"",SUM(L219:O219),"")</f>
        <v/>
      </c>
      <c r="Q219" s="190"/>
      <c r="R219" s="193"/>
      <c r="S219" s="193"/>
      <c r="T219" s="193"/>
      <c r="U219" s="190"/>
      <c r="V219" s="192"/>
      <c r="W219" s="197" t="str">
        <f>IFERROR(VLOOKUP('OT - przykład wodociąg'!$BS219,Słowniki_komponentów!$U$2:$Z$412,2,FALSE),"")</f>
        <v/>
      </c>
      <c r="X219" s="194" t="str">
        <f>IF(Tabela2[[#This Row],[Nazwa komponentu
'[3']]]&lt;&gt;"",IF(AND(Tabela2[[#This Row],[Wartość nakładów razem
'[15']]]&lt;3500,OR(MID('OT - przykład wodociąg'!$BS219,1,1)="4",MID('OT - przykład wodociąg'!$BS219,1,1)="5",MID('OT - przykład wodociąg'!$BS219,1,1)="6")),1,'OT - przykład wodociąg'!$BU219),"")</f>
        <v/>
      </c>
      <c r="Y219" s="190"/>
      <c r="Z219" s="178"/>
      <c r="AA219" s="178"/>
      <c r="AB219" s="178"/>
      <c r="AC219" s="198" t="str">
        <f>IF(Tabela2[[#This Row],[Nazwa komponentu
'[3']]]&lt;&gt;"",'OT - przykład wodociąg'!$BU219,"")</f>
        <v/>
      </c>
      <c r="AD219" s="190"/>
      <c r="AE219" s="190"/>
      <c r="AF219" s="190"/>
      <c r="AG219" s="190"/>
      <c r="AH219" s="190"/>
      <c r="AI219" s="190"/>
      <c r="AJ219" s="190"/>
      <c r="AK219" s="190"/>
      <c r="AL219" s="190"/>
      <c r="AM219" s="190"/>
      <c r="AN219" s="190"/>
      <c r="AO219" s="190"/>
      <c r="AP219" s="190"/>
      <c r="AQ219" s="190"/>
      <c r="AR219" s="190"/>
      <c r="AS219" s="190"/>
      <c r="AT219" s="190"/>
      <c r="AU219" s="190"/>
      <c r="AV219" s="242"/>
      <c r="AW219" s="242"/>
      <c r="AX219" s="190"/>
      <c r="AY219" s="190"/>
      <c r="AZ219" s="206"/>
      <c r="BA219" s="178"/>
      <c r="BB219" s="178"/>
      <c r="BC219" s="178"/>
      <c r="BD219" s="178"/>
      <c r="BE219" s="190"/>
      <c r="BF219" s="190"/>
      <c r="BG219" s="198" t="str">
        <f>IF(Tabela2[[#This Row],[Nazwa komponentu
'[3']]]&lt;&gt;"",'OT - przykład wodociąg'!$BS219,"")</f>
        <v/>
      </c>
      <c r="BH219" s="190"/>
      <c r="BI219" s="190"/>
      <c r="BJ219" s="190"/>
      <c r="BK219" s="190"/>
      <c r="BL219" s="190"/>
      <c r="BM219" s="190"/>
      <c r="BN219" s="190"/>
      <c r="BO219" s="190"/>
      <c r="BP219" s="190"/>
      <c r="BQ219" s="200"/>
      <c r="BR219" s="248"/>
      <c r="BS219" s="198" t="str">
        <f t="shared" si="3"/>
        <v/>
      </c>
      <c r="BT219" s="200"/>
      <c r="BU219" s="198" t="str">
        <f>IFERROR(IF(VLOOKUP(BS219,Słowniki_komponentów!$U$1:$Z$476,5,FALSE)="wg tabeli materiałowej",INDEX(Słowniki_komponentów!$AD$2:$AG$50,MATCH(BT219,Słowniki_komponentów!$AC$2:$AC$50,0),MATCH(BQ219,Słowniki_komponentów!$AD$1:$AG$1,0)),VLOOKUP(BS219,Słowniki_komponentów!$U$1:$Z$476,5,FALSE)),"brak wszystkich danych")</f>
        <v>brak wszystkich danych</v>
      </c>
      <c r="BV219" s="201"/>
      <c r="BZ219" s="90"/>
      <c r="CA219" s="90"/>
      <c r="CB219" s="90"/>
    </row>
    <row r="220" spans="1:80">
      <c r="A220" s="189" t="s">
        <v>2612</v>
      </c>
      <c r="B220" s="190"/>
      <c r="C220" s="191" t="str">
        <f>IFERROR(VLOOKUP('OT - przykład wodociąg'!$BS220,Słowniki_komponentów!$U$2:$Z$412,4,FALSE),"")</f>
        <v/>
      </c>
      <c r="D220" s="190"/>
      <c r="E220" s="190"/>
      <c r="F220" s="193"/>
      <c r="G220" s="193"/>
      <c r="H220" s="193"/>
      <c r="I220" s="253"/>
      <c r="J220" s="190"/>
      <c r="K220" s="194" t="str">
        <f>IF(Tabela2[[#This Row],[Nazwa komponentu
'[3']]]&lt;&gt;"",VLOOKUP('OT - przykład wodociąg'!$BT220,Słowniki_komponentów!$AC$2:$AH$50,6,FALSE),"")</f>
        <v/>
      </c>
      <c r="L220" s="229"/>
      <c r="M220" s="228"/>
      <c r="N220" s="229"/>
      <c r="O220" s="228">
        <f>'przedmiar - przykład wodociąg'!K228</f>
        <v>0</v>
      </c>
      <c r="P220" s="226" t="str">
        <f>IF(Tabela2[[#This Row],[Nazwa komponentu
'[3']]]&lt;&gt;"",SUM(L220:O220),"")</f>
        <v/>
      </c>
      <c r="Q220" s="190"/>
      <c r="R220" s="193"/>
      <c r="S220" s="193"/>
      <c r="T220" s="193"/>
      <c r="U220" s="190"/>
      <c r="V220" s="192"/>
      <c r="W220" s="197" t="str">
        <f>IFERROR(VLOOKUP('OT - przykład wodociąg'!$BS220,Słowniki_komponentów!$U$2:$Z$412,2,FALSE),"")</f>
        <v/>
      </c>
      <c r="X220" s="194" t="str">
        <f>IF(Tabela2[[#This Row],[Nazwa komponentu
'[3']]]&lt;&gt;"",IF(AND(Tabela2[[#This Row],[Wartość nakładów razem
'[15']]]&lt;3500,OR(MID('OT - przykład wodociąg'!$BS220,1,1)="4",MID('OT - przykład wodociąg'!$BS220,1,1)="5",MID('OT - przykład wodociąg'!$BS220,1,1)="6")),1,'OT - przykład wodociąg'!$BU220),"")</f>
        <v/>
      </c>
      <c r="Y220" s="190"/>
      <c r="Z220" s="178"/>
      <c r="AA220" s="178"/>
      <c r="AB220" s="178"/>
      <c r="AC220" s="198" t="str">
        <f>IF(Tabela2[[#This Row],[Nazwa komponentu
'[3']]]&lt;&gt;"",'OT - przykład wodociąg'!$BU220,"")</f>
        <v/>
      </c>
      <c r="AD220" s="190"/>
      <c r="AE220" s="190"/>
      <c r="AF220" s="190"/>
      <c r="AG220" s="190"/>
      <c r="AH220" s="190"/>
      <c r="AI220" s="190"/>
      <c r="AJ220" s="190"/>
      <c r="AK220" s="190"/>
      <c r="AL220" s="190"/>
      <c r="AM220" s="190"/>
      <c r="AN220" s="190"/>
      <c r="AO220" s="190"/>
      <c r="AP220" s="190"/>
      <c r="AQ220" s="190"/>
      <c r="AR220" s="190"/>
      <c r="AS220" s="190"/>
      <c r="AT220" s="190"/>
      <c r="AU220" s="190"/>
      <c r="AV220" s="242"/>
      <c r="AW220" s="242"/>
      <c r="AX220" s="190"/>
      <c r="AY220" s="190"/>
      <c r="AZ220" s="206"/>
      <c r="BA220" s="178"/>
      <c r="BB220" s="178"/>
      <c r="BC220" s="178"/>
      <c r="BD220" s="178"/>
      <c r="BE220" s="190"/>
      <c r="BF220" s="190"/>
      <c r="BG220" s="198" t="str">
        <f>IF(Tabela2[[#This Row],[Nazwa komponentu
'[3']]]&lt;&gt;"",'OT - przykład wodociąg'!$BS220,"")</f>
        <v/>
      </c>
      <c r="BH220" s="190"/>
      <c r="BI220" s="190"/>
      <c r="BJ220" s="190"/>
      <c r="BK220" s="190"/>
      <c r="BL220" s="190"/>
      <c r="BM220" s="190"/>
      <c r="BN220" s="190"/>
      <c r="BO220" s="190"/>
      <c r="BP220" s="190"/>
      <c r="BQ220" s="190"/>
      <c r="BR220" s="218"/>
      <c r="BS220" s="198" t="str">
        <f t="shared" si="3"/>
        <v/>
      </c>
      <c r="BT220" s="190"/>
      <c r="BU220" s="198" t="str">
        <f>IFERROR(IF(VLOOKUP(BS220,Słowniki_komponentów!$U$1:$Z$476,5,FALSE)="wg tabeli materiałowej",INDEX(Słowniki_komponentów!$AD$2:$AG$50,MATCH(BT220,Słowniki_komponentów!$AC$2:$AC$50,0),MATCH(BQ220,Słowniki_komponentów!$AD$1:$AG$1,0)),VLOOKUP(BS220,Słowniki_komponentów!$U$1:$Z$476,5,FALSE)),"brak wszystkich danych")</f>
        <v>brak wszystkich danych</v>
      </c>
      <c r="BV220" s="205"/>
      <c r="BZ220" s="90"/>
      <c r="CA220" s="90"/>
      <c r="CB220" s="90"/>
    </row>
    <row r="221" spans="1:80">
      <c r="A221" s="189" t="s">
        <v>2613</v>
      </c>
      <c r="B221" s="190"/>
      <c r="C221" s="191" t="str">
        <f>IFERROR(VLOOKUP('OT - przykład wodociąg'!$BS221,Słowniki_komponentów!$U$2:$Z$412,4,FALSE),"")</f>
        <v/>
      </c>
      <c r="D221" s="190"/>
      <c r="E221" s="190"/>
      <c r="F221" s="193"/>
      <c r="G221" s="193"/>
      <c r="H221" s="193"/>
      <c r="I221" s="253"/>
      <c r="J221" s="190"/>
      <c r="K221" s="194" t="str">
        <f>IF(Tabela2[[#This Row],[Nazwa komponentu
'[3']]]&lt;&gt;"",VLOOKUP('OT - przykład wodociąg'!$BT221,Słowniki_komponentów!$AC$2:$AH$50,6,FALSE),"")</f>
        <v/>
      </c>
      <c r="L221" s="229"/>
      <c r="M221" s="228"/>
      <c r="N221" s="229"/>
      <c r="O221" s="228">
        <f>'przedmiar - przykład wodociąg'!K229</f>
        <v>0</v>
      </c>
      <c r="P221" s="226" t="str">
        <f>IF(Tabela2[[#This Row],[Nazwa komponentu
'[3']]]&lt;&gt;"",SUM(L221:O221),"")</f>
        <v/>
      </c>
      <c r="Q221" s="190"/>
      <c r="R221" s="193"/>
      <c r="S221" s="193"/>
      <c r="T221" s="193"/>
      <c r="U221" s="190"/>
      <c r="V221" s="192"/>
      <c r="W221" s="197" t="str">
        <f>IFERROR(VLOOKUP('OT - przykład wodociąg'!$BS221,Słowniki_komponentów!$U$2:$Z$412,2,FALSE),"")</f>
        <v/>
      </c>
      <c r="X221" s="194" t="str">
        <f>IF(Tabela2[[#This Row],[Nazwa komponentu
'[3']]]&lt;&gt;"",IF(AND(Tabela2[[#This Row],[Wartość nakładów razem
'[15']]]&lt;3500,OR(MID('OT - przykład wodociąg'!$BS221,1,1)="4",MID('OT - przykład wodociąg'!$BS221,1,1)="5",MID('OT - przykład wodociąg'!$BS221,1,1)="6")),1,'OT - przykład wodociąg'!$BU221),"")</f>
        <v/>
      </c>
      <c r="Y221" s="190"/>
      <c r="Z221" s="178"/>
      <c r="AA221" s="178"/>
      <c r="AB221" s="178"/>
      <c r="AC221" s="198" t="str">
        <f>IF(Tabela2[[#This Row],[Nazwa komponentu
'[3']]]&lt;&gt;"",'OT - przykład wodociąg'!$BU221,"")</f>
        <v/>
      </c>
      <c r="AD221" s="190"/>
      <c r="AE221" s="190"/>
      <c r="AF221" s="190"/>
      <c r="AG221" s="190"/>
      <c r="AH221" s="190"/>
      <c r="AI221" s="190"/>
      <c r="AJ221" s="190"/>
      <c r="AK221" s="190"/>
      <c r="AL221" s="190"/>
      <c r="AM221" s="190"/>
      <c r="AN221" s="190"/>
      <c r="AO221" s="190"/>
      <c r="AP221" s="190"/>
      <c r="AQ221" s="190"/>
      <c r="AR221" s="190"/>
      <c r="AS221" s="190"/>
      <c r="AT221" s="190"/>
      <c r="AU221" s="190"/>
      <c r="AV221" s="242"/>
      <c r="AW221" s="242"/>
      <c r="AX221" s="190"/>
      <c r="AY221" s="190"/>
      <c r="AZ221" s="206"/>
      <c r="BA221" s="178"/>
      <c r="BB221" s="178"/>
      <c r="BC221" s="178"/>
      <c r="BD221" s="178"/>
      <c r="BE221" s="190"/>
      <c r="BF221" s="190"/>
      <c r="BG221" s="198" t="str">
        <f>IF(Tabela2[[#This Row],[Nazwa komponentu
'[3']]]&lt;&gt;"",'OT - przykład wodociąg'!$BS221,"")</f>
        <v/>
      </c>
      <c r="BH221" s="190"/>
      <c r="BI221" s="190"/>
      <c r="BJ221" s="190"/>
      <c r="BK221" s="190"/>
      <c r="BL221" s="190"/>
      <c r="BM221" s="190"/>
      <c r="BN221" s="190"/>
      <c r="BO221" s="190"/>
      <c r="BP221" s="190"/>
      <c r="BQ221" s="200"/>
      <c r="BR221" s="248"/>
      <c r="BS221" s="198" t="str">
        <f t="shared" si="3"/>
        <v/>
      </c>
      <c r="BT221" s="200"/>
      <c r="BU221" s="198" t="str">
        <f>IFERROR(IF(VLOOKUP(BS221,Słowniki_komponentów!$U$1:$Z$476,5,FALSE)="wg tabeli materiałowej",INDEX(Słowniki_komponentów!$AD$2:$AG$50,MATCH(BT221,Słowniki_komponentów!$AC$2:$AC$50,0),MATCH(BQ221,Słowniki_komponentów!$AD$1:$AG$1,0)),VLOOKUP(BS221,Słowniki_komponentów!$U$1:$Z$476,5,FALSE)),"brak wszystkich danych")</f>
        <v>brak wszystkich danych</v>
      </c>
      <c r="BV221" s="201"/>
      <c r="BZ221" s="90"/>
      <c r="CA221" s="90"/>
      <c r="CB221" s="90"/>
    </row>
    <row r="222" spans="1:80">
      <c r="A222" s="189" t="s">
        <v>2614</v>
      </c>
      <c r="B222" s="190"/>
      <c r="C222" s="191" t="str">
        <f>IFERROR(VLOOKUP('OT - przykład wodociąg'!$BS222,Słowniki_komponentów!$U$2:$Z$412,4,FALSE),"")</f>
        <v/>
      </c>
      <c r="D222" s="190"/>
      <c r="E222" s="190"/>
      <c r="F222" s="193"/>
      <c r="G222" s="193"/>
      <c r="H222" s="193"/>
      <c r="I222" s="253"/>
      <c r="J222" s="190"/>
      <c r="K222" s="194" t="str">
        <f>IF(Tabela2[[#This Row],[Nazwa komponentu
'[3']]]&lt;&gt;"",VLOOKUP('OT - przykład wodociąg'!$BT222,Słowniki_komponentów!$AC$2:$AH$50,6,FALSE),"")</f>
        <v/>
      </c>
      <c r="L222" s="229"/>
      <c r="M222" s="228"/>
      <c r="N222" s="229"/>
      <c r="O222" s="228">
        <f>'przedmiar - przykład wodociąg'!K230</f>
        <v>0</v>
      </c>
      <c r="P222" s="226" t="str">
        <f>IF(Tabela2[[#This Row],[Nazwa komponentu
'[3']]]&lt;&gt;"",SUM(L222:O222),"")</f>
        <v/>
      </c>
      <c r="Q222" s="190"/>
      <c r="R222" s="193"/>
      <c r="S222" s="193"/>
      <c r="T222" s="193"/>
      <c r="U222" s="190"/>
      <c r="V222" s="192"/>
      <c r="W222" s="197" t="str">
        <f>IFERROR(VLOOKUP('OT - przykład wodociąg'!$BS222,Słowniki_komponentów!$U$2:$Z$412,2,FALSE),"")</f>
        <v/>
      </c>
      <c r="X222" s="194" t="str">
        <f>IF(Tabela2[[#This Row],[Nazwa komponentu
'[3']]]&lt;&gt;"",IF(AND(Tabela2[[#This Row],[Wartość nakładów razem
'[15']]]&lt;3500,OR(MID('OT - przykład wodociąg'!$BS222,1,1)="4",MID('OT - przykład wodociąg'!$BS222,1,1)="5",MID('OT - przykład wodociąg'!$BS222,1,1)="6")),1,'OT - przykład wodociąg'!$BU222),"")</f>
        <v/>
      </c>
      <c r="Y222" s="190"/>
      <c r="Z222" s="178"/>
      <c r="AA222" s="178"/>
      <c r="AB222" s="178"/>
      <c r="AC222" s="198" t="str">
        <f>IF(Tabela2[[#This Row],[Nazwa komponentu
'[3']]]&lt;&gt;"",'OT - przykład wodociąg'!$BU222,"")</f>
        <v/>
      </c>
      <c r="AD222" s="190"/>
      <c r="AE222" s="190"/>
      <c r="AF222" s="190"/>
      <c r="AG222" s="190"/>
      <c r="AH222" s="190"/>
      <c r="AI222" s="190"/>
      <c r="AJ222" s="190"/>
      <c r="AK222" s="190"/>
      <c r="AL222" s="190"/>
      <c r="AM222" s="190"/>
      <c r="AN222" s="190"/>
      <c r="AO222" s="190"/>
      <c r="AP222" s="190"/>
      <c r="AQ222" s="190"/>
      <c r="AR222" s="190"/>
      <c r="AS222" s="190"/>
      <c r="AT222" s="190"/>
      <c r="AU222" s="190"/>
      <c r="AV222" s="242"/>
      <c r="AW222" s="242"/>
      <c r="AX222" s="190"/>
      <c r="AY222" s="190"/>
      <c r="AZ222" s="206"/>
      <c r="BA222" s="178"/>
      <c r="BB222" s="178"/>
      <c r="BC222" s="178"/>
      <c r="BD222" s="178"/>
      <c r="BE222" s="190"/>
      <c r="BF222" s="190"/>
      <c r="BG222" s="198" t="str">
        <f>IF(Tabela2[[#This Row],[Nazwa komponentu
'[3']]]&lt;&gt;"",'OT - przykład wodociąg'!$BS222,"")</f>
        <v/>
      </c>
      <c r="BH222" s="190"/>
      <c r="BI222" s="190"/>
      <c r="BJ222" s="190"/>
      <c r="BK222" s="190"/>
      <c r="BL222" s="190"/>
      <c r="BM222" s="190"/>
      <c r="BN222" s="190"/>
      <c r="BO222" s="190"/>
      <c r="BP222" s="190"/>
      <c r="BQ222" s="190"/>
      <c r="BR222" s="218"/>
      <c r="BS222" s="198" t="str">
        <f t="shared" si="3"/>
        <v/>
      </c>
      <c r="BT222" s="190"/>
      <c r="BU222" s="198" t="str">
        <f>IFERROR(IF(VLOOKUP(BS222,Słowniki_komponentów!$U$1:$Z$476,5,FALSE)="wg tabeli materiałowej",INDEX(Słowniki_komponentów!$AD$2:$AG$50,MATCH(BT222,Słowniki_komponentów!$AC$2:$AC$50,0),MATCH(BQ222,Słowniki_komponentów!$AD$1:$AG$1,0)),VLOOKUP(BS222,Słowniki_komponentów!$U$1:$Z$476,5,FALSE)),"brak wszystkich danych")</f>
        <v>brak wszystkich danych</v>
      </c>
      <c r="BV222" s="205"/>
      <c r="BZ222" s="90"/>
      <c r="CA222" s="90"/>
      <c r="CB222" s="90"/>
    </row>
    <row r="223" spans="1:80">
      <c r="A223" s="189" t="s">
        <v>2615</v>
      </c>
      <c r="B223" s="190"/>
      <c r="C223" s="191" t="str">
        <f>IFERROR(VLOOKUP('OT - przykład wodociąg'!$BS223,Słowniki_komponentów!$U$2:$Z$412,4,FALSE),"")</f>
        <v/>
      </c>
      <c r="D223" s="190"/>
      <c r="E223" s="190"/>
      <c r="F223" s="193"/>
      <c r="G223" s="193"/>
      <c r="H223" s="193"/>
      <c r="I223" s="253"/>
      <c r="J223" s="190"/>
      <c r="K223" s="194" t="str">
        <f>IF(Tabela2[[#This Row],[Nazwa komponentu
'[3']]]&lt;&gt;"",VLOOKUP('OT - przykład wodociąg'!$BT223,Słowniki_komponentów!$AC$2:$AH$50,6,FALSE),"")</f>
        <v/>
      </c>
      <c r="L223" s="229"/>
      <c r="M223" s="228"/>
      <c r="N223" s="229"/>
      <c r="O223" s="228">
        <f>'przedmiar - przykład wodociąg'!K231</f>
        <v>0</v>
      </c>
      <c r="P223" s="226" t="str">
        <f>IF(Tabela2[[#This Row],[Nazwa komponentu
'[3']]]&lt;&gt;"",SUM(L223:O223),"")</f>
        <v/>
      </c>
      <c r="Q223" s="190"/>
      <c r="R223" s="193"/>
      <c r="S223" s="193"/>
      <c r="T223" s="193"/>
      <c r="U223" s="190"/>
      <c r="V223" s="192"/>
      <c r="W223" s="197" t="str">
        <f>IFERROR(VLOOKUP('OT - przykład wodociąg'!$BS223,Słowniki_komponentów!$U$2:$Z$412,2,FALSE),"")</f>
        <v/>
      </c>
      <c r="X223" s="194" t="str">
        <f>IF(Tabela2[[#This Row],[Nazwa komponentu
'[3']]]&lt;&gt;"",IF(AND(Tabela2[[#This Row],[Wartość nakładów razem
'[15']]]&lt;3500,OR(MID('OT - przykład wodociąg'!$BS223,1,1)="4",MID('OT - przykład wodociąg'!$BS223,1,1)="5",MID('OT - przykład wodociąg'!$BS223,1,1)="6")),1,'OT - przykład wodociąg'!$BU223),"")</f>
        <v/>
      </c>
      <c r="Y223" s="190"/>
      <c r="Z223" s="178"/>
      <c r="AA223" s="178"/>
      <c r="AB223" s="178"/>
      <c r="AC223" s="198" t="str">
        <f>IF(Tabela2[[#This Row],[Nazwa komponentu
'[3']]]&lt;&gt;"",'OT - przykład wodociąg'!$BU223,"")</f>
        <v/>
      </c>
      <c r="AD223" s="190"/>
      <c r="AE223" s="190"/>
      <c r="AF223" s="190"/>
      <c r="AG223" s="190"/>
      <c r="AH223" s="190"/>
      <c r="AI223" s="190"/>
      <c r="AJ223" s="190"/>
      <c r="AK223" s="190"/>
      <c r="AL223" s="190"/>
      <c r="AM223" s="190"/>
      <c r="AN223" s="190"/>
      <c r="AO223" s="190"/>
      <c r="AP223" s="190"/>
      <c r="AQ223" s="190"/>
      <c r="AR223" s="190"/>
      <c r="AS223" s="190"/>
      <c r="AT223" s="190"/>
      <c r="AU223" s="190"/>
      <c r="AV223" s="242"/>
      <c r="AW223" s="242"/>
      <c r="AX223" s="190"/>
      <c r="AY223" s="190"/>
      <c r="AZ223" s="206"/>
      <c r="BA223" s="178"/>
      <c r="BB223" s="178"/>
      <c r="BC223" s="178"/>
      <c r="BD223" s="178"/>
      <c r="BE223" s="190"/>
      <c r="BF223" s="190"/>
      <c r="BG223" s="198" t="str">
        <f>IF(Tabela2[[#This Row],[Nazwa komponentu
'[3']]]&lt;&gt;"",'OT - przykład wodociąg'!$BS223,"")</f>
        <v/>
      </c>
      <c r="BH223" s="190"/>
      <c r="BI223" s="190"/>
      <c r="BJ223" s="190"/>
      <c r="BK223" s="190"/>
      <c r="BL223" s="190"/>
      <c r="BM223" s="190"/>
      <c r="BN223" s="190"/>
      <c r="BO223" s="190"/>
      <c r="BP223" s="190"/>
      <c r="BQ223" s="200"/>
      <c r="BR223" s="248"/>
      <c r="BS223" s="198" t="str">
        <f t="shared" si="3"/>
        <v/>
      </c>
      <c r="BT223" s="200"/>
      <c r="BU223" s="198" t="str">
        <f>IFERROR(IF(VLOOKUP(BS223,Słowniki_komponentów!$U$1:$Z$476,5,FALSE)="wg tabeli materiałowej",INDEX(Słowniki_komponentów!$AD$2:$AG$50,MATCH(BT223,Słowniki_komponentów!$AC$2:$AC$50,0),MATCH(BQ223,Słowniki_komponentów!$AD$1:$AG$1,0)),VLOOKUP(BS223,Słowniki_komponentów!$U$1:$Z$476,5,FALSE)),"brak wszystkich danych")</f>
        <v>brak wszystkich danych</v>
      </c>
      <c r="BV223" s="201"/>
      <c r="BZ223" s="90"/>
      <c r="CA223" s="90"/>
      <c r="CB223" s="90"/>
    </row>
    <row r="224" spans="1:80">
      <c r="A224" s="189" t="s">
        <v>2616</v>
      </c>
      <c r="B224" s="190"/>
      <c r="C224" s="191" t="str">
        <f>IFERROR(VLOOKUP('OT - przykład wodociąg'!$BS224,Słowniki_komponentów!$U$2:$Z$412,4,FALSE),"")</f>
        <v/>
      </c>
      <c r="D224" s="190"/>
      <c r="E224" s="190"/>
      <c r="F224" s="193"/>
      <c r="G224" s="193"/>
      <c r="H224" s="193"/>
      <c r="I224" s="253"/>
      <c r="J224" s="190"/>
      <c r="K224" s="194" t="str">
        <f>IF(Tabela2[[#This Row],[Nazwa komponentu
'[3']]]&lt;&gt;"",VLOOKUP('OT - przykład wodociąg'!$BT224,Słowniki_komponentów!$AC$2:$AH$50,6,FALSE),"")</f>
        <v/>
      </c>
      <c r="L224" s="229"/>
      <c r="M224" s="228"/>
      <c r="N224" s="229"/>
      <c r="O224" s="228">
        <f>'przedmiar - przykład wodociąg'!K232</f>
        <v>0</v>
      </c>
      <c r="P224" s="226" t="str">
        <f>IF(Tabela2[[#This Row],[Nazwa komponentu
'[3']]]&lt;&gt;"",SUM(L224:O224),"")</f>
        <v/>
      </c>
      <c r="Q224" s="190"/>
      <c r="R224" s="193"/>
      <c r="S224" s="193"/>
      <c r="T224" s="193"/>
      <c r="U224" s="190"/>
      <c r="V224" s="192"/>
      <c r="W224" s="197" t="str">
        <f>IFERROR(VLOOKUP('OT - przykład wodociąg'!$BS224,Słowniki_komponentów!$U$2:$Z$412,2,FALSE),"")</f>
        <v/>
      </c>
      <c r="X224" s="194" t="str">
        <f>IF(Tabela2[[#This Row],[Nazwa komponentu
'[3']]]&lt;&gt;"",IF(AND(Tabela2[[#This Row],[Wartość nakładów razem
'[15']]]&lt;3500,OR(MID('OT - przykład wodociąg'!$BS224,1,1)="4",MID('OT - przykład wodociąg'!$BS224,1,1)="5",MID('OT - przykład wodociąg'!$BS224,1,1)="6")),1,'OT - przykład wodociąg'!$BU224),"")</f>
        <v/>
      </c>
      <c r="Y224" s="190"/>
      <c r="Z224" s="178"/>
      <c r="AA224" s="178"/>
      <c r="AB224" s="178"/>
      <c r="AC224" s="198" t="str">
        <f>IF(Tabela2[[#This Row],[Nazwa komponentu
'[3']]]&lt;&gt;"",'OT - przykład wodociąg'!$BU224,"")</f>
        <v/>
      </c>
      <c r="AD224" s="190"/>
      <c r="AE224" s="190"/>
      <c r="AF224" s="190"/>
      <c r="AG224" s="190"/>
      <c r="AH224" s="190"/>
      <c r="AI224" s="190"/>
      <c r="AJ224" s="190"/>
      <c r="AK224" s="190"/>
      <c r="AL224" s="190"/>
      <c r="AM224" s="190"/>
      <c r="AN224" s="190"/>
      <c r="AO224" s="190"/>
      <c r="AP224" s="190"/>
      <c r="AQ224" s="190"/>
      <c r="AR224" s="190"/>
      <c r="AS224" s="190"/>
      <c r="AT224" s="190"/>
      <c r="AU224" s="190"/>
      <c r="AV224" s="242"/>
      <c r="AW224" s="242"/>
      <c r="AX224" s="190"/>
      <c r="AY224" s="190"/>
      <c r="AZ224" s="206"/>
      <c r="BA224" s="178"/>
      <c r="BB224" s="178"/>
      <c r="BC224" s="178"/>
      <c r="BD224" s="178"/>
      <c r="BE224" s="190"/>
      <c r="BF224" s="190"/>
      <c r="BG224" s="198" t="str">
        <f>IF(Tabela2[[#This Row],[Nazwa komponentu
'[3']]]&lt;&gt;"",'OT - przykład wodociąg'!$BS224,"")</f>
        <v/>
      </c>
      <c r="BH224" s="190"/>
      <c r="BI224" s="190"/>
      <c r="BJ224" s="190"/>
      <c r="BK224" s="190"/>
      <c r="BL224" s="190"/>
      <c r="BM224" s="190"/>
      <c r="BN224" s="190"/>
      <c r="BO224" s="190"/>
      <c r="BP224" s="190"/>
      <c r="BQ224" s="190"/>
      <c r="BR224" s="218"/>
      <c r="BS224" s="198" t="str">
        <f t="shared" si="3"/>
        <v/>
      </c>
      <c r="BT224" s="190"/>
      <c r="BU224" s="198" t="str">
        <f>IFERROR(IF(VLOOKUP(BS224,Słowniki_komponentów!$U$1:$Z$476,5,FALSE)="wg tabeli materiałowej",INDEX(Słowniki_komponentów!$AD$2:$AG$50,MATCH(BT224,Słowniki_komponentów!$AC$2:$AC$50,0),MATCH(BQ224,Słowniki_komponentów!$AD$1:$AG$1,0)),VLOOKUP(BS224,Słowniki_komponentów!$U$1:$Z$476,5,FALSE)),"brak wszystkich danych")</f>
        <v>brak wszystkich danych</v>
      </c>
      <c r="BV224" s="205"/>
      <c r="BZ224" s="90"/>
      <c r="CA224" s="90"/>
      <c r="CB224" s="90"/>
    </row>
    <row r="225" spans="1:80">
      <c r="A225" s="189" t="s">
        <v>2617</v>
      </c>
      <c r="B225" s="190"/>
      <c r="C225" s="191" t="str">
        <f>IFERROR(VLOOKUP('OT - przykład wodociąg'!$BS225,Słowniki_komponentów!$U$2:$Z$412,4,FALSE),"")</f>
        <v/>
      </c>
      <c r="D225" s="190"/>
      <c r="E225" s="190"/>
      <c r="F225" s="193"/>
      <c r="G225" s="193"/>
      <c r="H225" s="193"/>
      <c r="I225" s="253"/>
      <c r="J225" s="190"/>
      <c r="K225" s="194" t="str">
        <f>IF(Tabela2[[#This Row],[Nazwa komponentu
'[3']]]&lt;&gt;"",VLOOKUP('OT - przykład wodociąg'!$BT225,Słowniki_komponentów!$AC$2:$AH$50,6,FALSE),"")</f>
        <v/>
      </c>
      <c r="L225" s="229"/>
      <c r="M225" s="228"/>
      <c r="N225" s="229"/>
      <c r="O225" s="228">
        <f>'przedmiar - przykład wodociąg'!K233</f>
        <v>0</v>
      </c>
      <c r="P225" s="226" t="str">
        <f>IF(Tabela2[[#This Row],[Nazwa komponentu
'[3']]]&lt;&gt;"",SUM(L225:O225),"")</f>
        <v/>
      </c>
      <c r="Q225" s="190"/>
      <c r="R225" s="193"/>
      <c r="S225" s="193"/>
      <c r="T225" s="193"/>
      <c r="U225" s="190"/>
      <c r="V225" s="192"/>
      <c r="W225" s="197" t="str">
        <f>IFERROR(VLOOKUP('OT - przykład wodociąg'!$BS225,Słowniki_komponentów!$U$2:$Z$412,2,FALSE),"")</f>
        <v/>
      </c>
      <c r="X225" s="194" t="str">
        <f>IF(Tabela2[[#This Row],[Nazwa komponentu
'[3']]]&lt;&gt;"",IF(AND(Tabela2[[#This Row],[Wartość nakładów razem
'[15']]]&lt;3500,OR(MID('OT - przykład wodociąg'!$BS225,1,1)="4",MID('OT - przykład wodociąg'!$BS225,1,1)="5",MID('OT - przykład wodociąg'!$BS225,1,1)="6")),1,'OT - przykład wodociąg'!$BU225),"")</f>
        <v/>
      </c>
      <c r="Y225" s="190"/>
      <c r="Z225" s="178"/>
      <c r="AA225" s="178"/>
      <c r="AB225" s="178"/>
      <c r="AC225" s="198" t="str">
        <f>IF(Tabela2[[#This Row],[Nazwa komponentu
'[3']]]&lt;&gt;"",'OT - przykład wodociąg'!$BU225,"")</f>
        <v/>
      </c>
      <c r="AD225" s="190"/>
      <c r="AE225" s="190"/>
      <c r="AF225" s="190"/>
      <c r="AG225" s="190"/>
      <c r="AH225" s="190"/>
      <c r="AI225" s="190"/>
      <c r="AJ225" s="190"/>
      <c r="AK225" s="190"/>
      <c r="AL225" s="190"/>
      <c r="AM225" s="190"/>
      <c r="AN225" s="190"/>
      <c r="AO225" s="190"/>
      <c r="AP225" s="190"/>
      <c r="AQ225" s="190"/>
      <c r="AR225" s="190"/>
      <c r="AS225" s="190"/>
      <c r="AT225" s="190"/>
      <c r="AU225" s="190"/>
      <c r="AV225" s="242"/>
      <c r="AW225" s="242"/>
      <c r="AX225" s="190"/>
      <c r="AY225" s="190"/>
      <c r="AZ225" s="206"/>
      <c r="BA225" s="178"/>
      <c r="BB225" s="178"/>
      <c r="BC225" s="178"/>
      <c r="BD225" s="178"/>
      <c r="BE225" s="190"/>
      <c r="BF225" s="190"/>
      <c r="BG225" s="198" t="str">
        <f>IF(Tabela2[[#This Row],[Nazwa komponentu
'[3']]]&lt;&gt;"",'OT - przykład wodociąg'!$BS225,"")</f>
        <v/>
      </c>
      <c r="BH225" s="190"/>
      <c r="BI225" s="190"/>
      <c r="BJ225" s="190"/>
      <c r="BK225" s="190"/>
      <c r="BL225" s="190"/>
      <c r="BM225" s="190"/>
      <c r="BN225" s="190"/>
      <c r="BO225" s="190"/>
      <c r="BP225" s="190"/>
      <c r="BQ225" s="200"/>
      <c r="BR225" s="248"/>
      <c r="BS225" s="198" t="str">
        <f t="shared" si="3"/>
        <v/>
      </c>
      <c r="BT225" s="200"/>
      <c r="BU225" s="198" t="str">
        <f>IFERROR(IF(VLOOKUP(BS225,Słowniki_komponentów!$U$1:$Z$476,5,FALSE)="wg tabeli materiałowej",INDEX(Słowniki_komponentów!$AD$2:$AG$50,MATCH(BT225,Słowniki_komponentów!$AC$2:$AC$50,0),MATCH(BQ225,Słowniki_komponentów!$AD$1:$AG$1,0)),VLOOKUP(BS225,Słowniki_komponentów!$U$1:$Z$476,5,FALSE)),"brak wszystkich danych")</f>
        <v>brak wszystkich danych</v>
      </c>
      <c r="BV225" s="201"/>
      <c r="BZ225" s="90"/>
      <c r="CA225" s="90"/>
      <c r="CB225" s="90"/>
    </row>
    <row r="226" spans="1:80">
      <c r="A226" s="189" t="s">
        <v>2618</v>
      </c>
      <c r="B226" s="190"/>
      <c r="C226" s="191" t="str">
        <f>IFERROR(VLOOKUP('OT - przykład wodociąg'!$BS226,Słowniki_komponentów!$U$2:$Z$412,4,FALSE),"")</f>
        <v/>
      </c>
      <c r="D226" s="190"/>
      <c r="E226" s="190"/>
      <c r="F226" s="193"/>
      <c r="G226" s="193"/>
      <c r="H226" s="193"/>
      <c r="I226" s="253"/>
      <c r="J226" s="190"/>
      <c r="K226" s="194" t="str">
        <f>IF(Tabela2[[#This Row],[Nazwa komponentu
'[3']]]&lt;&gt;"",VLOOKUP('OT - przykład wodociąg'!$BT226,Słowniki_komponentów!$AC$2:$AH$50,6,FALSE),"")</f>
        <v/>
      </c>
      <c r="L226" s="229"/>
      <c r="M226" s="228"/>
      <c r="N226" s="229"/>
      <c r="O226" s="228">
        <f>'przedmiar - przykład wodociąg'!K234</f>
        <v>0</v>
      </c>
      <c r="P226" s="226" t="str">
        <f>IF(Tabela2[[#This Row],[Nazwa komponentu
'[3']]]&lt;&gt;"",SUM(L226:O226),"")</f>
        <v/>
      </c>
      <c r="Q226" s="190"/>
      <c r="R226" s="193"/>
      <c r="S226" s="193"/>
      <c r="T226" s="193"/>
      <c r="U226" s="190"/>
      <c r="V226" s="192"/>
      <c r="W226" s="197" t="str">
        <f>IFERROR(VLOOKUP('OT - przykład wodociąg'!$BS226,Słowniki_komponentów!$U$2:$Z$412,2,FALSE),"")</f>
        <v/>
      </c>
      <c r="X226" s="194" t="str">
        <f>IF(Tabela2[[#This Row],[Nazwa komponentu
'[3']]]&lt;&gt;"",IF(AND(Tabela2[[#This Row],[Wartość nakładów razem
'[15']]]&lt;3500,OR(MID('OT - przykład wodociąg'!$BS226,1,1)="4",MID('OT - przykład wodociąg'!$BS226,1,1)="5",MID('OT - przykład wodociąg'!$BS226,1,1)="6")),1,'OT - przykład wodociąg'!$BU226),"")</f>
        <v/>
      </c>
      <c r="Y226" s="190"/>
      <c r="Z226" s="178"/>
      <c r="AA226" s="178"/>
      <c r="AB226" s="178"/>
      <c r="AC226" s="198" t="str">
        <f>IF(Tabela2[[#This Row],[Nazwa komponentu
'[3']]]&lt;&gt;"",'OT - przykład wodociąg'!$BU226,"")</f>
        <v/>
      </c>
      <c r="AD226" s="190"/>
      <c r="AE226" s="190"/>
      <c r="AF226" s="190"/>
      <c r="AG226" s="190"/>
      <c r="AH226" s="190"/>
      <c r="AI226" s="190"/>
      <c r="AJ226" s="190"/>
      <c r="AK226" s="190"/>
      <c r="AL226" s="190"/>
      <c r="AM226" s="190"/>
      <c r="AN226" s="190"/>
      <c r="AO226" s="190"/>
      <c r="AP226" s="190"/>
      <c r="AQ226" s="190"/>
      <c r="AR226" s="190"/>
      <c r="AS226" s="190"/>
      <c r="AT226" s="190"/>
      <c r="AU226" s="190"/>
      <c r="AV226" s="242"/>
      <c r="AW226" s="242"/>
      <c r="AX226" s="190"/>
      <c r="AY226" s="190"/>
      <c r="AZ226" s="206"/>
      <c r="BA226" s="178"/>
      <c r="BB226" s="178"/>
      <c r="BC226" s="178"/>
      <c r="BD226" s="178"/>
      <c r="BE226" s="190"/>
      <c r="BF226" s="190"/>
      <c r="BG226" s="198" t="str">
        <f>IF(Tabela2[[#This Row],[Nazwa komponentu
'[3']]]&lt;&gt;"",'OT - przykład wodociąg'!$BS226,"")</f>
        <v/>
      </c>
      <c r="BH226" s="190"/>
      <c r="BI226" s="190"/>
      <c r="BJ226" s="190"/>
      <c r="BK226" s="190"/>
      <c r="BL226" s="190"/>
      <c r="BM226" s="190"/>
      <c r="BN226" s="190"/>
      <c r="BO226" s="190"/>
      <c r="BP226" s="190"/>
      <c r="BQ226" s="190"/>
      <c r="BR226" s="218"/>
      <c r="BS226" s="198" t="str">
        <f t="shared" si="3"/>
        <v/>
      </c>
      <c r="BT226" s="190"/>
      <c r="BU226" s="198" t="str">
        <f>IFERROR(IF(VLOOKUP(BS226,Słowniki_komponentów!$U$1:$Z$476,5,FALSE)="wg tabeli materiałowej",INDEX(Słowniki_komponentów!$AD$2:$AG$50,MATCH(BT226,Słowniki_komponentów!$AC$2:$AC$50,0),MATCH(BQ226,Słowniki_komponentów!$AD$1:$AG$1,0)),VLOOKUP(BS226,Słowniki_komponentów!$U$1:$Z$476,5,FALSE)),"brak wszystkich danych")</f>
        <v>brak wszystkich danych</v>
      </c>
      <c r="BV226" s="205"/>
      <c r="BZ226" s="90"/>
      <c r="CA226" s="90"/>
      <c r="CB226" s="90"/>
    </row>
    <row r="227" spans="1:80">
      <c r="A227" s="189" t="s">
        <v>2619</v>
      </c>
      <c r="B227" s="190"/>
      <c r="C227" s="191" t="str">
        <f>IFERROR(VLOOKUP('OT - przykład wodociąg'!$BS227,Słowniki_komponentów!$U$2:$Z$412,4,FALSE),"")</f>
        <v/>
      </c>
      <c r="D227" s="190"/>
      <c r="E227" s="190"/>
      <c r="F227" s="193"/>
      <c r="G227" s="193"/>
      <c r="H227" s="193"/>
      <c r="I227" s="253"/>
      <c r="J227" s="190"/>
      <c r="K227" s="194" t="str">
        <f>IF(Tabela2[[#This Row],[Nazwa komponentu
'[3']]]&lt;&gt;"",VLOOKUP('OT - przykład wodociąg'!$BT227,Słowniki_komponentów!$AC$2:$AH$50,6,FALSE),"")</f>
        <v/>
      </c>
      <c r="L227" s="229"/>
      <c r="M227" s="228"/>
      <c r="N227" s="229"/>
      <c r="O227" s="228">
        <f>'przedmiar - przykład wodociąg'!K235</f>
        <v>0</v>
      </c>
      <c r="P227" s="226" t="str">
        <f>IF(Tabela2[[#This Row],[Nazwa komponentu
'[3']]]&lt;&gt;"",SUM(L227:O227),"")</f>
        <v/>
      </c>
      <c r="Q227" s="190"/>
      <c r="R227" s="193"/>
      <c r="S227" s="193"/>
      <c r="T227" s="193"/>
      <c r="U227" s="190"/>
      <c r="V227" s="192"/>
      <c r="W227" s="197" t="str">
        <f>IFERROR(VLOOKUP('OT - przykład wodociąg'!$BS227,Słowniki_komponentów!$U$2:$Z$412,2,FALSE),"")</f>
        <v/>
      </c>
      <c r="X227" s="194" t="str">
        <f>IF(Tabela2[[#This Row],[Nazwa komponentu
'[3']]]&lt;&gt;"",IF(AND(Tabela2[[#This Row],[Wartość nakładów razem
'[15']]]&lt;3500,OR(MID('OT - przykład wodociąg'!$BS227,1,1)="4",MID('OT - przykład wodociąg'!$BS227,1,1)="5",MID('OT - przykład wodociąg'!$BS227,1,1)="6")),1,'OT - przykład wodociąg'!$BU227),"")</f>
        <v/>
      </c>
      <c r="Y227" s="190"/>
      <c r="Z227" s="178"/>
      <c r="AA227" s="178"/>
      <c r="AB227" s="178"/>
      <c r="AC227" s="198" t="str">
        <f>IF(Tabela2[[#This Row],[Nazwa komponentu
'[3']]]&lt;&gt;"",'OT - przykład wodociąg'!$BU227,"")</f>
        <v/>
      </c>
      <c r="AD227" s="190"/>
      <c r="AE227" s="190"/>
      <c r="AF227" s="190"/>
      <c r="AG227" s="190"/>
      <c r="AH227" s="190" t="s">
        <v>2650</v>
      </c>
      <c r="AI227" s="190"/>
      <c r="AJ227" s="190"/>
      <c r="AK227" s="190"/>
      <c r="AL227" s="190"/>
      <c r="AM227" s="190"/>
      <c r="AN227" s="190"/>
      <c r="AO227" s="190"/>
      <c r="AP227" s="190"/>
      <c r="AQ227" s="190"/>
      <c r="AR227" s="190"/>
      <c r="AS227" s="190"/>
      <c r="AT227" s="190"/>
      <c r="AU227" s="190"/>
      <c r="AV227" s="242"/>
      <c r="AW227" s="242"/>
      <c r="AX227" s="190"/>
      <c r="AY227" s="190"/>
      <c r="AZ227" s="206"/>
      <c r="BA227" s="178"/>
      <c r="BB227" s="178"/>
      <c r="BC227" s="178"/>
      <c r="BD227" s="178"/>
      <c r="BE227" s="190"/>
      <c r="BF227" s="190"/>
      <c r="BG227" s="198" t="str">
        <f>IF(Tabela2[[#This Row],[Nazwa komponentu
'[3']]]&lt;&gt;"",'OT - przykład wodociąg'!$BS227,"")</f>
        <v/>
      </c>
      <c r="BH227" s="190"/>
      <c r="BI227" s="190"/>
      <c r="BJ227" s="190"/>
      <c r="BK227" s="190"/>
      <c r="BL227" s="190"/>
      <c r="BM227" s="190"/>
      <c r="BN227" s="190"/>
      <c r="BO227" s="190"/>
      <c r="BP227" s="190"/>
      <c r="BQ227" s="200"/>
      <c r="BR227" s="248"/>
      <c r="BS227" s="198" t="str">
        <f t="shared" si="3"/>
        <v/>
      </c>
      <c r="BT227" s="200"/>
      <c r="BU227" s="198" t="str">
        <f>IFERROR(IF(VLOOKUP(BS227,Słowniki_komponentów!$U$1:$Z$476,5,FALSE)="wg tabeli materiałowej",INDEX(Słowniki_komponentów!$AD$2:$AG$50,MATCH(BT227,Słowniki_komponentów!$AC$2:$AC$50,0),MATCH(BQ227,Słowniki_komponentów!$AD$1:$AG$1,0)),VLOOKUP(BS227,Słowniki_komponentów!$U$1:$Z$476,5,FALSE)),"brak wszystkich danych")</f>
        <v>brak wszystkich danych</v>
      </c>
      <c r="BV227" s="201"/>
      <c r="BZ227" s="90"/>
      <c r="CA227" s="90"/>
      <c r="CB227" s="90"/>
    </row>
    <row r="228" spans="1:80">
      <c r="A228" s="189" t="s">
        <v>2620</v>
      </c>
      <c r="B228" s="190"/>
      <c r="C228" s="191" t="str">
        <f>IFERROR(VLOOKUP('OT - przykład wodociąg'!$BS228,Słowniki_komponentów!$U$2:$Z$412,4,FALSE),"")</f>
        <v/>
      </c>
      <c r="D228" s="190"/>
      <c r="E228" s="190"/>
      <c r="F228" s="193"/>
      <c r="G228" s="193"/>
      <c r="H228" s="193"/>
      <c r="I228" s="253"/>
      <c r="J228" s="190"/>
      <c r="K228" s="194" t="str">
        <f>IF(Tabela2[[#This Row],[Nazwa komponentu
'[3']]]&lt;&gt;"",VLOOKUP('OT - przykład wodociąg'!$BT228,Słowniki_komponentów!$AC$2:$AH$50,6,FALSE),"")</f>
        <v/>
      </c>
      <c r="L228" s="229"/>
      <c r="M228" s="228"/>
      <c r="N228" s="229"/>
      <c r="O228" s="228">
        <f>'przedmiar - przykład wodociąg'!K236</f>
        <v>0</v>
      </c>
      <c r="P228" s="226" t="str">
        <f>IF(Tabela2[[#This Row],[Nazwa komponentu
'[3']]]&lt;&gt;"",SUM(L228:O228),"")</f>
        <v/>
      </c>
      <c r="Q228" s="190"/>
      <c r="R228" s="193"/>
      <c r="S228" s="193"/>
      <c r="T228" s="193"/>
      <c r="U228" s="190"/>
      <c r="V228" s="192"/>
      <c r="W228" s="197" t="str">
        <f>IFERROR(VLOOKUP('OT - przykład wodociąg'!$BS228,Słowniki_komponentów!$U$2:$Z$412,2,FALSE),"")</f>
        <v/>
      </c>
      <c r="X228" s="194" t="str">
        <f>IF(Tabela2[[#This Row],[Nazwa komponentu
'[3']]]&lt;&gt;"",IF(AND(Tabela2[[#This Row],[Wartość nakładów razem
'[15']]]&lt;3500,OR(MID('OT - przykład wodociąg'!$BS228,1,1)="4",MID('OT - przykład wodociąg'!$BS228,1,1)="5",MID('OT - przykład wodociąg'!$BS228,1,1)="6")),1,'OT - przykład wodociąg'!$BU228),"")</f>
        <v/>
      </c>
      <c r="Y228" s="190"/>
      <c r="Z228" s="178"/>
      <c r="AA228" s="178"/>
      <c r="AB228" s="178"/>
      <c r="AC228" s="198" t="str">
        <f>IF(Tabela2[[#This Row],[Nazwa komponentu
'[3']]]&lt;&gt;"",'OT - przykład wodociąg'!$BU228,"")</f>
        <v/>
      </c>
      <c r="AD228" s="190"/>
      <c r="AE228" s="190"/>
      <c r="AF228" s="190"/>
      <c r="AG228" s="190"/>
      <c r="AH228" s="190"/>
      <c r="AI228" s="190"/>
      <c r="AJ228" s="190"/>
      <c r="AK228" s="190"/>
      <c r="AL228" s="190"/>
      <c r="AM228" s="190"/>
      <c r="AN228" s="190"/>
      <c r="AO228" s="190"/>
      <c r="AP228" s="190"/>
      <c r="AQ228" s="190"/>
      <c r="AR228" s="190"/>
      <c r="AS228" s="190"/>
      <c r="AT228" s="190"/>
      <c r="AU228" s="190"/>
      <c r="AV228" s="242"/>
      <c r="AW228" s="242"/>
      <c r="AX228" s="190"/>
      <c r="AY228" s="190"/>
      <c r="AZ228" s="206"/>
      <c r="BA228" s="178"/>
      <c r="BB228" s="178"/>
      <c r="BC228" s="178"/>
      <c r="BD228" s="178"/>
      <c r="BE228" s="190"/>
      <c r="BF228" s="190"/>
      <c r="BG228" s="198" t="str">
        <f>IF(Tabela2[[#This Row],[Nazwa komponentu
'[3']]]&lt;&gt;"",'OT - przykład wodociąg'!$BS228,"")</f>
        <v/>
      </c>
      <c r="BH228" s="190"/>
      <c r="BI228" s="190"/>
      <c r="BJ228" s="190"/>
      <c r="BK228" s="190"/>
      <c r="BL228" s="190"/>
      <c r="BM228" s="190"/>
      <c r="BN228" s="190"/>
      <c r="BO228" s="190"/>
      <c r="BP228" s="190"/>
      <c r="BQ228" s="190"/>
      <c r="BR228" s="218"/>
      <c r="BS228" s="198" t="str">
        <f t="shared" si="3"/>
        <v/>
      </c>
      <c r="BT228" s="190"/>
      <c r="BU228" s="198" t="str">
        <f>IFERROR(IF(VLOOKUP(BS228,Słowniki_komponentów!$U$1:$Z$476,5,FALSE)="wg tabeli materiałowej",INDEX(Słowniki_komponentów!$AD$2:$AG$50,MATCH(BT228,Słowniki_komponentów!$AC$2:$AC$50,0),MATCH(BQ228,Słowniki_komponentów!$AD$1:$AG$1,0)),VLOOKUP(BS228,Słowniki_komponentów!$U$1:$Z$476,5,FALSE)),"brak wszystkich danych")</f>
        <v>brak wszystkich danych</v>
      </c>
      <c r="BV228" s="205"/>
      <c r="BZ228" s="90"/>
      <c r="CA228" s="90"/>
      <c r="CB228" s="90"/>
    </row>
    <row r="229" spans="1:80">
      <c r="A229" s="189" t="s">
        <v>2621</v>
      </c>
      <c r="B229" s="190"/>
      <c r="C229" s="191" t="str">
        <f>IFERROR(VLOOKUP('OT - przykład wodociąg'!$BS229,Słowniki_komponentów!$U$2:$Z$412,4,FALSE),"")</f>
        <v/>
      </c>
      <c r="D229" s="190"/>
      <c r="E229" s="190"/>
      <c r="F229" s="193"/>
      <c r="G229" s="193"/>
      <c r="H229" s="193"/>
      <c r="I229" s="253"/>
      <c r="J229" s="190"/>
      <c r="K229" s="194" t="str">
        <f>IF(Tabela2[[#This Row],[Nazwa komponentu
'[3']]]&lt;&gt;"",VLOOKUP('OT - przykład wodociąg'!$BT229,Słowniki_komponentów!$AC$2:$AH$50,6,FALSE),"")</f>
        <v/>
      </c>
      <c r="L229" s="229"/>
      <c r="M229" s="228"/>
      <c r="N229" s="229"/>
      <c r="O229" s="228">
        <f>'przedmiar - przykład wodociąg'!K237</f>
        <v>0</v>
      </c>
      <c r="P229" s="226" t="str">
        <f>IF(Tabela2[[#This Row],[Nazwa komponentu
'[3']]]&lt;&gt;"",SUM(L229:O229),"")</f>
        <v/>
      </c>
      <c r="Q229" s="190"/>
      <c r="R229" s="193"/>
      <c r="S229" s="193"/>
      <c r="T229" s="193"/>
      <c r="U229" s="190"/>
      <c r="V229" s="192"/>
      <c r="W229" s="197" t="str">
        <f>IFERROR(VLOOKUP('OT - przykład wodociąg'!$BS229,Słowniki_komponentów!$U$2:$Z$412,2,FALSE),"")</f>
        <v/>
      </c>
      <c r="X229" s="194" t="str">
        <f>IF(Tabela2[[#This Row],[Nazwa komponentu
'[3']]]&lt;&gt;"",IF(AND(Tabela2[[#This Row],[Wartość nakładów razem
'[15']]]&lt;3500,OR(MID('OT - przykład wodociąg'!$BS229,1,1)="4",MID('OT - przykład wodociąg'!$BS229,1,1)="5",MID('OT - przykład wodociąg'!$BS229,1,1)="6")),1,'OT - przykład wodociąg'!$BU229),"")</f>
        <v/>
      </c>
      <c r="Y229" s="190"/>
      <c r="Z229" s="178"/>
      <c r="AA229" s="178"/>
      <c r="AB229" s="178"/>
      <c r="AC229" s="198" t="str">
        <f>IF(Tabela2[[#This Row],[Nazwa komponentu
'[3']]]&lt;&gt;"",'OT - przykład wodociąg'!$BU229,"")</f>
        <v/>
      </c>
      <c r="AD229" s="190"/>
      <c r="AE229" s="190"/>
      <c r="AF229" s="190"/>
      <c r="AG229" s="190"/>
      <c r="AH229" s="190"/>
      <c r="AI229" s="190"/>
      <c r="AJ229" s="190"/>
      <c r="AK229" s="190"/>
      <c r="AL229" s="190"/>
      <c r="AM229" s="190"/>
      <c r="AN229" s="190"/>
      <c r="AO229" s="190"/>
      <c r="AP229" s="190"/>
      <c r="AQ229" s="190"/>
      <c r="AR229" s="190"/>
      <c r="AS229" s="190"/>
      <c r="AT229" s="190"/>
      <c r="AU229" s="190"/>
      <c r="AV229" s="242"/>
      <c r="AW229" s="242"/>
      <c r="AX229" s="190"/>
      <c r="AY229" s="190"/>
      <c r="AZ229" s="206"/>
      <c r="BA229" s="178"/>
      <c r="BB229" s="178"/>
      <c r="BC229" s="178"/>
      <c r="BD229" s="178"/>
      <c r="BE229" s="190"/>
      <c r="BF229" s="190"/>
      <c r="BG229" s="198" t="str">
        <f>IF(Tabela2[[#This Row],[Nazwa komponentu
'[3']]]&lt;&gt;"",'OT - przykład wodociąg'!$BS229,"")</f>
        <v/>
      </c>
      <c r="BH229" s="190"/>
      <c r="BI229" s="190"/>
      <c r="BJ229" s="190"/>
      <c r="BK229" s="190"/>
      <c r="BL229" s="190"/>
      <c r="BM229" s="190"/>
      <c r="BN229" s="190"/>
      <c r="BO229" s="190"/>
      <c r="BP229" s="190"/>
      <c r="BQ229" s="200"/>
      <c r="BR229" s="248"/>
      <c r="BS229" s="198" t="str">
        <f t="shared" si="3"/>
        <v/>
      </c>
      <c r="BT229" s="200"/>
      <c r="BU229" s="198" t="str">
        <f>IFERROR(IF(VLOOKUP(BS229,Słowniki_komponentów!$U$1:$Z$476,5,FALSE)="wg tabeli materiałowej",INDEX(Słowniki_komponentów!$AD$2:$AG$50,MATCH(BT229,Słowniki_komponentów!$AC$2:$AC$50,0),MATCH(BQ229,Słowniki_komponentów!$AD$1:$AG$1,0)),VLOOKUP(BS229,Słowniki_komponentów!$U$1:$Z$476,5,FALSE)),"brak wszystkich danych")</f>
        <v>brak wszystkich danych</v>
      </c>
      <c r="BV229" s="201"/>
      <c r="BZ229" s="90"/>
      <c r="CA229" s="90"/>
      <c r="CB229" s="90"/>
    </row>
    <row r="230" spans="1:80">
      <c r="A230" s="189" t="s">
        <v>2622</v>
      </c>
      <c r="B230" s="190"/>
      <c r="C230" s="191" t="str">
        <f>IFERROR(VLOOKUP('OT - przykład wodociąg'!$BS230,Słowniki_komponentów!$U$2:$Z$412,4,FALSE),"")</f>
        <v/>
      </c>
      <c r="D230" s="190"/>
      <c r="E230" s="190"/>
      <c r="F230" s="193"/>
      <c r="G230" s="193"/>
      <c r="H230" s="193"/>
      <c r="I230" s="253"/>
      <c r="J230" s="190"/>
      <c r="K230" s="194" t="str">
        <f>IF(Tabela2[[#This Row],[Nazwa komponentu
'[3']]]&lt;&gt;"",VLOOKUP('OT - przykład wodociąg'!$BT230,Słowniki_komponentów!$AC$2:$AH$50,6,FALSE),"")</f>
        <v/>
      </c>
      <c r="L230" s="229"/>
      <c r="M230" s="228"/>
      <c r="N230" s="229"/>
      <c r="O230" s="228">
        <f>'przedmiar - przykład wodociąg'!K238</f>
        <v>0</v>
      </c>
      <c r="P230" s="226" t="str">
        <f>IF(Tabela2[[#This Row],[Nazwa komponentu
'[3']]]&lt;&gt;"",SUM(L230:O230),"")</f>
        <v/>
      </c>
      <c r="Q230" s="190"/>
      <c r="R230" s="193"/>
      <c r="S230" s="193"/>
      <c r="T230" s="193"/>
      <c r="U230" s="190"/>
      <c r="V230" s="192"/>
      <c r="W230" s="197" t="str">
        <f>IFERROR(VLOOKUP('OT - przykład wodociąg'!$BS230,Słowniki_komponentów!$U$2:$Z$412,2,FALSE),"")</f>
        <v/>
      </c>
      <c r="X230" s="194" t="str">
        <f>IF(Tabela2[[#This Row],[Nazwa komponentu
'[3']]]&lt;&gt;"",IF(AND(Tabela2[[#This Row],[Wartość nakładów razem
'[15']]]&lt;3500,OR(MID('OT - przykład wodociąg'!$BS230,1,1)="4",MID('OT - przykład wodociąg'!$BS230,1,1)="5",MID('OT - przykład wodociąg'!$BS230,1,1)="6")),1,'OT - przykład wodociąg'!$BU230),"")</f>
        <v/>
      </c>
      <c r="Y230" s="190"/>
      <c r="Z230" s="178"/>
      <c r="AA230" s="178"/>
      <c r="AB230" s="178"/>
      <c r="AC230" s="198" t="str">
        <f>IF(Tabela2[[#This Row],[Nazwa komponentu
'[3']]]&lt;&gt;"",'OT - przykład wodociąg'!$BU230,"")</f>
        <v/>
      </c>
      <c r="AD230" s="190"/>
      <c r="AE230" s="190"/>
      <c r="AF230" s="190"/>
      <c r="AG230" s="190"/>
      <c r="AH230" s="190"/>
      <c r="AI230" s="190"/>
      <c r="AJ230" s="190"/>
      <c r="AK230" s="190"/>
      <c r="AL230" s="190"/>
      <c r="AM230" s="190"/>
      <c r="AN230" s="190"/>
      <c r="AO230" s="190"/>
      <c r="AP230" s="190"/>
      <c r="AQ230" s="190"/>
      <c r="AR230" s="190"/>
      <c r="AS230" s="190"/>
      <c r="AT230" s="190"/>
      <c r="AU230" s="190"/>
      <c r="AV230" s="242"/>
      <c r="AW230" s="242"/>
      <c r="AX230" s="190"/>
      <c r="AY230" s="190"/>
      <c r="AZ230" s="206"/>
      <c r="BA230" s="178"/>
      <c r="BB230" s="178"/>
      <c r="BC230" s="178"/>
      <c r="BD230" s="178"/>
      <c r="BE230" s="190"/>
      <c r="BF230" s="190"/>
      <c r="BG230" s="198" t="str">
        <f>IF(Tabela2[[#This Row],[Nazwa komponentu
'[3']]]&lt;&gt;"",'OT - przykład wodociąg'!$BS230,"")</f>
        <v/>
      </c>
      <c r="BH230" s="190"/>
      <c r="BI230" s="190"/>
      <c r="BJ230" s="190"/>
      <c r="BK230" s="190"/>
      <c r="BL230" s="190"/>
      <c r="BM230" s="190"/>
      <c r="BN230" s="190"/>
      <c r="BO230" s="190"/>
      <c r="BP230" s="190"/>
      <c r="BQ230" s="190"/>
      <c r="BR230" s="218"/>
      <c r="BS230" s="198" t="str">
        <f t="shared" si="3"/>
        <v/>
      </c>
      <c r="BT230" s="190"/>
      <c r="BU230" s="198" t="str">
        <f>IFERROR(IF(VLOOKUP(BS230,Słowniki_komponentów!$U$1:$Z$476,5,FALSE)="wg tabeli materiałowej",INDEX(Słowniki_komponentów!$AD$2:$AG$50,MATCH(BT230,Słowniki_komponentów!$AC$2:$AC$50,0),MATCH(BQ230,Słowniki_komponentów!$AD$1:$AG$1,0)),VLOOKUP(BS230,Słowniki_komponentów!$U$1:$Z$476,5,FALSE)),"brak wszystkich danych")</f>
        <v>brak wszystkich danych</v>
      </c>
      <c r="BV230" s="205"/>
      <c r="BZ230" s="90"/>
      <c r="CA230" s="90"/>
      <c r="CB230" s="90"/>
    </row>
    <row r="231" spans="1:80">
      <c r="A231" s="189" t="s">
        <v>2623</v>
      </c>
      <c r="B231" s="190"/>
      <c r="C231" s="191" t="str">
        <f>IFERROR(VLOOKUP('OT - przykład wodociąg'!$BS231,Słowniki_komponentów!$U$2:$Z$412,4,FALSE),"")</f>
        <v/>
      </c>
      <c r="D231" s="190"/>
      <c r="E231" s="190"/>
      <c r="F231" s="193"/>
      <c r="G231" s="193"/>
      <c r="H231" s="193"/>
      <c r="I231" s="253"/>
      <c r="J231" s="190"/>
      <c r="K231" s="194" t="str">
        <f>IF(Tabela2[[#This Row],[Nazwa komponentu
'[3']]]&lt;&gt;"",VLOOKUP('OT - przykład wodociąg'!$BT231,Słowniki_komponentów!$AC$2:$AH$50,6,FALSE),"")</f>
        <v/>
      </c>
      <c r="L231" s="229"/>
      <c r="M231" s="228"/>
      <c r="N231" s="229"/>
      <c r="O231" s="228">
        <f>'przedmiar - przykład wodociąg'!K239</f>
        <v>0</v>
      </c>
      <c r="P231" s="226" t="str">
        <f>IF(Tabela2[[#This Row],[Nazwa komponentu
'[3']]]&lt;&gt;"",SUM(L231:O231),"")</f>
        <v/>
      </c>
      <c r="Q231" s="190"/>
      <c r="R231" s="193"/>
      <c r="S231" s="193"/>
      <c r="T231" s="193"/>
      <c r="U231" s="190"/>
      <c r="V231" s="192"/>
      <c r="W231" s="197" t="str">
        <f>IFERROR(VLOOKUP('OT - przykład wodociąg'!$BS231,Słowniki_komponentów!$U$2:$Z$412,2,FALSE),"")</f>
        <v/>
      </c>
      <c r="X231" s="194" t="str">
        <f>IF(Tabela2[[#This Row],[Nazwa komponentu
'[3']]]&lt;&gt;"",IF(AND(Tabela2[[#This Row],[Wartość nakładów razem
'[15']]]&lt;3500,OR(MID('OT - przykład wodociąg'!$BS231,1,1)="4",MID('OT - przykład wodociąg'!$BS231,1,1)="5",MID('OT - przykład wodociąg'!$BS231,1,1)="6")),1,'OT - przykład wodociąg'!$BU231),"")</f>
        <v/>
      </c>
      <c r="Y231" s="190"/>
      <c r="Z231" s="178"/>
      <c r="AA231" s="178"/>
      <c r="AB231" s="178"/>
      <c r="AC231" s="198" t="str">
        <f>IF(Tabela2[[#This Row],[Nazwa komponentu
'[3']]]&lt;&gt;"",'OT - przykład wodociąg'!$BU231,"")</f>
        <v/>
      </c>
      <c r="AD231" s="190"/>
      <c r="AE231" s="190"/>
      <c r="AF231" s="190"/>
      <c r="AG231" s="190"/>
      <c r="AH231" s="190"/>
      <c r="AI231" s="190"/>
      <c r="AJ231" s="190"/>
      <c r="AK231" s="190"/>
      <c r="AL231" s="190"/>
      <c r="AM231" s="190"/>
      <c r="AN231" s="190"/>
      <c r="AO231" s="190"/>
      <c r="AP231" s="190"/>
      <c r="AQ231" s="190"/>
      <c r="AR231" s="190"/>
      <c r="AS231" s="190"/>
      <c r="AT231" s="190"/>
      <c r="AU231" s="190"/>
      <c r="AV231" s="242"/>
      <c r="AW231" s="242"/>
      <c r="AX231" s="190"/>
      <c r="AY231" s="190"/>
      <c r="AZ231" s="206"/>
      <c r="BA231" s="178"/>
      <c r="BB231" s="178"/>
      <c r="BC231" s="178"/>
      <c r="BD231" s="178"/>
      <c r="BE231" s="190"/>
      <c r="BF231" s="190"/>
      <c r="BG231" s="198" t="str">
        <f>IF(Tabela2[[#This Row],[Nazwa komponentu
'[3']]]&lt;&gt;"",'OT - przykład wodociąg'!$BS231,"")</f>
        <v/>
      </c>
      <c r="BH231" s="190"/>
      <c r="BI231" s="190"/>
      <c r="BJ231" s="190"/>
      <c r="BK231" s="190"/>
      <c r="BL231" s="190"/>
      <c r="BM231" s="190"/>
      <c r="BN231" s="190"/>
      <c r="BO231" s="190"/>
      <c r="BP231" s="190"/>
      <c r="BQ231" s="200"/>
      <c r="BR231" s="248"/>
      <c r="BS231" s="198" t="str">
        <f t="shared" si="3"/>
        <v/>
      </c>
      <c r="BT231" s="200"/>
      <c r="BU231" s="198" t="str">
        <f>IFERROR(IF(VLOOKUP(BS231,Słowniki_komponentów!$U$1:$Z$476,5,FALSE)="wg tabeli materiałowej",INDEX(Słowniki_komponentów!$AD$2:$AG$50,MATCH(BT231,Słowniki_komponentów!$AC$2:$AC$50,0),MATCH(BQ231,Słowniki_komponentów!$AD$1:$AG$1,0)),VLOOKUP(BS231,Słowniki_komponentów!$U$1:$Z$476,5,FALSE)),"brak wszystkich danych")</f>
        <v>brak wszystkich danych</v>
      </c>
      <c r="BV231" s="201"/>
      <c r="BZ231" s="90"/>
      <c r="CA231" s="90"/>
      <c r="CB231" s="90"/>
    </row>
    <row r="232" spans="1:80">
      <c r="A232" s="189" t="s">
        <v>2624</v>
      </c>
      <c r="B232" s="190"/>
      <c r="C232" s="191" t="str">
        <f>IFERROR(VLOOKUP('OT - przykład wodociąg'!$BS232,Słowniki_komponentów!$U$2:$Z$412,4,FALSE),"")</f>
        <v/>
      </c>
      <c r="D232" s="190"/>
      <c r="E232" s="190"/>
      <c r="F232" s="193"/>
      <c r="G232" s="193"/>
      <c r="H232" s="193"/>
      <c r="I232" s="253"/>
      <c r="J232" s="190"/>
      <c r="K232" s="194" t="str">
        <f>IF(Tabela2[[#This Row],[Nazwa komponentu
'[3']]]&lt;&gt;"",VLOOKUP('OT - przykład wodociąg'!$BT232,Słowniki_komponentów!$AC$2:$AH$50,6,FALSE),"")</f>
        <v/>
      </c>
      <c r="L232" s="229"/>
      <c r="M232" s="228"/>
      <c r="N232" s="229"/>
      <c r="O232" s="228">
        <f>'przedmiar - przykład wodociąg'!K240</f>
        <v>0</v>
      </c>
      <c r="P232" s="226" t="str">
        <f>IF(Tabela2[[#This Row],[Nazwa komponentu
'[3']]]&lt;&gt;"",SUM(L232:O232),"")</f>
        <v/>
      </c>
      <c r="Q232" s="190"/>
      <c r="R232" s="193"/>
      <c r="S232" s="193"/>
      <c r="T232" s="193"/>
      <c r="U232" s="190"/>
      <c r="V232" s="192"/>
      <c r="W232" s="197" t="str">
        <f>IFERROR(VLOOKUP('OT - przykład wodociąg'!$BS232,Słowniki_komponentów!$U$2:$Z$412,2,FALSE),"")</f>
        <v/>
      </c>
      <c r="X232" s="194" t="str">
        <f>IF(Tabela2[[#This Row],[Nazwa komponentu
'[3']]]&lt;&gt;"",IF(AND(Tabela2[[#This Row],[Wartość nakładów razem
'[15']]]&lt;3500,OR(MID('OT - przykład wodociąg'!$BS232,1,1)="4",MID('OT - przykład wodociąg'!$BS232,1,1)="5",MID('OT - przykład wodociąg'!$BS232,1,1)="6")),1,'OT - przykład wodociąg'!$BU232),"")</f>
        <v/>
      </c>
      <c r="Y232" s="190"/>
      <c r="Z232" s="178"/>
      <c r="AA232" s="178"/>
      <c r="AB232" s="178"/>
      <c r="AC232" s="198" t="str">
        <f>IF(Tabela2[[#This Row],[Nazwa komponentu
'[3']]]&lt;&gt;"",'OT - przykład wodociąg'!$BU232,"")</f>
        <v/>
      </c>
      <c r="AD232" s="190"/>
      <c r="AE232" s="190"/>
      <c r="AF232" s="190"/>
      <c r="AG232" s="190"/>
      <c r="AH232" s="190"/>
      <c r="AI232" s="190"/>
      <c r="AJ232" s="190"/>
      <c r="AK232" s="190"/>
      <c r="AL232" s="190"/>
      <c r="AM232" s="190"/>
      <c r="AN232" s="190"/>
      <c r="AO232" s="190"/>
      <c r="AP232" s="190"/>
      <c r="AQ232" s="190"/>
      <c r="AR232" s="190"/>
      <c r="AS232" s="190"/>
      <c r="AT232" s="190"/>
      <c r="AU232" s="190"/>
      <c r="AV232" s="242"/>
      <c r="AW232" s="242"/>
      <c r="AX232" s="190"/>
      <c r="AY232" s="190"/>
      <c r="AZ232" s="206"/>
      <c r="BA232" s="178"/>
      <c r="BB232" s="178"/>
      <c r="BC232" s="178"/>
      <c r="BD232" s="178"/>
      <c r="BE232" s="190"/>
      <c r="BF232" s="190"/>
      <c r="BG232" s="198" t="str">
        <f>IF(Tabela2[[#This Row],[Nazwa komponentu
'[3']]]&lt;&gt;"",'OT - przykład wodociąg'!$BS232,"")</f>
        <v/>
      </c>
      <c r="BH232" s="190"/>
      <c r="BI232" s="190"/>
      <c r="BJ232" s="190"/>
      <c r="BK232" s="190"/>
      <c r="BL232" s="190"/>
      <c r="BM232" s="190"/>
      <c r="BN232" s="190"/>
      <c r="BO232" s="190"/>
      <c r="BP232" s="190"/>
      <c r="BQ232" s="190"/>
      <c r="BR232" s="218"/>
      <c r="BS232" s="198" t="str">
        <f t="shared" si="3"/>
        <v/>
      </c>
      <c r="BT232" s="190"/>
      <c r="BU232" s="198" t="str">
        <f>IFERROR(IF(VLOOKUP(BS232,Słowniki_komponentów!$U$1:$Z$476,5,FALSE)="wg tabeli materiałowej",INDEX(Słowniki_komponentów!$AD$2:$AG$50,MATCH(BT232,Słowniki_komponentów!$AC$2:$AC$50,0),MATCH(BQ232,Słowniki_komponentów!$AD$1:$AG$1,0)),VLOOKUP(BS232,Słowniki_komponentów!$U$1:$Z$476,5,FALSE)),"brak wszystkich danych")</f>
        <v>brak wszystkich danych</v>
      </c>
      <c r="BV232" s="205"/>
      <c r="BZ232" s="90"/>
      <c r="CA232" s="90"/>
      <c r="CB232" s="90"/>
    </row>
    <row r="233" spans="1:80">
      <c r="A233" s="189" t="s">
        <v>3966</v>
      </c>
      <c r="B233" s="190"/>
      <c r="C233" s="191" t="str">
        <f>IFERROR(VLOOKUP('OT - przykład wodociąg'!$BS233,Słowniki_komponentów!$U$2:$Z$412,4,FALSE),"")</f>
        <v/>
      </c>
      <c r="D233" s="190"/>
      <c r="E233" s="190"/>
      <c r="F233" s="193"/>
      <c r="G233" s="193"/>
      <c r="H233" s="193"/>
      <c r="I233" s="253"/>
      <c r="J233" s="190"/>
      <c r="K233" s="194" t="str">
        <f>IF(Tabela2[[#This Row],[Nazwa komponentu
'[3']]]&lt;&gt;"",VLOOKUP('OT - przykład wodociąg'!$BT233,Słowniki_komponentów!$AC$2:$AH$50,6,FALSE),"")</f>
        <v/>
      </c>
      <c r="L233" s="229"/>
      <c r="M233" s="228"/>
      <c r="N233" s="229"/>
      <c r="O233" s="228">
        <f>'przedmiar - przykład wodociąg'!K241</f>
        <v>0</v>
      </c>
      <c r="P233" s="226" t="str">
        <f>IF(Tabela2[[#This Row],[Nazwa komponentu
'[3']]]&lt;&gt;"",SUM(L233:O233),"")</f>
        <v/>
      </c>
      <c r="Q233" s="190"/>
      <c r="R233" s="193"/>
      <c r="S233" s="193"/>
      <c r="T233" s="193"/>
      <c r="U233" s="190"/>
      <c r="V233" s="192"/>
      <c r="W233" s="197" t="str">
        <f>IFERROR(VLOOKUP('OT - przykład wodociąg'!$BS233,Słowniki_komponentów!$U$2:$Z$412,2,FALSE),"")</f>
        <v/>
      </c>
      <c r="X233" s="194" t="str">
        <f>IF(Tabela2[[#This Row],[Nazwa komponentu
'[3']]]&lt;&gt;"",IF(AND(Tabela2[[#This Row],[Wartość nakładów razem
'[15']]]&lt;3500,OR(MID('OT - przykład wodociąg'!$BS233,1,1)="4",MID('OT - przykład wodociąg'!$BS233,1,1)="5",MID('OT - przykład wodociąg'!$BS233,1,1)="6")),1,'OT - przykład wodociąg'!$BU233),"")</f>
        <v/>
      </c>
      <c r="Y233" s="190"/>
      <c r="Z233" s="178"/>
      <c r="AA233" s="178"/>
      <c r="AB233" s="178"/>
      <c r="AC233" s="198" t="str">
        <f>IF(Tabela2[[#This Row],[Nazwa komponentu
'[3']]]&lt;&gt;"",'OT - przykład wodociąg'!$BU233,"")</f>
        <v/>
      </c>
      <c r="AD233" s="190"/>
      <c r="AE233" s="190"/>
      <c r="AF233" s="190"/>
      <c r="AG233" s="190"/>
      <c r="AH233" s="190"/>
      <c r="AI233" s="190"/>
      <c r="AJ233" s="190"/>
      <c r="AK233" s="190"/>
      <c r="AL233" s="190"/>
      <c r="AM233" s="190"/>
      <c r="AN233" s="190"/>
      <c r="AO233" s="190"/>
      <c r="AP233" s="190"/>
      <c r="AQ233" s="190"/>
      <c r="AR233" s="190"/>
      <c r="AS233" s="190"/>
      <c r="AT233" s="190"/>
      <c r="AU233" s="190"/>
      <c r="AV233" s="242"/>
      <c r="AW233" s="242"/>
      <c r="AX233" s="190"/>
      <c r="AY233" s="190"/>
      <c r="AZ233" s="206"/>
      <c r="BA233" s="178"/>
      <c r="BB233" s="178"/>
      <c r="BC233" s="178"/>
      <c r="BD233" s="178"/>
      <c r="BE233" s="190"/>
      <c r="BF233" s="190"/>
      <c r="BG233" s="198" t="str">
        <f>IF(Tabela2[[#This Row],[Nazwa komponentu
'[3']]]&lt;&gt;"",'OT - przykład wodociąg'!$BS233,"")</f>
        <v/>
      </c>
      <c r="BH233" s="190"/>
      <c r="BI233" s="190"/>
      <c r="BJ233" s="190"/>
      <c r="BK233" s="190"/>
      <c r="BL233" s="190"/>
      <c r="BM233" s="190"/>
      <c r="BN233" s="190"/>
      <c r="BO233" s="190"/>
      <c r="BP233" s="190"/>
      <c r="BQ233" s="200"/>
      <c r="BR233" s="248"/>
      <c r="BS233" s="198" t="str">
        <f t="shared" si="3"/>
        <v/>
      </c>
      <c r="BT233" s="200"/>
      <c r="BU233" s="198" t="str">
        <f>IFERROR(IF(VLOOKUP(BS233,Słowniki_komponentów!$U$1:$Z$476,5,FALSE)="wg tabeli materiałowej",INDEX(Słowniki_komponentów!$AD$2:$AG$50,MATCH(BT233,Słowniki_komponentów!$AC$2:$AC$50,0),MATCH(BQ233,Słowniki_komponentów!$AD$1:$AG$1,0)),VLOOKUP(BS233,Słowniki_komponentów!$U$1:$Z$476,5,FALSE)),"brak wszystkich danych")</f>
        <v>brak wszystkich danych</v>
      </c>
      <c r="BV233" s="201"/>
      <c r="BZ233" s="90"/>
      <c r="CA233" s="90"/>
      <c r="CB233" s="90"/>
    </row>
    <row r="234" spans="1:80">
      <c r="A234" s="189" t="s">
        <v>2625</v>
      </c>
      <c r="B234" s="190"/>
      <c r="C234" s="191" t="str">
        <f>IFERROR(VLOOKUP('OT - przykład wodociąg'!$BS234,Słowniki_komponentów!$U$2:$Z$412,4,FALSE),"")</f>
        <v/>
      </c>
      <c r="D234" s="190"/>
      <c r="E234" s="190"/>
      <c r="F234" s="193"/>
      <c r="G234" s="193"/>
      <c r="H234" s="193"/>
      <c r="I234" s="253"/>
      <c r="J234" s="190"/>
      <c r="K234" s="194" t="str">
        <f>IF(Tabela2[[#This Row],[Nazwa komponentu
'[3']]]&lt;&gt;"",VLOOKUP('OT - przykład wodociąg'!$BT234,Słowniki_komponentów!$AC$2:$AH$50,6,FALSE),"")</f>
        <v/>
      </c>
      <c r="L234" s="229"/>
      <c r="M234" s="228"/>
      <c r="N234" s="229"/>
      <c r="O234" s="228">
        <f>'przedmiar - przykład wodociąg'!K242</f>
        <v>0</v>
      </c>
      <c r="P234" s="226" t="str">
        <f>IF(Tabela2[[#This Row],[Nazwa komponentu
'[3']]]&lt;&gt;"",SUM(L234:O234),"")</f>
        <v/>
      </c>
      <c r="Q234" s="190"/>
      <c r="R234" s="193"/>
      <c r="S234" s="193"/>
      <c r="T234" s="193"/>
      <c r="U234" s="190"/>
      <c r="V234" s="192"/>
      <c r="W234" s="197" t="str">
        <f>IFERROR(VLOOKUP('OT - przykład wodociąg'!$BS234,Słowniki_komponentów!$U$2:$Z$412,2,FALSE),"")</f>
        <v/>
      </c>
      <c r="X234" s="194" t="str">
        <f>IF(Tabela2[[#This Row],[Nazwa komponentu
'[3']]]&lt;&gt;"",IF(AND(Tabela2[[#This Row],[Wartość nakładów razem
'[15']]]&lt;3500,OR(MID('OT - przykład wodociąg'!$BS234,1,1)="4",MID('OT - przykład wodociąg'!$BS234,1,1)="5",MID('OT - przykład wodociąg'!$BS234,1,1)="6")),1,'OT - przykład wodociąg'!$BU234),"")</f>
        <v/>
      </c>
      <c r="Y234" s="190"/>
      <c r="Z234" s="178"/>
      <c r="AA234" s="178"/>
      <c r="AB234" s="178"/>
      <c r="AC234" s="198" t="str">
        <f>IF(Tabela2[[#This Row],[Nazwa komponentu
'[3']]]&lt;&gt;"",'OT - przykład wodociąg'!$BU234,"")</f>
        <v/>
      </c>
      <c r="AD234" s="190"/>
      <c r="AE234" s="190"/>
      <c r="AF234" s="190"/>
      <c r="AG234" s="190"/>
      <c r="AH234" s="190"/>
      <c r="AI234" s="190"/>
      <c r="AJ234" s="190"/>
      <c r="AK234" s="190"/>
      <c r="AL234" s="190"/>
      <c r="AM234" s="190"/>
      <c r="AN234" s="190"/>
      <c r="AO234" s="190"/>
      <c r="AP234" s="190"/>
      <c r="AQ234" s="190"/>
      <c r="AR234" s="190"/>
      <c r="AS234" s="190"/>
      <c r="AT234" s="190"/>
      <c r="AU234" s="190"/>
      <c r="AV234" s="242"/>
      <c r="AW234" s="242"/>
      <c r="AX234" s="190"/>
      <c r="AY234" s="190"/>
      <c r="AZ234" s="206"/>
      <c r="BA234" s="178"/>
      <c r="BB234" s="178"/>
      <c r="BC234" s="178"/>
      <c r="BD234" s="178"/>
      <c r="BE234" s="190"/>
      <c r="BF234" s="190"/>
      <c r="BG234" s="198" t="str">
        <f>IF(Tabela2[[#This Row],[Nazwa komponentu
'[3']]]&lt;&gt;"",'OT - przykład wodociąg'!$BS234,"")</f>
        <v/>
      </c>
      <c r="BH234" s="190"/>
      <c r="BI234" s="190"/>
      <c r="BJ234" s="190"/>
      <c r="BK234" s="190"/>
      <c r="BL234" s="190"/>
      <c r="BM234" s="190"/>
      <c r="BN234" s="190"/>
      <c r="BO234" s="190"/>
      <c r="BP234" s="190"/>
      <c r="BQ234" s="190"/>
      <c r="BR234" s="218"/>
      <c r="BS234" s="198" t="str">
        <f t="shared" si="3"/>
        <v/>
      </c>
      <c r="BT234" s="190"/>
      <c r="BU234" s="198" t="str">
        <f>IFERROR(IF(VLOOKUP(BS234,Słowniki_komponentów!$U$1:$Z$476,5,FALSE)="wg tabeli materiałowej",INDEX(Słowniki_komponentów!$AD$2:$AG$50,MATCH(BT234,Słowniki_komponentów!$AC$2:$AC$50,0),MATCH(BQ234,Słowniki_komponentów!$AD$1:$AG$1,0)),VLOOKUP(BS234,Słowniki_komponentów!$U$1:$Z$476,5,FALSE)),"brak wszystkich danych")</f>
        <v>brak wszystkich danych</v>
      </c>
      <c r="BV234" s="205"/>
      <c r="BZ234" s="90"/>
      <c r="CA234" s="90"/>
      <c r="CB234" s="90"/>
    </row>
    <row r="235" spans="1:80">
      <c r="A235" s="189" t="s">
        <v>2626</v>
      </c>
      <c r="B235" s="190"/>
      <c r="C235" s="191" t="str">
        <f>IFERROR(VLOOKUP('OT - przykład wodociąg'!$BS235,Słowniki_komponentów!$U$2:$Z$412,4,FALSE),"")</f>
        <v/>
      </c>
      <c r="D235" s="190"/>
      <c r="E235" s="190"/>
      <c r="F235" s="193"/>
      <c r="G235" s="193"/>
      <c r="H235" s="193"/>
      <c r="I235" s="253"/>
      <c r="J235" s="190"/>
      <c r="K235" s="194" t="str">
        <f>IF(Tabela2[[#This Row],[Nazwa komponentu
'[3']]]&lt;&gt;"",VLOOKUP('OT - przykład wodociąg'!$BT235,Słowniki_komponentów!$AC$2:$AH$50,6,FALSE),"")</f>
        <v/>
      </c>
      <c r="L235" s="229"/>
      <c r="M235" s="228"/>
      <c r="N235" s="229"/>
      <c r="O235" s="228">
        <f>'przedmiar - przykład wodociąg'!K243</f>
        <v>0</v>
      </c>
      <c r="P235" s="226" t="str">
        <f>IF(Tabela2[[#This Row],[Nazwa komponentu
'[3']]]&lt;&gt;"",SUM(L235:O235),"")</f>
        <v/>
      </c>
      <c r="Q235" s="190"/>
      <c r="R235" s="193"/>
      <c r="S235" s="193"/>
      <c r="T235" s="193"/>
      <c r="U235" s="190"/>
      <c r="V235" s="192"/>
      <c r="W235" s="197" t="str">
        <f>IFERROR(VLOOKUP('OT - przykład wodociąg'!$BS235,Słowniki_komponentów!$U$2:$Z$412,2,FALSE),"")</f>
        <v/>
      </c>
      <c r="X235" s="194" t="str">
        <f>IF(Tabela2[[#This Row],[Nazwa komponentu
'[3']]]&lt;&gt;"",IF(AND(Tabela2[[#This Row],[Wartość nakładów razem
'[15']]]&lt;3500,OR(MID('OT - przykład wodociąg'!$BS235,1,1)="4",MID('OT - przykład wodociąg'!$BS235,1,1)="5",MID('OT - przykład wodociąg'!$BS235,1,1)="6")),1,'OT - przykład wodociąg'!$BU235),"")</f>
        <v/>
      </c>
      <c r="Y235" s="190"/>
      <c r="Z235" s="178"/>
      <c r="AA235" s="178"/>
      <c r="AB235" s="178"/>
      <c r="AC235" s="198" t="str">
        <f>IF(Tabela2[[#This Row],[Nazwa komponentu
'[3']]]&lt;&gt;"",'OT - przykład wodociąg'!$BU235,"")</f>
        <v/>
      </c>
      <c r="AD235" s="190"/>
      <c r="AE235" s="190"/>
      <c r="AF235" s="190"/>
      <c r="AG235" s="190"/>
      <c r="AH235" s="190"/>
      <c r="AI235" s="190"/>
      <c r="AJ235" s="190"/>
      <c r="AK235" s="190"/>
      <c r="AL235" s="190"/>
      <c r="AM235" s="190"/>
      <c r="AN235" s="190"/>
      <c r="AO235" s="190"/>
      <c r="AP235" s="190"/>
      <c r="AQ235" s="190"/>
      <c r="AR235" s="190"/>
      <c r="AS235" s="190"/>
      <c r="AT235" s="190"/>
      <c r="AU235" s="190"/>
      <c r="AV235" s="242"/>
      <c r="AW235" s="242"/>
      <c r="AX235" s="190"/>
      <c r="AY235" s="190"/>
      <c r="AZ235" s="206"/>
      <c r="BA235" s="178"/>
      <c r="BB235" s="178"/>
      <c r="BC235" s="178"/>
      <c r="BD235" s="178"/>
      <c r="BE235" s="190"/>
      <c r="BF235" s="190"/>
      <c r="BG235" s="198" t="str">
        <f>IF(Tabela2[[#This Row],[Nazwa komponentu
'[3']]]&lt;&gt;"",'OT - przykład wodociąg'!$BS235,"")</f>
        <v/>
      </c>
      <c r="BH235" s="190"/>
      <c r="BI235" s="190"/>
      <c r="BJ235" s="190"/>
      <c r="BK235" s="190"/>
      <c r="BL235" s="190"/>
      <c r="BM235" s="190"/>
      <c r="BN235" s="190"/>
      <c r="BO235" s="190"/>
      <c r="BP235" s="190"/>
      <c r="BQ235" s="200"/>
      <c r="BR235" s="248"/>
      <c r="BS235" s="198" t="str">
        <f t="shared" si="3"/>
        <v/>
      </c>
      <c r="BT235" s="200"/>
      <c r="BU235" s="198" t="str">
        <f>IFERROR(IF(VLOOKUP(BS235,Słowniki_komponentów!$U$1:$Z$476,5,FALSE)="wg tabeli materiałowej",INDEX(Słowniki_komponentów!$AD$2:$AG$50,MATCH(BT235,Słowniki_komponentów!$AC$2:$AC$50,0),MATCH(BQ235,Słowniki_komponentów!$AD$1:$AG$1,0)),VLOOKUP(BS235,Słowniki_komponentów!$U$1:$Z$476,5,FALSE)),"brak wszystkich danych")</f>
        <v>brak wszystkich danych</v>
      </c>
      <c r="BV235" s="201"/>
      <c r="BZ235" s="90"/>
      <c r="CA235" s="90"/>
      <c r="CB235" s="90"/>
    </row>
    <row r="236" spans="1:80">
      <c r="A236" s="189" t="s">
        <v>3967</v>
      </c>
      <c r="B236" s="190"/>
      <c r="C236" s="191" t="str">
        <f>IFERROR(VLOOKUP('OT - przykład wodociąg'!$BS236,Słowniki_komponentów!$U$2:$Z$412,4,FALSE),"")</f>
        <v/>
      </c>
      <c r="D236" s="190"/>
      <c r="E236" s="190"/>
      <c r="F236" s="193"/>
      <c r="G236" s="193"/>
      <c r="H236" s="193"/>
      <c r="I236" s="253"/>
      <c r="J236" s="190"/>
      <c r="K236" s="194" t="str">
        <f>IF(Tabela2[[#This Row],[Nazwa komponentu
'[3']]]&lt;&gt;"",VLOOKUP('OT - przykład wodociąg'!$BT236,Słowniki_komponentów!$AC$2:$AH$50,6,FALSE),"")</f>
        <v/>
      </c>
      <c r="L236" s="229"/>
      <c r="M236" s="228"/>
      <c r="N236" s="229"/>
      <c r="O236" s="228">
        <f>'przedmiar - przykład wodociąg'!K244</f>
        <v>0</v>
      </c>
      <c r="P236" s="226" t="str">
        <f>IF(Tabela2[[#This Row],[Nazwa komponentu
'[3']]]&lt;&gt;"",SUM(L236:O236),"")</f>
        <v/>
      </c>
      <c r="Q236" s="190"/>
      <c r="R236" s="193"/>
      <c r="S236" s="193"/>
      <c r="T236" s="193"/>
      <c r="U236" s="190"/>
      <c r="V236" s="192"/>
      <c r="W236" s="197" t="str">
        <f>IFERROR(VLOOKUP('OT - przykład wodociąg'!$BS236,Słowniki_komponentów!$U$2:$Z$412,2,FALSE),"")</f>
        <v/>
      </c>
      <c r="X236" s="194" t="str">
        <f>IF(Tabela2[[#This Row],[Nazwa komponentu
'[3']]]&lt;&gt;"",IF(AND(Tabela2[[#This Row],[Wartość nakładów razem
'[15']]]&lt;3500,OR(MID('OT - przykład wodociąg'!$BS236,1,1)="4",MID('OT - przykład wodociąg'!$BS236,1,1)="5",MID('OT - przykład wodociąg'!$BS236,1,1)="6")),1,'OT - przykład wodociąg'!$BU236),"")</f>
        <v/>
      </c>
      <c r="Y236" s="190"/>
      <c r="Z236" s="178"/>
      <c r="AA236" s="178"/>
      <c r="AB236" s="178"/>
      <c r="AC236" s="198" t="str">
        <f>IF(Tabela2[[#This Row],[Nazwa komponentu
'[3']]]&lt;&gt;"",'OT - przykład wodociąg'!$BU236,"")</f>
        <v/>
      </c>
      <c r="AD236" s="190"/>
      <c r="AE236" s="190"/>
      <c r="AF236" s="190"/>
      <c r="AG236" s="190"/>
      <c r="AH236" s="190"/>
      <c r="AI236" s="190"/>
      <c r="AJ236" s="190"/>
      <c r="AK236" s="190"/>
      <c r="AL236" s="190"/>
      <c r="AM236" s="190"/>
      <c r="AN236" s="190"/>
      <c r="AO236" s="190"/>
      <c r="AP236" s="190"/>
      <c r="AQ236" s="190"/>
      <c r="AR236" s="190"/>
      <c r="AS236" s="190"/>
      <c r="AT236" s="190"/>
      <c r="AU236" s="190"/>
      <c r="AV236" s="242"/>
      <c r="AW236" s="242"/>
      <c r="AX236" s="190"/>
      <c r="AY236" s="190"/>
      <c r="AZ236" s="206"/>
      <c r="BA236" s="178"/>
      <c r="BB236" s="178"/>
      <c r="BC236" s="178"/>
      <c r="BD236" s="178"/>
      <c r="BE236" s="190"/>
      <c r="BF236" s="190"/>
      <c r="BG236" s="198" t="str">
        <f>IF(Tabela2[[#This Row],[Nazwa komponentu
'[3']]]&lt;&gt;"",'OT - przykład wodociąg'!$BS236,"")</f>
        <v/>
      </c>
      <c r="BH236" s="190"/>
      <c r="BI236" s="190"/>
      <c r="BJ236" s="190"/>
      <c r="BK236" s="190"/>
      <c r="BL236" s="190"/>
      <c r="BM236" s="190"/>
      <c r="BN236" s="190"/>
      <c r="BO236" s="190"/>
      <c r="BP236" s="190"/>
      <c r="BQ236" s="190"/>
      <c r="BR236" s="218"/>
      <c r="BS236" s="198" t="str">
        <f t="shared" si="3"/>
        <v/>
      </c>
      <c r="BT236" s="190"/>
      <c r="BU236" s="198" t="str">
        <f>IFERROR(IF(VLOOKUP(BS236,Słowniki_komponentów!$U$1:$Z$476,5,FALSE)="wg tabeli materiałowej",INDEX(Słowniki_komponentów!$AD$2:$AG$50,MATCH(BT236,Słowniki_komponentów!$AC$2:$AC$50,0),MATCH(BQ236,Słowniki_komponentów!$AD$1:$AG$1,0)),VLOOKUP(BS236,Słowniki_komponentów!$U$1:$Z$476,5,FALSE)),"brak wszystkich danych")</f>
        <v>brak wszystkich danych</v>
      </c>
      <c r="BV236" s="205"/>
      <c r="BZ236" s="90"/>
      <c r="CA236" s="90"/>
      <c r="CB236" s="90"/>
    </row>
    <row r="237" spans="1:80">
      <c r="A237" s="189" t="s">
        <v>2627</v>
      </c>
      <c r="B237" s="190"/>
      <c r="C237" s="191" t="str">
        <f>IFERROR(VLOOKUP('OT - przykład wodociąg'!$BS237,Słowniki_komponentów!$U$2:$Z$412,4,FALSE),"")</f>
        <v/>
      </c>
      <c r="D237" s="190"/>
      <c r="E237" s="190"/>
      <c r="F237" s="193"/>
      <c r="G237" s="193"/>
      <c r="H237" s="193"/>
      <c r="I237" s="253"/>
      <c r="J237" s="190"/>
      <c r="K237" s="194" t="str">
        <f>IF(Tabela2[[#This Row],[Nazwa komponentu
'[3']]]&lt;&gt;"",VLOOKUP('OT - przykład wodociąg'!$BT237,Słowniki_komponentów!$AC$2:$AH$50,6,FALSE),"")</f>
        <v/>
      </c>
      <c r="L237" s="229"/>
      <c r="M237" s="228"/>
      <c r="N237" s="229"/>
      <c r="O237" s="228">
        <f>'przedmiar - przykład wodociąg'!K245</f>
        <v>0</v>
      </c>
      <c r="P237" s="226" t="str">
        <f>IF(Tabela2[[#This Row],[Nazwa komponentu
'[3']]]&lt;&gt;"",SUM(L237:O237),"")</f>
        <v/>
      </c>
      <c r="Q237" s="190"/>
      <c r="R237" s="193"/>
      <c r="S237" s="193"/>
      <c r="T237" s="193"/>
      <c r="U237" s="190"/>
      <c r="V237" s="192"/>
      <c r="W237" s="197" t="str">
        <f>IFERROR(VLOOKUP('OT - przykład wodociąg'!$BS237,Słowniki_komponentów!$U$2:$Z$412,2,FALSE),"")</f>
        <v/>
      </c>
      <c r="X237" s="194" t="str">
        <f>IF(Tabela2[[#This Row],[Nazwa komponentu
'[3']]]&lt;&gt;"",IF(AND(Tabela2[[#This Row],[Wartość nakładów razem
'[15']]]&lt;3500,OR(MID('OT - przykład wodociąg'!$BS237,1,1)="4",MID('OT - przykład wodociąg'!$BS237,1,1)="5",MID('OT - przykład wodociąg'!$BS237,1,1)="6")),1,'OT - przykład wodociąg'!$BU237),"")</f>
        <v/>
      </c>
      <c r="Y237" s="190"/>
      <c r="Z237" s="178"/>
      <c r="AA237" s="178"/>
      <c r="AB237" s="178"/>
      <c r="AC237" s="198" t="str">
        <f>IF(Tabela2[[#This Row],[Nazwa komponentu
'[3']]]&lt;&gt;"",'OT - przykład wodociąg'!$BU237,"")</f>
        <v/>
      </c>
      <c r="AD237" s="190"/>
      <c r="AE237" s="190"/>
      <c r="AF237" s="190"/>
      <c r="AG237" s="190"/>
      <c r="AH237" s="190"/>
      <c r="AI237" s="190"/>
      <c r="AJ237" s="190"/>
      <c r="AK237" s="190"/>
      <c r="AL237" s="190"/>
      <c r="AM237" s="190"/>
      <c r="AN237" s="190"/>
      <c r="AO237" s="190"/>
      <c r="AP237" s="190"/>
      <c r="AQ237" s="190"/>
      <c r="AR237" s="190"/>
      <c r="AS237" s="190"/>
      <c r="AT237" s="190"/>
      <c r="AU237" s="190"/>
      <c r="AV237" s="242"/>
      <c r="AW237" s="242"/>
      <c r="AX237" s="190"/>
      <c r="AY237" s="190"/>
      <c r="AZ237" s="206"/>
      <c r="BA237" s="178"/>
      <c r="BB237" s="178"/>
      <c r="BC237" s="178"/>
      <c r="BD237" s="178"/>
      <c r="BE237" s="190"/>
      <c r="BF237" s="190"/>
      <c r="BG237" s="198" t="str">
        <f>IF(Tabela2[[#This Row],[Nazwa komponentu
'[3']]]&lt;&gt;"",'OT - przykład wodociąg'!$BS237,"")</f>
        <v/>
      </c>
      <c r="BH237" s="190"/>
      <c r="BI237" s="190"/>
      <c r="BJ237" s="190"/>
      <c r="BK237" s="190"/>
      <c r="BL237" s="190"/>
      <c r="BM237" s="190"/>
      <c r="BN237" s="190"/>
      <c r="BO237" s="190"/>
      <c r="BP237" s="190"/>
      <c r="BQ237" s="200"/>
      <c r="BR237" s="248"/>
      <c r="BS237" s="198" t="str">
        <f t="shared" si="3"/>
        <v/>
      </c>
      <c r="BT237" s="200"/>
      <c r="BU237" s="198" t="str">
        <f>IFERROR(IF(VLOOKUP(BS237,Słowniki_komponentów!$U$1:$Z$476,5,FALSE)="wg tabeli materiałowej",INDEX(Słowniki_komponentów!$AD$2:$AG$50,MATCH(BT237,Słowniki_komponentów!$AC$2:$AC$50,0),MATCH(BQ237,Słowniki_komponentów!$AD$1:$AG$1,0)),VLOOKUP(BS237,Słowniki_komponentów!$U$1:$Z$476,5,FALSE)),"brak wszystkich danych")</f>
        <v>brak wszystkich danych</v>
      </c>
      <c r="BV237" s="201"/>
      <c r="BZ237" s="90"/>
      <c r="CA237" s="90"/>
      <c r="CB237" s="90"/>
    </row>
    <row r="238" spans="1:80">
      <c r="A238" s="189" t="s">
        <v>2628</v>
      </c>
      <c r="B238" s="190"/>
      <c r="C238" s="191" t="str">
        <f>IFERROR(VLOOKUP('OT - przykład wodociąg'!$BS238,Słowniki_komponentów!$U$2:$Z$412,4,FALSE),"")</f>
        <v/>
      </c>
      <c r="D238" s="190"/>
      <c r="E238" s="190"/>
      <c r="F238" s="193"/>
      <c r="G238" s="193"/>
      <c r="H238" s="193"/>
      <c r="I238" s="253"/>
      <c r="J238" s="190"/>
      <c r="K238" s="194" t="str">
        <f>IF(Tabela2[[#This Row],[Nazwa komponentu
'[3']]]&lt;&gt;"",VLOOKUP('OT - przykład wodociąg'!$BT238,Słowniki_komponentów!$AC$2:$AH$50,6,FALSE),"")</f>
        <v/>
      </c>
      <c r="L238" s="229"/>
      <c r="M238" s="228"/>
      <c r="N238" s="229"/>
      <c r="O238" s="228">
        <f>'przedmiar - przykład wodociąg'!K246</f>
        <v>0</v>
      </c>
      <c r="P238" s="226" t="str">
        <f>IF(Tabela2[[#This Row],[Nazwa komponentu
'[3']]]&lt;&gt;"",SUM(L238:O238),"")</f>
        <v/>
      </c>
      <c r="Q238" s="190"/>
      <c r="R238" s="193"/>
      <c r="S238" s="193"/>
      <c r="T238" s="193"/>
      <c r="U238" s="190"/>
      <c r="V238" s="192"/>
      <c r="W238" s="197" t="str">
        <f>IFERROR(VLOOKUP('OT - przykład wodociąg'!$BS238,Słowniki_komponentów!$U$2:$Z$412,2,FALSE),"")</f>
        <v/>
      </c>
      <c r="X238" s="194" t="str">
        <f>IF(Tabela2[[#This Row],[Nazwa komponentu
'[3']]]&lt;&gt;"",IF(AND(Tabela2[[#This Row],[Wartość nakładów razem
'[15']]]&lt;3500,OR(MID('OT - przykład wodociąg'!$BS238,1,1)="4",MID('OT - przykład wodociąg'!$BS238,1,1)="5",MID('OT - przykład wodociąg'!$BS238,1,1)="6")),1,'OT - przykład wodociąg'!$BU238),"")</f>
        <v/>
      </c>
      <c r="Y238" s="190"/>
      <c r="Z238" s="178"/>
      <c r="AA238" s="178"/>
      <c r="AB238" s="178"/>
      <c r="AC238" s="198" t="str">
        <f>IF(Tabela2[[#This Row],[Nazwa komponentu
'[3']]]&lt;&gt;"",'OT - przykład wodociąg'!$BU238,"")</f>
        <v/>
      </c>
      <c r="AD238" s="190"/>
      <c r="AE238" s="190"/>
      <c r="AF238" s="190"/>
      <c r="AG238" s="190"/>
      <c r="AH238" s="190"/>
      <c r="AI238" s="190"/>
      <c r="AJ238" s="190"/>
      <c r="AK238" s="190"/>
      <c r="AL238" s="190"/>
      <c r="AM238" s="190"/>
      <c r="AN238" s="190"/>
      <c r="AO238" s="190"/>
      <c r="AP238" s="190"/>
      <c r="AQ238" s="190"/>
      <c r="AR238" s="190"/>
      <c r="AS238" s="190"/>
      <c r="AT238" s="190"/>
      <c r="AU238" s="190"/>
      <c r="AV238" s="242"/>
      <c r="AW238" s="242"/>
      <c r="AX238" s="190"/>
      <c r="AY238" s="190"/>
      <c r="AZ238" s="206"/>
      <c r="BA238" s="178"/>
      <c r="BB238" s="178"/>
      <c r="BC238" s="178"/>
      <c r="BD238" s="178"/>
      <c r="BE238" s="190"/>
      <c r="BF238" s="190"/>
      <c r="BG238" s="198" t="str">
        <f>IF(Tabela2[[#This Row],[Nazwa komponentu
'[3']]]&lt;&gt;"",'OT - przykład wodociąg'!$BS238,"")</f>
        <v/>
      </c>
      <c r="BH238" s="190"/>
      <c r="BI238" s="190"/>
      <c r="BJ238" s="190"/>
      <c r="BK238" s="190"/>
      <c r="BL238" s="190"/>
      <c r="BM238" s="190"/>
      <c r="BN238" s="190"/>
      <c r="BO238" s="190"/>
      <c r="BP238" s="190"/>
      <c r="BQ238" s="190"/>
      <c r="BR238" s="218"/>
      <c r="BS238" s="198" t="str">
        <f t="shared" si="3"/>
        <v/>
      </c>
      <c r="BT238" s="190"/>
      <c r="BU238" s="198" t="str">
        <f>IFERROR(IF(VLOOKUP(BS238,Słowniki_komponentów!$U$1:$Z$476,5,FALSE)="wg tabeli materiałowej",INDEX(Słowniki_komponentów!$AD$2:$AG$50,MATCH(BT238,Słowniki_komponentów!$AC$2:$AC$50,0),MATCH(BQ238,Słowniki_komponentów!$AD$1:$AG$1,0)),VLOOKUP(BS238,Słowniki_komponentów!$U$1:$Z$476,5,FALSE)),"brak wszystkich danych")</f>
        <v>brak wszystkich danych</v>
      </c>
      <c r="BV238" s="205"/>
      <c r="BZ238" s="90"/>
      <c r="CA238" s="90"/>
      <c r="CB238" s="90"/>
    </row>
    <row r="239" spans="1:80">
      <c r="A239" s="189" t="s">
        <v>2629</v>
      </c>
      <c r="B239" s="190"/>
      <c r="C239" s="191" t="str">
        <f>IFERROR(VLOOKUP('OT - przykład wodociąg'!$BS239,Słowniki_komponentów!$U$2:$Z$412,4,FALSE),"")</f>
        <v/>
      </c>
      <c r="D239" s="190"/>
      <c r="E239" s="190"/>
      <c r="F239" s="193"/>
      <c r="G239" s="193"/>
      <c r="H239" s="193"/>
      <c r="I239" s="253"/>
      <c r="J239" s="190"/>
      <c r="K239" s="194" t="str">
        <f>IF(Tabela2[[#This Row],[Nazwa komponentu
'[3']]]&lt;&gt;"",VLOOKUP('OT - przykład wodociąg'!$BT239,Słowniki_komponentów!$AC$2:$AH$50,6,FALSE),"")</f>
        <v/>
      </c>
      <c r="L239" s="229"/>
      <c r="M239" s="228"/>
      <c r="N239" s="229"/>
      <c r="O239" s="228">
        <f>'przedmiar - przykład wodociąg'!K247</f>
        <v>0</v>
      </c>
      <c r="P239" s="226" t="str">
        <f>IF(Tabela2[[#This Row],[Nazwa komponentu
'[3']]]&lt;&gt;"",SUM(L239:O239),"")</f>
        <v/>
      </c>
      <c r="Q239" s="190"/>
      <c r="R239" s="193"/>
      <c r="S239" s="193"/>
      <c r="T239" s="193"/>
      <c r="U239" s="190"/>
      <c r="V239" s="192"/>
      <c r="W239" s="197" t="str">
        <f>IFERROR(VLOOKUP('OT - przykład wodociąg'!$BS239,Słowniki_komponentów!$U$2:$Z$412,2,FALSE),"")</f>
        <v/>
      </c>
      <c r="X239" s="194" t="str">
        <f>IF(Tabela2[[#This Row],[Nazwa komponentu
'[3']]]&lt;&gt;"",IF(AND(Tabela2[[#This Row],[Wartość nakładów razem
'[15']]]&lt;3500,OR(MID('OT - przykład wodociąg'!$BS239,1,1)="4",MID('OT - przykład wodociąg'!$BS239,1,1)="5",MID('OT - przykład wodociąg'!$BS239,1,1)="6")),1,'OT - przykład wodociąg'!$BU239),"")</f>
        <v/>
      </c>
      <c r="Y239" s="190"/>
      <c r="Z239" s="178"/>
      <c r="AA239" s="178"/>
      <c r="AB239" s="178"/>
      <c r="AC239" s="198" t="str">
        <f>IF(Tabela2[[#This Row],[Nazwa komponentu
'[3']]]&lt;&gt;"",'OT - przykład wodociąg'!$BU239,"")</f>
        <v/>
      </c>
      <c r="AD239" s="190"/>
      <c r="AE239" s="190"/>
      <c r="AF239" s="190"/>
      <c r="AG239" s="190"/>
      <c r="AH239" s="190"/>
      <c r="AI239" s="190"/>
      <c r="AJ239" s="190"/>
      <c r="AK239" s="190"/>
      <c r="AL239" s="190"/>
      <c r="AM239" s="190"/>
      <c r="AN239" s="190"/>
      <c r="AO239" s="190"/>
      <c r="AP239" s="190"/>
      <c r="AQ239" s="190"/>
      <c r="AR239" s="190"/>
      <c r="AS239" s="190"/>
      <c r="AT239" s="190"/>
      <c r="AU239" s="190"/>
      <c r="AV239" s="242"/>
      <c r="AW239" s="242"/>
      <c r="AX239" s="190"/>
      <c r="AY239" s="190"/>
      <c r="AZ239" s="206"/>
      <c r="BA239" s="178"/>
      <c r="BB239" s="178"/>
      <c r="BC239" s="178"/>
      <c r="BD239" s="178"/>
      <c r="BE239" s="190"/>
      <c r="BF239" s="190"/>
      <c r="BG239" s="198" t="str">
        <f>IF(Tabela2[[#This Row],[Nazwa komponentu
'[3']]]&lt;&gt;"",'OT - przykład wodociąg'!$BS239,"")</f>
        <v/>
      </c>
      <c r="BH239" s="190"/>
      <c r="BI239" s="190"/>
      <c r="BJ239" s="190"/>
      <c r="BK239" s="190"/>
      <c r="BL239" s="190"/>
      <c r="BM239" s="190"/>
      <c r="BN239" s="190"/>
      <c r="BO239" s="190"/>
      <c r="BP239" s="190"/>
      <c r="BQ239" s="200"/>
      <c r="BR239" s="248"/>
      <c r="BS239" s="198" t="str">
        <f t="shared" si="3"/>
        <v/>
      </c>
      <c r="BT239" s="200"/>
      <c r="BU239" s="198" t="str">
        <f>IFERROR(IF(VLOOKUP(BS239,Słowniki_komponentów!$U$1:$Z$476,5,FALSE)="wg tabeli materiałowej",INDEX(Słowniki_komponentów!$AD$2:$AG$50,MATCH(BT239,Słowniki_komponentów!$AC$2:$AC$50,0),MATCH(BQ239,Słowniki_komponentów!$AD$1:$AG$1,0)),VLOOKUP(BS239,Słowniki_komponentów!$U$1:$Z$476,5,FALSE)),"brak wszystkich danych")</f>
        <v>brak wszystkich danych</v>
      </c>
      <c r="BV239" s="201"/>
      <c r="BZ239" s="90"/>
      <c r="CA239" s="90"/>
      <c r="CB239" s="90"/>
    </row>
    <row r="240" spans="1:80">
      <c r="A240" s="189" t="s">
        <v>3968</v>
      </c>
      <c r="B240" s="190"/>
      <c r="C240" s="191" t="str">
        <f>IFERROR(VLOOKUP('OT - przykład wodociąg'!$BS240,Słowniki_komponentów!$U$2:$Z$412,4,FALSE),"")</f>
        <v/>
      </c>
      <c r="D240" s="190"/>
      <c r="E240" s="190"/>
      <c r="F240" s="193"/>
      <c r="G240" s="193"/>
      <c r="H240" s="193"/>
      <c r="I240" s="253"/>
      <c r="J240" s="190"/>
      <c r="K240" s="194" t="str">
        <f>IF(Tabela2[[#This Row],[Nazwa komponentu
'[3']]]&lt;&gt;"",VLOOKUP('OT - przykład wodociąg'!$BT240,Słowniki_komponentów!$AC$2:$AH$50,6,FALSE),"")</f>
        <v/>
      </c>
      <c r="L240" s="229"/>
      <c r="M240" s="228"/>
      <c r="N240" s="229"/>
      <c r="O240" s="228">
        <f>'przedmiar - przykład wodociąg'!K248</f>
        <v>0</v>
      </c>
      <c r="P240" s="226" t="str">
        <f>IF(Tabela2[[#This Row],[Nazwa komponentu
'[3']]]&lt;&gt;"",SUM(L240:O240),"")</f>
        <v/>
      </c>
      <c r="Q240" s="190"/>
      <c r="R240" s="193"/>
      <c r="S240" s="193"/>
      <c r="T240" s="193"/>
      <c r="U240" s="190"/>
      <c r="V240" s="192"/>
      <c r="W240" s="197" t="str">
        <f>IFERROR(VLOOKUP('OT - przykład wodociąg'!$BS240,Słowniki_komponentów!$U$2:$Z$412,2,FALSE),"")</f>
        <v/>
      </c>
      <c r="X240" s="194" t="str">
        <f>IF(Tabela2[[#This Row],[Nazwa komponentu
'[3']]]&lt;&gt;"",IF(AND(Tabela2[[#This Row],[Wartość nakładów razem
'[15']]]&lt;3500,OR(MID('OT - przykład wodociąg'!$BS240,1,1)="4",MID('OT - przykład wodociąg'!$BS240,1,1)="5",MID('OT - przykład wodociąg'!$BS240,1,1)="6")),1,'OT - przykład wodociąg'!$BU240),"")</f>
        <v/>
      </c>
      <c r="Y240" s="190"/>
      <c r="Z240" s="178"/>
      <c r="AA240" s="178"/>
      <c r="AB240" s="178"/>
      <c r="AC240" s="198" t="str">
        <f>IF(Tabela2[[#This Row],[Nazwa komponentu
'[3']]]&lt;&gt;"",'OT - przykład wodociąg'!$BU240,"")</f>
        <v/>
      </c>
      <c r="AD240" s="190"/>
      <c r="AE240" s="190"/>
      <c r="AF240" s="190"/>
      <c r="AG240" s="190"/>
      <c r="AH240" s="190"/>
      <c r="AI240" s="190"/>
      <c r="AJ240" s="190"/>
      <c r="AK240" s="190"/>
      <c r="AL240" s="190"/>
      <c r="AM240" s="190"/>
      <c r="AN240" s="190"/>
      <c r="AO240" s="190"/>
      <c r="AP240" s="190"/>
      <c r="AQ240" s="190"/>
      <c r="AR240" s="190"/>
      <c r="AS240" s="190"/>
      <c r="AT240" s="190"/>
      <c r="AU240" s="190"/>
      <c r="AV240" s="242"/>
      <c r="AW240" s="242"/>
      <c r="AX240" s="190"/>
      <c r="AY240" s="190"/>
      <c r="AZ240" s="206"/>
      <c r="BA240" s="178"/>
      <c r="BB240" s="178"/>
      <c r="BC240" s="178"/>
      <c r="BD240" s="178"/>
      <c r="BE240" s="190"/>
      <c r="BF240" s="190"/>
      <c r="BG240" s="198" t="str">
        <f>IF(Tabela2[[#This Row],[Nazwa komponentu
'[3']]]&lt;&gt;"",'OT - przykład wodociąg'!$BS240,"")</f>
        <v/>
      </c>
      <c r="BH240" s="190"/>
      <c r="BI240" s="190"/>
      <c r="BJ240" s="190"/>
      <c r="BK240" s="190"/>
      <c r="BL240" s="190"/>
      <c r="BM240" s="190"/>
      <c r="BN240" s="190"/>
      <c r="BO240" s="190"/>
      <c r="BP240" s="190"/>
      <c r="BQ240" s="190"/>
      <c r="BR240" s="218"/>
      <c r="BS240" s="198" t="str">
        <f t="shared" si="3"/>
        <v/>
      </c>
      <c r="BT240" s="190"/>
      <c r="BU240" s="198" t="str">
        <f>IFERROR(IF(VLOOKUP(BS240,Słowniki_komponentów!$U$1:$Z$476,5,FALSE)="wg tabeli materiałowej",INDEX(Słowniki_komponentów!$AD$2:$AG$50,MATCH(BT240,Słowniki_komponentów!$AC$2:$AC$50,0),MATCH(BQ240,Słowniki_komponentów!$AD$1:$AG$1,0)),VLOOKUP(BS240,Słowniki_komponentów!$U$1:$Z$476,5,FALSE)),"brak wszystkich danych")</f>
        <v>brak wszystkich danych</v>
      </c>
      <c r="BV240" s="205"/>
      <c r="BZ240" s="90"/>
      <c r="CA240" s="90"/>
      <c r="CB240" s="90"/>
    </row>
    <row r="241" spans="1:80">
      <c r="A241" s="189" t="s">
        <v>2630</v>
      </c>
      <c r="B241" s="190"/>
      <c r="C241" s="191" t="str">
        <f>IFERROR(VLOOKUP('OT - przykład wodociąg'!$BS241,Słowniki_komponentów!$U$2:$Z$412,4,FALSE),"")</f>
        <v/>
      </c>
      <c r="D241" s="190"/>
      <c r="E241" s="190"/>
      <c r="F241" s="193"/>
      <c r="G241" s="193"/>
      <c r="H241" s="193"/>
      <c r="I241" s="253"/>
      <c r="J241" s="190"/>
      <c r="K241" s="194" t="str">
        <f>IF(Tabela2[[#This Row],[Nazwa komponentu
'[3']]]&lt;&gt;"",VLOOKUP('OT - przykład wodociąg'!$BT241,Słowniki_komponentów!$AC$2:$AH$50,6,FALSE),"")</f>
        <v/>
      </c>
      <c r="L241" s="229"/>
      <c r="M241" s="228"/>
      <c r="N241" s="229"/>
      <c r="O241" s="228">
        <f>'przedmiar - przykład wodociąg'!K249</f>
        <v>0</v>
      </c>
      <c r="P241" s="226" t="str">
        <f>IF(Tabela2[[#This Row],[Nazwa komponentu
'[3']]]&lt;&gt;"",SUM(L241:O241),"")</f>
        <v/>
      </c>
      <c r="Q241" s="190"/>
      <c r="R241" s="193"/>
      <c r="S241" s="193"/>
      <c r="T241" s="193"/>
      <c r="U241" s="190"/>
      <c r="V241" s="192"/>
      <c r="W241" s="197" t="str">
        <f>IFERROR(VLOOKUP('OT - przykład wodociąg'!$BS241,Słowniki_komponentów!$U$2:$Z$412,2,FALSE),"")</f>
        <v/>
      </c>
      <c r="X241" s="194" t="str">
        <f>IF(Tabela2[[#This Row],[Nazwa komponentu
'[3']]]&lt;&gt;"",IF(AND(Tabela2[[#This Row],[Wartość nakładów razem
'[15']]]&lt;3500,OR(MID('OT - przykład wodociąg'!$BS241,1,1)="4",MID('OT - przykład wodociąg'!$BS241,1,1)="5",MID('OT - przykład wodociąg'!$BS241,1,1)="6")),1,'OT - przykład wodociąg'!$BU241),"")</f>
        <v/>
      </c>
      <c r="Y241" s="190"/>
      <c r="Z241" s="178"/>
      <c r="AA241" s="178"/>
      <c r="AB241" s="178"/>
      <c r="AC241" s="198" t="str">
        <f>IF(Tabela2[[#This Row],[Nazwa komponentu
'[3']]]&lt;&gt;"",'OT - przykład wodociąg'!$BU241,"")</f>
        <v/>
      </c>
      <c r="AD241" s="190"/>
      <c r="AE241" s="190"/>
      <c r="AF241" s="190"/>
      <c r="AG241" s="190"/>
      <c r="AH241" s="190"/>
      <c r="AI241" s="190"/>
      <c r="AJ241" s="190"/>
      <c r="AK241" s="190"/>
      <c r="AL241" s="190"/>
      <c r="AM241" s="190"/>
      <c r="AN241" s="190"/>
      <c r="AO241" s="190"/>
      <c r="AP241" s="190"/>
      <c r="AQ241" s="190"/>
      <c r="AR241" s="190"/>
      <c r="AS241" s="190"/>
      <c r="AT241" s="190"/>
      <c r="AU241" s="190"/>
      <c r="AV241" s="242"/>
      <c r="AW241" s="242"/>
      <c r="AX241" s="190"/>
      <c r="AY241" s="190"/>
      <c r="AZ241" s="206"/>
      <c r="BA241" s="178"/>
      <c r="BB241" s="178"/>
      <c r="BC241" s="178"/>
      <c r="BD241" s="178"/>
      <c r="BE241" s="190"/>
      <c r="BF241" s="190"/>
      <c r="BG241" s="198" t="str">
        <f>IF(Tabela2[[#This Row],[Nazwa komponentu
'[3']]]&lt;&gt;"",'OT - przykład wodociąg'!$BS241,"")</f>
        <v/>
      </c>
      <c r="BH241" s="190"/>
      <c r="BI241" s="190"/>
      <c r="BJ241" s="190"/>
      <c r="BK241" s="190"/>
      <c r="BL241" s="190"/>
      <c r="BM241" s="190"/>
      <c r="BN241" s="190"/>
      <c r="BO241" s="190"/>
      <c r="BP241" s="190"/>
      <c r="BQ241" s="200"/>
      <c r="BR241" s="248"/>
      <c r="BS241" s="198" t="str">
        <f t="shared" si="3"/>
        <v/>
      </c>
      <c r="BT241" s="200"/>
      <c r="BU241" s="198" t="str">
        <f>IFERROR(IF(VLOOKUP(BS241,Słowniki_komponentów!$U$1:$Z$476,5,FALSE)="wg tabeli materiałowej",INDEX(Słowniki_komponentów!$AD$2:$AG$50,MATCH(BT241,Słowniki_komponentów!$AC$2:$AC$50,0),MATCH(BQ241,Słowniki_komponentów!$AD$1:$AG$1,0)),VLOOKUP(BS241,Słowniki_komponentów!$U$1:$Z$476,5,FALSE)),"brak wszystkich danych")</f>
        <v>brak wszystkich danych</v>
      </c>
      <c r="BV241" s="201"/>
      <c r="BZ241" s="90"/>
      <c r="CA241" s="90"/>
      <c r="CB241" s="90"/>
    </row>
    <row r="242" spans="1:80">
      <c r="A242" s="189" t="s">
        <v>3969</v>
      </c>
      <c r="B242" s="190"/>
      <c r="C242" s="191" t="str">
        <f>IFERROR(VLOOKUP('OT - przykład wodociąg'!$BS242,Słowniki_komponentów!$U$2:$Z$412,4,FALSE),"")</f>
        <v/>
      </c>
      <c r="D242" s="190"/>
      <c r="E242" s="190"/>
      <c r="F242" s="193"/>
      <c r="G242" s="193"/>
      <c r="H242" s="193"/>
      <c r="I242" s="253"/>
      <c r="J242" s="190"/>
      <c r="K242" s="194" t="str">
        <f>IF(Tabela2[[#This Row],[Nazwa komponentu
'[3']]]&lt;&gt;"",VLOOKUP('OT - przykład wodociąg'!$BT242,Słowniki_komponentów!$AC$2:$AH$50,6,FALSE),"")</f>
        <v/>
      </c>
      <c r="L242" s="229"/>
      <c r="M242" s="228"/>
      <c r="N242" s="229"/>
      <c r="O242" s="228">
        <f>'przedmiar - przykład wodociąg'!K250</f>
        <v>0</v>
      </c>
      <c r="P242" s="226" t="str">
        <f>IF(Tabela2[[#This Row],[Nazwa komponentu
'[3']]]&lt;&gt;"",SUM(L242:O242),"")</f>
        <v/>
      </c>
      <c r="Q242" s="190"/>
      <c r="R242" s="193"/>
      <c r="S242" s="193"/>
      <c r="T242" s="193"/>
      <c r="U242" s="190"/>
      <c r="V242" s="192"/>
      <c r="W242" s="197" t="str">
        <f>IFERROR(VLOOKUP('OT - przykład wodociąg'!$BS242,Słowniki_komponentów!$U$2:$Z$412,2,FALSE),"")</f>
        <v/>
      </c>
      <c r="X242" s="194" t="str">
        <f>IF(Tabela2[[#This Row],[Nazwa komponentu
'[3']]]&lt;&gt;"",IF(AND(Tabela2[[#This Row],[Wartość nakładów razem
'[15']]]&lt;3500,OR(MID('OT - przykład wodociąg'!$BS242,1,1)="4",MID('OT - przykład wodociąg'!$BS242,1,1)="5",MID('OT - przykład wodociąg'!$BS242,1,1)="6")),1,'OT - przykład wodociąg'!$BU242),"")</f>
        <v/>
      </c>
      <c r="Y242" s="190"/>
      <c r="Z242" s="178"/>
      <c r="AA242" s="178"/>
      <c r="AB242" s="178"/>
      <c r="AC242" s="198" t="str">
        <f>IF(Tabela2[[#This Row],[Nazwa komponentu
'[3']]]&lt;&gt;"",'OT - przykład wodociąg'!$BU242,"")</f>
        <v/>
      </c>
      <c r="AD242" s="190"/>
      <c r="AE242" s="190"/>
      <c r="AF242" s="190"/>
      <c r="AG242" s="190"/>
      <c r="AH242" s="190"/>
      <c r="AI242" s="190"/>
      <c r="AJ242" s="190"/>
      <c r="AK242" s="190"/>
      <c r="AL242" s="190"/>
      <c r="AM242" s="190"/>
      <c r="AN242" s="190"/>
      <c r="AO242" s="190"/>
      <c r="AP242" s="190"/>
      <c r="AQ242" s="190"/>
      <c r="AR242" s="190"/>
      <c r="AS242" s="190"/>
      <c r="AT242" s="190"/>
      <c r="AU242" s="190"/>
      <c r="AV242" s="242"/>
      <c r="AW242" s="242"/>
      <c r="AX242" s="190"/>
      <c r="AY242" s="190"/>
      <c r="AZ242" s="206"/>
      <c r="BA242" s="178"/>
      <c r="BB242" s="178"/>
      <c r="BC242" s="178"/>
      <c r="BD242" s="178"/>
      <c r="BE242" s="190"/>
      <c r="BF242" s="190"/>
      <c r="BG242" s="198" t="str">
        <f>IF(Tabela2[[#This Row],[Nazwa komponentu
'[3']]]&lt;&gt;"",'OT - przykład wodociąg'!$BS242,"")</f>
        <v/>
      </c>
      <c r="BH242" s="190"/>
      <c r="BI242" s="190"/>
      <c r="BJ242" s="190"/>
      <c r="BK242" s="190"/>
      <c r="BL242" s="190"/>
      <c r="BM242" s="190"/>
      <c r="BN242" s="190"/>
      <c r="BO242" s="190"/>
      <c r="BP242" s="190"/>
      <c r="BQ242" s="190"/>
      <c r="BR242" s="218"/>
      <c r="BS242" s="198" t="str">
        <f t="shared" si="3"/>
        <v/>
      </c>
      <c r="BT242" s="190"/>
      <c r="BU242" s="198" t="str">
        <f>IFERROR(IF(VLOOKUP(BS242,Słowniki_komponentów!$U$1:$Z$476,5,FALSE)="wg tabeli materiałowej",INDEX(Słowniki_komponentów!$AD$2:$AG$50,MATCH(BT242,Słowniki_komponentów!$AC$2:$AC$50,0),MATCH(BQ242,Słowniki_komponentów!$AD$1:$AG$1,0)),VLOOKUP(BS242,Słowniki_komponentów!$U$1:$Z$476,5,FALSE)),"brak wszystkich danych")</f>
        <v>brak wszystkich danych</v>
      </c>
      <c r="BV242" s="205"/>
      <c r="BZ242" s="90"/>
      <c r="CA242" s="90"/>
      <c r="CB242" s="90"/>
    </row>
    <row r="243" spans="1:80">
      <c r="A243" s="189" t="s">
        <v>3970</v>
      </c>
      <c r="B243" s="190"/>
      <c r="C243" s="191" t="str">
        <f>IFERROR(VLOOKUP('OT - przykład wodociąg'!$BS243,Słowniki_komponentów!$U$2:$Z$412,4,FALSE),"")</f>
        <v/>
      </c>
      <c r="D243" s="190"/>
      <c r="E243" s="190"/>
      <c r="F243" s="193"/>
      <c r="G243" s="193"/>
      <c r="H243" s="193"/>
      <c r="I243" s="253"/>
      <c r="J243" s="190"/>
      <c r="K243" s="194" t="str">
        <f>IF(Tabela2[[#This Row],[Nazwa komponentu
'[3']]]&lt;&gt;"",VLOOKUP('OT - przykład wodociąg'!$BT243,Słowniki_komponentów!$AC$2:$AH$50,6,FALSE),"")</f>
        <v/>
      </c>
      <c r="L243" s="229"/>
      <c r="M243" s="228"/>
      <c r="N243" s="229"/>
      <c r="O243" s="228">
        <f>'przedmiar - przykład wodociąg'!K251</f>
        <v>0</v>
      </c>
      <c r="P243" s="226" t="str">
        <f>IF(Tabela2[[#This Row],[Nazwa komponentu
'[3']]]&lt;&gt;"",SUM(L243:O243),"")</f>
        <v/>
      </c>
      <c r="Q243" s="190"/>
      <c r="R243" s="193"/>
      <c r="S243" s="193"/>
      <c r="T243" s="193"/>
      <c r="U243" s="190"/>
      <c r="V243" s="192"/>
      <c r="W243" s="197" t="str">
        <f>IFERROR(VLOOKUP('OT - przykład wodociąg'!$BS243,Słowniki_komponentów!$U$2:$Z$412,2,FALSE),"")</f>
        <v/>
      </c>
      <c r="X243" s="194" t="str">
        <f>IF(Tabela2[[#This Row],[Nazwa komponentu
'[3']]]&lt;&gt;"",IF(AND(Tabela2[[#This Row],[Wartość nakładów razem
'[15']]]&lt;3500,OR(MID('OT - przykład wodociąg'!$BS243,1,1)="4",MID('OT - przykład wodociąg'!$BS243,1,1)="5",MID('OT - przykład wodociąg'!$BS243,1,1)="6")),1,'OT - przykład wodociąg'!$BU243),"")</f>
        <v/>
      </c>
      <c r="Y243" s="190"/>
      <c r="Z243" s="178"/>
      <c r="AA243" s="178"/>
      <c r="AB243" s="178"/>
      <c r="AC243" s="198" t="str">
        <f>IF(Tabela2[[#This Row],[Nazwa komponentu
'[3']]]&lt;&gt;"",'OT - przykład wodociąg'!$BU243,"")</f>
        <v/>
      </c>
      <c r="AD243" s="190"/>
      <c r="AE243" s="190"/>
      <c r="AF243" s="190"/>
      <c r="AG243" s="190"/>
      <c r="AH243" s="190"/>
      <c r="AI243" s="190"/>
      <c r="AJ243" s="190"/>
      <c r="AK243" s="190"/>
      <c r="AL243" s="190"/>
      <c r="AM243" s="190"/>
      <c r="AN243" s="190"/>
      <c r="AO243" s="190"/>
      <c r="AP243" s="190"/>
      <c r="AQ243" s="190"/>
      <c r="AR243" s="190"/>
      <c r="AS243" s="190"/>
      <c r="AT243" s="190"/>
      <c r="AU243" s="190"/>
      <c r="AV243" s="242"/>
      <c r="AW243" s="242"/>
      <c r="AX243" s="190"/>
      <c r="AY243" s="190"/>
      <c r="AZ243" s="206"/>
      <c r="BA243" s="178"/>
      <c r="BB243" s="178"/>
      <c r="BC243" s="178"/>
      <c r="BD243" s="178"/>
      <c r="BE243" s="190"/>
      <c r="BF243" s="190"/>
      <c r="BG243" s="198" t="str">
        <f>IF(Tabela2[[#This Row],[Nazwa komponentu
'[3']]]&lt;&gt;"",'OT - przykład wodociąg'!$BS243,"")</f>
        <v/>
      </c>
      <c r="BH243" s="190"/>
      <c r="BI243" s="190"/>
      <c r="BJ243" s="190"/>
      <c r="BK243" s="190"/>
      <c r="BL243" s="190"/>
      <c r="BM243" s="190"/>
      <c r="BN243" s="190"/>
      <c r="BO243" s="190"/>
      <c r="BP243" s="190"/>
      <c r="BQ243" s="200"/>
      <c r="BR243" s="248"/>
      <c r="BS243" s="198" t="str">
        <f t="shared" si="3"/>
        <v/>
      </c>
      <c r="BT243" s="200"/>
      <c r="BU243" s="198" t="str">
        <f>IFERROR(IF(VLOOKUP(BS243,Słowniki_komponentów!$U$1:$Z$476,5,FALSE)="wg tabeli materiałowej",INDEX(Słowniki_komponentów!$AD$2:$AG$50,MATCH(BT243,Słowniki_komponentów!$AC$2:$AC$50,0),MATCH(BQ243,Słowniki_komponentów!$AD$1:$AG$1,0)),VLOOKUP(BS243,Słowniki_komponentów!$U$1:$Z$476,5,FALSE)),"brak wszystkich danych")</f>
        <v>brak wszystkich danych</v>
      </c>
      <c r="BV243" s="201"/>
      <c r="BZ243" s="90"/>
      <c r="CA243" s="90"/>
      <c r="CB243" s="90"/>
    </row>
    <row r="244" spans="1:80">
      <c r="A244" s="189" t="s">
        <v>3971</v>
      </c>
      <c r="B244" s="190"/>
      <c r="C244" s="191" t="str">
        <f>IFERROR(VLOOKUP('OT - przykład wodociąg'!$BS244,Słowniki_komponentów!$U$2:$Z$412,4,FALSE),"")</f>
        <v/>
      </c>
      <c r="D244" s="190"/>
      <c r="E244" s="190"/>
      <c r="F244" s="193"/>
      <c r="G244" s="193"/>
      <c r="H244" s="193"/>
      <c r="I244" s="253"/>
      <c r="J244" s="190"/>
      <c r="K244" s="194" t="str">
        <f>IF(Tabela2[[#This Row],[Nazwa komponentu
'[3']]]&lt;&gt;"",VLOOKUP('OT - przykład wodociąg'!$BT244,Słowniki_komponentów!$AC$2:$AH$50,6,FALSE),"")</f>
        <v/>
      </c>
      <c r="L244" s="229"/>
      <c r="M244" s="228"/>
      <c r="N244" s="229"/>
      <c r="O244" s="228">
        <f>'przedmiar - przykład wodociąg'!K252</f>
        <v>0</v>
      </c>
      <c r="P244" s="226" t="str">
        <f>IF(Tabela2[[#This Row],[Nazwa komponentu
'[3']]]&lt;&gt;"",SUM(L244:O244),"")</f>
        <v/>
      </c>
      <c r="Q244" s="190"/>
      <c r="R244" s="193"/>
      <c r="S244" s="193"/>
      <c r="T244" s="193"/>
      <c r="U244" s="190"/>
      <c r="V244" s="192"/>
      <c r="W244" s="197" t="str">
        <f>IFERROR(VLOOKUP('OT - przykład wodociąg'!$BS244,Słowniki_komponentów!$U$2:$Z$412,2,FALSE),"")</f>
        <v/>
      </c>
      <c r="X244" s="194" t="str">
        <f>IF(Tabela2[[#This Row],[Nazwa komponentu
'[3']]]&lt;&gt;"",IF(AND(Tabela2[[#This Row],[Wartość nakładów razem
'[15']]]&lt;3500,OR(MID('OT - przykład wodociąg'!$BS244,1,1)="4",MID('OT - przykład wodociąg'!$BS244,1,1)="5",MID('OT - przykład wodociąg'!$BS244,1,1)="6")),1,'OT - przykład wodociąg'!$BU244),"")</f>
        <v/>
      </c>
      <c r="Y244" s="190"/>
      <c r="Z244" s="178"/>
      <c r="AA244" s="178"/>
      <c r="AB244" s="178"/>
      <c r="AC244" s="198" t="str">
        <f>IF(Tabela2[[#This Row],[Nazwa komponentu
'[3']]]&lt;&gt;"",'OT - przykład wodociąg'!$BU244,"")</f>
        <v/>
      </c>
      <c r="AD244" s="190"/>
      <c r="AE244" s="190"/>
      <c r="AF244" s="190"/>
      <c r="AG244" s="190"/>
      <c r="AH244" s="190"/>
      <c r="AI244" s="190"/>
      <c r="AJ244" s="190"/>
      <c r="AK244" s="190"/>
      <c r="AL244" s="190"/>
      <c r="AM244" s="190"/>
      <c r="AN244" s="190"/>
      <c r="AO244" s="190"/>
      <c r="AP244" s="190"/>
      <c r="AQ244" s="190"/>
      <c r="AR244" s="190"/>
      <c r="AS244" s="190"/>
      <c r="AT244" s="190"/>
      <c r="AU244" s="190"/>
      <c r="AV244" s="242"/>
      <c r="AW244" s="242"/>
      <c r="AX244" s="190"/>
      <c r="AY244" s="190"/>
      <c r="AZ244" s="206"/>
      <c r="BA244" s="178"/>
      <c r="BB244" s="178"/>
      <c r="BC244" s="178"/>
      <c r="BD244" s="178"/>
      <c r="BE244" s="190"/>
      <c r="BF244" s="190"/>
      <c r="BG244" s="198" t="str">
        <f>IF(Tabela2[[#This Row],[Nazwa komponentu
'[3']]]&lt;&gt;"",'OT - przykład wodociąg'!$BS244,"")</f>
        <v/>
      </c>
      <c r="BH244" s="190"/>
      <c r="BI244" s="190"/>
      <c r="BJ244" s="190"/>
      <c r="BK244" s="190"/>
      <c r="BL244" s="190"/>
      <c r="BM244" s="190"/>
      <c r="BN244" s="190"/>
      <c r="BO244" s="190"/>
      <c r="BP244" s="190"/>
      <c r="BQ244" s="190"/>
      <c r="BR244" s="218"/>
      <c r="BS244" s="198" t="str">
        <f t="shared" si="3"/>
        <v/>
      </c>
      <c r="BT244" s="190"/>
      <c r="BU244" s="198" t="str">
        <f>IFERROR(IF(VLOOKUP(BS244,Słowniki_komponentów!$U$1:$Z$476,5,FALSE)="wg tabeli materiałowej",INDEX(Słowniki_komponentów!$AD$2:$AG$50,MATCH(BT244,Słowniki_komponentów!$AC$2:$AC$50,0),MATCH(BQ244,Słowniki_komponentów!$AD$1:$AG$1,0)),VLOOKUP(BS244,Słowniki_komponentów!$U$1:$Z$476,5,FALSE)),"brak wszystkich danych")</f>
        <v>brak wszystkich danych</v>
      </c>
      <c r="BV244" s="205"/>
      <c r="BZ244" s="90"/>
      <c r="CA244" s="90"/>
      <c r="CB244" s="90"/>
    </row>
    <row r="245" spans="1:80">
      <c r="A245" s="189" t="s">
        <v>3972</v>
      </c>
      <c r="B245" s="190"/>
      <c r="C245" s="191" t="str">
        <f>IFERROR(VLOOKUP('OT - przykład wodociąg'!$BS245,Słowniki_komponentów!$U$2:$Z$412,4,FALSE),"")</f>
        <v/>
      </c>
      <c r="D245" s="190"/>
      <c r="E245" s="190"/>
      <c r="F245" s="193"/>
      <c r="G245" s="193"/>
      <c r="H245" s="193"/>
      <c r="I245" s="253"/>
      <c r="J245" s="190"/>
      <c r="K245" s="194" t="str">
        <f>IF(Tabela2[[#This Row],[Nazwa komponentu
'[3']]]&lt;&gt;"",VLOOKUP('OT - przykład wodociąg'!$BT245,Słowniki_komponentów!$AC$2:$AH$50,6,FALSE),"")</f>
        <v/>
      </c>
      <c r="L245" s="229"/>
      <c r="M245" s="228"/>
      <c r="N245" s="229"/>
      <c r="O245" s="228">
        <f>'przedmiar - przykład wodociąg'!K253</f>
        <v>0</v>
      </c>
      <c r="P245" s="226" t="str">
        <f>IF(Tabela2[[#This Row],[Nazwa komponentu
'[3']]]&lt;&gt;"",SUM(L245:O245),"")</f>
        <v/>
      </c>
      <c r="Q245" s="190"/>
      <c r="R245" s="193"/>
      <c r="S245" s="193"/>
      <c r="T245" s="193"/>
      <c r="U245" s="190"/>
      <c r="V245" s="192"/>
      <c r="W245" s="197" t="str">
        <f>IFERROR(VLOOKUP('OT - przykład wodociąg'!$BS245,Słowniki_komponentów!$U$2:$Z$412,2,FALSE),"")</f>
        <v/>
      </c>
      <c r="X245" s="194" t="str">
        <f>IF(Tabela2[[#This Row],[Nazwa komponentu
'[3']]]&lt;&gt;"",IF(AND(Tabela2[[#This Row],[Wartość nakładów razem
'[15']]]&lt;3500,OR(MID('OT - przykład wodociąg'!$BS245,1,1)="4",MID('OT - przykład wodociąg'!$BS245,1,1)="5",MID('OT - przykład wodociąg'!$BS245,1,1)="6")),1,'OT - przykład wodociąg'!$BU245),"")</f>
        <v/>
      </c>
      <c r="Y245" s="190"/>
      <c r="Z245" s="178"/>
      <c r="AA245" s="178"/>
      <c r="AB245" s="178"/>
      <c r="AC245" s="198" t="str">
        <f>IF(Tabela2[[#This Row],[Nazwa komponentu
'[3']]]&lt;&gt;"",'OT - przykład wodociąg'!$BU245,"")</f>
        <v/>
      </c>
      <c r="AD245" s="190"/>
      <c r="AE245" s="190"/>
      <c r="AF245" s="190"/>
      <c r="AG245" s="190"/>
      <c r="AH245" s="190"/>
      <c r="AI245" s="190"/>
      <c r="AJ245" s="190"/>
      <c r="AK245" s="190"/>
      <c r="AL245" s="190"/>
      <c r="AM245" s="190"/>
      <c r="AN245" s="190"/>
      <c r="AO245" s="190"/>
      <c r="AP245" s="190"/>
      <c r="AQ245" s="190"/>
      <c r="AR245" s="190"/>
      <c r="AS245" s="190"/>
      <c r="AT245" s="190"/>
      <c r="AU245" s="190"/>
      <c r="AV245" s="242"/>
      <c r="AW245" s="242"/>
      <c r="AX245" s="190"/>
      <c r="AY245" s="190"/>
      <c r="AZ245" s="206"/>
      <c r="BA245" s="178"/>
      <c r="BB245" s="178"/>
      <c r="BC245" s="178"/>
      <c r="BD245" s="178"/>
      <c r="BE245" s="190"/>
      <c r="BF245" s="190"/>
      <c r="BG245" s="198" t="str">
        <f>IF(Tabela2[[#This Row],[Nazwa komponentu
'[3']]]&lt;&gt;"",'OT - przykład wodociąg'!$BS245,"")</f>
        <v/>
      </c>
      <c r="BH245" s="190"/>
      <c r="BI245" s="190"/>
      <c r="BJ245" s="190"/>
      <c r="BK245" s="190"/>
      <c r="BL245" s="190"/>
      <c r="BM245" s="190"/>
      <c r="BN245" s="190"/>
      <c r="BO245" s="190"/>
      <c r="BP245" s="190"/>
      <c r="BQ245" s="200"/>
      <c r="BR245" s="248"/>
      <c r="BS245" s="198" t="str">
        <f t="shared" si="3"/>
        <v/>
      </c>
      <c r="BT245" s="200"/>
      <c r="BU245" s="198" t="str">
        <f>IFERROR(IF(VLOOKUP(BS245,Słowniki_komponentów!$U$1:$Z$476,5,FALSE)="wg tabeli materiałowej",INDEX(Słowniki_komponentów!$AD$2:$AG$50,MATCH(BT245,Słowniki_komponentów!$AC$2:$AC$50,0),MATCH(BQ245,Słowniki_komponentów!$AD$1:$AG$1,0)),VLOOKUP(BS245,Słowniki_komponentów!$U$1:$Z$476,5,FALSE)),"brak wszystkich danych")</f>
        <v>brak wszystkich danych</v>
      </c>
      <c r="BV245" s="201"/>
      <c r="BZ245" s="90"/>
      <c r="CA245" s="90"/>
      <c r="CB245" s="90"/>
    </row>
    <row r="246" spans="1:80">
      <c r="A246" s="189" t="s">
        <v>3973</v>
      </c>
      <c r="B246" s="190"/>
      <c r="C246" s="191" t="str">
        <f>IFERROR(VLOOKUP('OT - przykład wodociąg'!$BS246,Słowniki_komponentów!$U$2:$Z$412,4,FALSE),"")</f>
        <v/>
      </c>
      <c r="D246" s="190"/>
      <c r="E246" s="190"/>
      <c r="F246" s="193"/>
      <c r="G246" s="193"/>
      <c r="H246" s="193"/>
      <c r="I246" s="253"/>
      <c r="J246" s="190"/>
      <c r="K246" s="194" t="str">
        <f>IF(Tabela2[[#This Row],[Nazwa komponentu
'[3']]]&lt;&gt;"",VLOOKUP('OT - przykład wodociąg'!$BT246,Słowniki_komponentów!$AC$2:$AH$50,6,FALSE),"")</f>
        <v/>
      </c>
      <c r="L246" s="229"/>
      <c r="M246" s="228"/>
      <c r="N246" s="229"/>
      <c r="O246" s="228">
        <f>'przedmiar - przykład wodociąg'!K254</f>
        <v>0</v>
      </c>
      <c r="P246" s="226" t="str">
        <f>IF(Tabela2[[#This Row],[Nazwa komponentu
'[3']]]&lt;&gt;"",SUM(L246:O246),"")</f>
        <v/>
      </c>
      <c r="Q246" s="190"/>
      <c r="R246" s="193"/>
      <c r="S246" s="193"/>
      <c r="T246" s="193"/>
      <c r="U246" s="190"/>
      <c r="V246" s="192"/>
      <c r="W246" s="197" t="str">
        <f>IFERROR(VLOOKUP('OT - przykład wodociąg'!$BS246,Słowniki_komponentów!$U$2:$Z$412,2,FALSE),"")</f>
        <v/>
      </c>
      <c r="X246" s="194" t="str">
        <f>IF(Tabela2[[#This Row],[Nazwa komponentu
'[3']]]&lt;&gt;"",IF(AND(Tabela2[[#This Row],[Wartość nakładów razem
'[15']]]&lt;3500,OR(MID('OT - przykład wodociąg'!$BS246,1,1)="4",MID('OT - przykład wodociąg'!$BS246,1,1)="5",MID('OT - przykład wodociąg'!$BS246,1,1)="6")),1,'OT - przykład wodociąg'!$BU246),"")</f>
        <v/>
      </c>
      <c r="Y246" s="190"/>
      <c r="Z246" s="178"/>
      <c r="AA246" s="178"/>
      <c r="AB246" s="178"/>
      <c r="AC246" s="198" t="str">
        <f>IF(Tabela2[[#This Row],[Nazwa komponentu
'[3']]]&lt;&gt;"",'OT - przykład wodociąg'!$BU246,"")</f>
        <v/>
      </c>
      <c r="AD246" s="190"/>
      <c r="AE246" s="190"/>
      <c r="AF246" s="190"/>
      <c r="AG246" s="190"/>
      <c r="AH246" s="190"/>
      <c r="AI246" s="190"/>
      <c r="AJ246" s="190"/>
      <c r="AK246" s="190"/>
      <c r="AL246" s="190"/>
      <c r="AM246" s="190"/>
      <c r="AN246" s="190"/>
      <c r="AO246" s="190"/>
      <c r="AP246" s="190"/>
      <c r="AQ246" s="190"/>
      <c r="AR246" s="190"/>
      <c r="AS246" s="190"/>
      <c r="AT246" s="190"/>
      <c r="AU246" s="190"/>
      <c r="AV246" s="242"/>
      <c r="AW246" s="242"/>
      <c r="AX246" s="190"/>
      <c r="AY246" s="190"/>
      <c r="AZ246" s="206"/>
      <c r="BA246" s="178"/>
      <c r="BB246" s="178"/>
      <c r="BC246" s="178"/>
      <c r="BD246" s="178"/>
      <c r="BE246" s="190"/>
      <c r="BF246" s="190"/>
      <c r="BG246" s="198" t="str">
        <f>IF(Tabela2[[#This Row],[Nazwa komponentu
'[3']]]&lt;&gt;"",'OT - przykład wodociąg'!$BS246,"")</f>
        <v/>
      </c>
      <c r="BH246" s="190"/>
      <c r="BI246" s="190"/>
      <c r="BJ246" s="190"/>
      <c r="BK246" s="190"/>
      <c r="BL246" s="190"/>
      <c r="BM246" s="190"/>
      <c r="BN246" s="190"/>
      <c r="BO246" s="190"/>
      <c r="BP246" s="190"/>
      <c r="BQ246" s="190"/>
      <c r="BR246" s="218"/>
      <c r="BS246" s="198" t="str">
        <f t="shared" si="3"/>
        <v/>
      </c>
      <c r="BT246" s="190"/>
      <c r="BU246" s="198" t="str">
        <f>IFERROR(IF(VLOOKUP(BS246,Słowniki_komponentów!$U$1:$Z$476,5,FALSE)="wg tabeli materiałowej",INDEX(Słowniki_komponentów!$AD$2:$AG$50,MATCH(BT246,Słowniki_komponentów!$AC$2:$AC$50,0),MATCH(BQ246,Słowniki_komponentów!$AD$1:$AG$1,0)),VLOOKUP(BS246,Słowniki_komponentów!$U$1:$Z$476,5,FALSE)),"brak wszystkich danych")</f>
        <v>brak wszystkich danych</v>
      </c>
      <c r="BV246" s="205"/>
      <c r="BZ246" s="90"/>
      <c r="CA246" s="90"/>
      <c r="CB246" s="90"/>
    </row>
    <row r="247" spans="1:80">
      <c r="A247" s="189" t="s">
        <v>3974</v>
      </c>
      <c r="B247" s="190"/>
      <c r="C247" s="191" t="str">
        <f>IFERROR(VLOOKUP('OT - przykład wodociąg'!$BS247,Słowniki_komponentów!$U$2:$Z$412,4,FALSE),"")</f>
        <v/>
      </c>
      <c r="D247" s="190"/>
      <c r="E247" s="190"/>
      <c r="F247" s="193"/>
      <c r="G247" s="193"/>
      <c r="H247" s="193"/>
      <c r="I247" s="253"/>
      <c r="J247" s="190"/>
      <c r="K247" s="194" t="str">
        <f>IF(Tabela2[[#This Row],[Nazwa komponentu
'[3']]]&lt;&gt;"",VLOOKUP('OT - przykład wodociąg'!$BT247,Słowniki_komponentów!$AC$2:$AH$50,6,FALSE),"")</f>
        <v/>
      </c>
      <c r="L247" s="229"/>
      <c r="M247" s="228"/>
      <c r="N247" s="229"/>
      <c r="O247" s="228">
        <f>'przedmiar - przykład wodociąg'!K255</f>
        <v>0</v>
      </c>
      <c r="P247" s="226" t="str">
        <f>IF(Tabela2[[#This Row],[Nazwa komponentu
'[3']]]&lt;&gt;"",SUM(L247:O247),"")</f>
        <v/>
      </c>
      <c r="Q247" s="190"/>
      <c r="R247" s="193"/>
      <c r="S247" s="193"/>
      <c r="T247" s="193"/>
      <c r="U247" s="190"/>
      <c r="V247" s="192"/>
      <c r="W247" s="197" t="str">
        <f>IFERROR(VLOOKUP('OT - przykład wodociąg'!$BS247,Słowniki_komponentów!$U$2:$Z$412,2,FALSE),"")</f>
        <v/>
      </c>
      <c r="X247" s="194" t="str">
        <f>IF(Tabela2[[#This Row],[Nazwa komponentu
'[3']]]&lt;&gt;"",IF(AND(Tabela2[[#This Row],[Wartość nakładów razem
'[15']]]&lt;3500,OR(MID('OT - przykład wodociąg'!$BS247,1,1)="4",MID('OT - przykład wodociąg'!$BS247,1,1)="5",MID('OT - przykład wodociąg'!$BS247,1,1)="6")),1,'OT - przykład wodociąg'!$BU247),"")</f>
        <v/>
      </c>
      <c r="Y247" s="190"/>
      <c r="Z247" s="178"/>
      <c r="AA247" s="178"/>
      <c r="AB247" s="178"/>
      <c r="AC247" s="198" t="str">
        <f>IF(Tabela2[[#This Row],[Nazwa komponentu
'[3']]]&lt;&gt;"",'OT - przykład wodociąg'!$BU247,"")</f>
        <v/>
      </c>
      <c r="AD247" s="190"/>
      <c r="AE247" s="190"/>
      <c r="AF247" s="190"/>
      <c r="AG247" s="190"/>
      <c r="AH247" s="190"/>
      <c r="AI247" s="190"/>
      <c r="AJ247" s="190"/>
      <c r="AK247" s="190"/>
      <c r="AL247" s="190"/>
      <c r="AM247" s="190"/>
      <c r="AN247" s="190"/>
      <c r="AO247" s="190"/>
      <c r="AP247" s="190"/>
      <c r="AQ247" s="190"/>
      <c r="AR247" s="190"/>
      <c r="AS247" s="190"/>
      <c r="AT247" s="190"/>
      <c r="AU247" s="190"/>
      <c r="AV247" s="242"/>
      <c r="AW247" s="242"/>
      <c r="AX247" s="190"/>
      <c r="AY247" s="190"/>
      <c r="AZ247" s="206"/>
      <c r="BA247" s="178"/>
      <c r="BB247" s="178"/>
      <c r="BC247" s="178"/>
      <c r="BD247" s="178"/>
      <c r="BE247" s="190"/>
      <c r="BF247" s="190"/>
      <c r="BG247" s="198" t="str">
        <f>IF(Tabela2[[#This Row],[Nazwa komponentu
'[3']]]&lt;&gt;"",'OT - przykład wodociąg'!$BS247,"")</f>
        <v/>
      </c>
      <c r="BH247" s="190"/>
      <c r="BI247" s="190"/>
      <c r="BJ247" s="190"/>
      <c r="BK247" s="190"/>
      <c r="BL247" s="190"/>
      <c r="BM247" s="190"/>
      <c r="BN247" s="190"/>
      <c r="BO247" s="190"/>
      <c r="BP247" s="190"/>
      <c r="BQ247" s="200"/>
      <c r="BR247" s="248"/>
      <c r="BS247" s="198" t="str">
        <f t="shared" si="3"/>
        <v/>
      </c>
      <c r="BT247" s="200"/>
      <c r="BU247" s="198" t="str">
        <f>IFERROR(IF(VLOOKUP(BS247,Słowniki_komponentów!$U$1:$Z$476,5,FALSE)="wg tabeli materiałowej",INDEX(Słowniki_komponentów!$AD$2:$AG$50,MATCH(BT247,Słowniki_komponentów!$AC$2:$AC$50,0),MATCH(BQ247,Słowniki_komponentów!$AD$1:$AG$1,0)),VLOOKUP(BS247,Słowniki_komponentów!$U$1:$Z$476,5,FALSE)),"brak wszystkich danych")</f>
        <v>brak wszystkich danych</v>
      </c>
      <c r="BV247" s="201"/>
      <c r="BZ247" s="90"/>
      <c r="CA247" s="90"/>
      <c r="CB247" s="90"/>
    </row>
    <row r="248" spans="1:80">
      <c r="A248" s="189" t="s">
        <v>3975</v>
      </c>
      <c r="B248" s="190"/>
      <c r="C248" s="191" t="str">
        <f>IFERROR(VLOOKUP('OT - przykład wodociąg'!$BS248,Słowniki_komponentów!$U$2:$Z$412,4,FALSE),"")</f>
        <v/>
      </c>
      <c r="D248" s="190"/>
      <c r="E248" s="190"/>
      <c r="F248" s="193"/>
      <c r="G248" s="193"/>
      <c r="H248" s="193"/>
      <c r="I248" s="253"/>
      <c r="J248" s="190"/>
      <c r="K248" s="194" t="str">
        <f>IF(Tabela2[[#This Row],[Nazwa komponentu
'[3']]]&lt;&gt;"",VLOOKUP('OT - przykład wodociąg'!$BT248,Słowniki_komponentów!$AC$2:$AH$50,6,FALSE),"")</f>
        <v/>
      </c>
      <c r="L248" s="229"/>
      <c r="M248" s="228"/>
      <c r="N248" s="229"/>
      <c r="O248" s="228">
        <f>'przedmiar - przykład wodociąg'!K256</f>
        <v>0</v>
      </c>
      <c r="P248" s="226" t="str">
        <f>IF(Tabela2[[#This Row],[Nazwa komponentu
'[3']]]&lt;&gt;"",SUM(L248:O248),"")</f>
        <v/>
      </c>
      <c r="Q248" s="190"/>
      <c r="R248" s="193"/>
      <c r="S248" s="193"/>
      <c r="T248" s="193"/>
      <c r="U248" s="190"/>
      <c r="V248" s="192"/>
      <c r="W248" s="197" t="str">
        <f>IFERROR(VLOOKUP('OT - przykład wodociąg'!$BS248,Słowniki_komponentów!$U$2:$Z$412,2,FALSE),"")</f>
        <v/>
      </c>
      <c r="X248" s="194" t="str">
        <f>IF(Tabela2[[#This Row],[Nazwa komponentu
'[3']]]&lt;&gt;"",IF(AND(Tabela2[[#This Row],[Wartość nakładów razem
'[15']]]&lt;3500,OR(MID('OT - przykład wodociąg'!$BS248,1,1)="4",MID('OT - przykład wodociąg'!$BS248,1,1)="5",MID('OT - przykład wodociąg'!$BS248,1,1)="6")),1,'OT - przykład wodociąg'!$BU248),"")</f>
        <v/>
      </c>
      <c r="Y248" s="190"/>
      <c r="Z248" s="178"/>
      <c r="AA248" s="178"/>
      <c r="AB248" s="178"/>
      <c r="AC248" s="198" t="str">
        <f>IF(Tabela2[[#This Row],[Nazwa komponentu
'[3']]]&lt;&gt;"",'OT - przykład wodociąg'!$BU248,"")</f>
        <v/>
      </c>
      <c r="AD248" s="190"/>
      <c r="AE248" s="190"/>
      <c r="AF248" s="190"/>
      <c r="AG248" s="190"/>
      <c r="AH248" s="190"/>
      <c r="AI248" s="190"/>
      <c r="AJ248" s="190"/>
      <c r="AK248" s="190"/>
      <c r="AL248" s="190"/>
      <c r="AM248" s="190"/>
      <c r="AN248" s="190"/>
      <c r="AO248" s="190"/>
      <c r="AP248" s="190"/>
      <c r="AQ248" s="190"/>
      <c r="AR248" s="190"/>
      <c r="AS248" s="190"/>
      <c r="AT248" s="190"/>
      <c r="AU248" s="190"/>
      <c r="AV248" s="242"/>
      <c r="AW248" s="242"/>
      <c r="AX248" s="190"/>
      <c r="AY248" s="190"/>
      <c r="AZ248" s="206"/>
      <c r="BA248" s="178"/>
      <c r="BB248" s="178"/>
      <c r="BC248" s="178"/>
      <c r="BD248" s="178"/>
      <c r="BE248" s="190"/>
      <c r="BF248" s="190"/>
      <c r="BG248" s="198" t="str">
        <f>IF(Tabela2[[#This Row],[Nazwa komponentu
'[3']]]&lt;&gt;"",'OT - przykład wodociąg'!$BS248,"")</f>
        <v/>
      </c>
      <c r="BH248" s="190"/>
      <c r="BI248" s="190"/>
      <c r="BJ248" s="190"/>
      <c r="BK248" s="190"/>
      <c r="BL248" s="190"/>
      <c r="BM248" s="190"/>
      <c r="BN248" s="190"/>
      <c r="BO248" s="190"/>
      <c r="BP248" s="190"/>
      <c r="BQ248" s="190"/>
      <c r="BR248" s="218"/>
      <c r="BS248" s="198" t="str">
        <f t="shared" si="3"/>
        <v/>
      </c>
      <c r="BT248" s="190"/>
      <c r="BU248" s="198" t="str">
        <f>IFERROR(IF(VLOOKUP(BS248,Słowniki_komponentów!$U$1:$Z$476,5,FALSE)="wg tabeli materiałowej",INDEX(Słowniki_komponentów!$AD$2:$AG$50,MATCH(BT248,Słowniki_komponentów!$AC$2:$AC$50,0),MATCH(BQ248,Słowniki_komponentów!$AD$1:$AG$1,0)),VLOOKUP(BS248,Słowniki_komponentów!$U$1:$Z$476,5,FALSE)),"brak wszystkich danych")</f>
        <v>brak wszystkich danych</v>
      </c>
      <c r="BV248" s="205"/>
      <c r="BZ248" s="90"/>
      <c r="CA248" s="90"/>
      <c r="CB248" s="90"/>
    </row>
    <row r="249" spans="1:80">
      <c r="A249" s="189" t="s">
        <v>3976</v>
      </c>
      <c r="B249" s="190"/>
      <c r="C249" s="191" t="str">
        <f>IFERROR(VLOOKUP('OT - przykład wodociąg'!$BS249,Słowniki_komponentów!$U$2:$Z$412,4,FALSE),"")</f>
        <v/>
      </c>
      <c r="D249" s="190"/>
      <c r="E249" s="190"/>
      <c r="F249" s="193"/>
      <c r="G249" s="193"/>
      <c r="H249" s="193"/>
      <c r="I249" s="253"/>
      <c r="J249" s="190"/>
      <c r="K249" s="194" t="str">
        <f>IF(Tabela2[[#This Row],[Nazwa komponentu
'[3']]]&lt;&gt;"",VLOOKUP('OT - przykład wodociąg'!$BT249,Słowniki_komponentów!$AC$2:$AH$50,6,FALSE),"")</f>
        <v/>
      </c>
      <c r="L249" s="229"/>
      <c r="M249" s="228"/>
      <c r="N249" s="229"/>
      <c r="O249" s="228">
        <f>'przedmiar - przykład wodociąg'!K257</f>
        <v>0</v>
      </c>
      <c r="P249" s="226" t="str">
        <f>IF(Tabela2[[#This Row],[Nazwa komponentu
'[3']]]&lt;&gt;"",SUM(L249:O249),"")</f>
        <v/>
      </c>
      <c r="Q249" s="190"/>
      <c r="R249" s="193"/>
      <c r="S249" s="193"/>
      <c r="T249" s="193"/>
      <c r="U249" s="190"/>
      <c r="V249" s="192"/>
      <c r="W249" s="197" t="str">
        <f>IFERROR(VLOOKUP('OT - przykład wodociąg'!$BS249,Słowniki_komponentów!$U$2:$Z$412,2,FALSE),"")</f>
        <v/>
      </c>
      <c r="X249" s="194" t="str">
        <f>IF(Tabela2[[#This Row],[Nazwa komponentu
'[3']]]&lt;&gt;"",IF(AND(Tabela2[[#This Row],[Wartość nakładów razem
'[15']]]&lt;3500,OR(MID('OT - przykład wodociąg'!$BS249,1,1)="4",MID('OT - przykład wodociąg'!$BS249,1,1)="5",MID('OT - przykład wodociąg'!$BS249,1,1)="6")),1,'OT - przykład wodociąg'!$BU249),"")</f>
        <v/>
      </c>
      <c r="Y249" s="190"/>
      <c r="Z249" s="178"/>
      <c r="AA249" s="178"/>
      <c r="AB249" s="178"/>
      <c r="AC249" s="198" t="str">
        <f>IF(Tabela2[[#This Row],[Nazwa komponentu
'[3']]]&lt;&gt;"",'OT - przykład wodociąg'!$BU249,"")</f>
        <v/>
      </c>
      <c r="AD249" s="190"/>
      <c r="AE249" s="190"/>
      <c r="AF249" s="190"/>
      <c r="AG249" s="190"/>
      <c r="AH249" s="190"/>
      <c r="AI249" s="190"/>
      <c r="AJ249" s="190"/>
      <c r="AK249" s="190"/>
      <c r="AL249" s="190"/>
      <c r="AM249" s="190"/>
      <c r="AN249" s="190"/>
      <c r="AO249" s="190"/>
      <c r="AP249" s="190"/>
      <c r="AQ249" s="190"/>
      <c r="AR249" s="190"/>
      <c r="AS249" s="190"/>
      <c r="AT249" s="190"/>
      <c r="AU249" s="190"/>
      <c r="AV249" s="242"/>
      <c r="AW249" s="242"/>
      <c r="AX249" s="190"/>
      <c r="AY249" s="190"/>
      <c r="AZ249" s="206"/>
      <c r="BA249" s="178"/>
      <c r="BB249" s="178"/>
      <c r="BC249" s="178"/>
      <c r="BD249" s="178"/>
      <c r="BE249" s="190"/>
      <c r="BF249" s="190"/>
      <c r="BG249" s="198" t="str">
        <f>IF(Tabela2[[#This Row],[Nazwa komponentu
'[3']]]&lt;&gt;"",'OT - przykład wodociąg'!$BS249,"")</f>
        <v/>
      </c>
      <c r="BH249" s="190"/>
      <c r="BI249" s="190"/>
      <c r="BJ249" s="190"/>
      <c r="BK249" s="190"/>
      <c r="BL249" s="190"/>
      <c r="BM249" s="190"/>
      <c r="BN249" s="190"/>
      <c r="BO249" s="190"/>
      <c r="BP249" s="190"/>
      <c r="BQ249" s="200"/>
      <c r="BR249" s="248"/>
      <c r="BS249" s="198" t="str">
        <f t="shared" si="3"/>
        <v/>
      </c>
      <c r="BT249" s="200"/>
      <c r="BU249" s="198" t="str">
        <f>IFERROR(IF(VLOOKUP(BS249,Słowniki_komponentów!$U$1:$Z$476,5,FALSE)="wg tabeli materiałowej",INDEX(Słowniki_komponentów!$AD$2:$AG$50,MATCH(BT249,Słowniki_komponentów!$AC$2:$AC$50,0),MATCH(BQ249,Słowniki_komponentów!$AD$1:$AG$1,0)),VLOOKUP(BS249,Słowniki_komponentów!$U$1:$Z$476,5,FALSE)),"brak wszystkich danych")</f>
        <v>brak wszystkich danych</v>
      </c>
      <c r="BV249" s="201"/>
      <c r="BZ249" s="90"/>
      <c r="CA249" s="90"/>
      <c r="CB249" s="90"/>
    </row>
    <row r="250" spans="1:80">
      <c r="A250" s="189" t="s">
        <v>3977</v>
      </c>
      <c r="B250" s="190"/>
      <c r="C250" s="191" t="str">
        <f>IFERROR(VLOOKUP('OT - przykład wodociąg'!$BS250,Słowniki_komponentów!$U$2:$Z$412,4,FALSE),"")</f>
        <v/>
      </c>
      <c r="D250" s="190"/>
      <c r="E250" s="190"/>
      <c r="F250" s="193"/>
      <c r="G250" s="193"/>
      <c r="H250" s="193"/>
      <c r="I250" s="253"/>
      <c r="J250" s="190"/>
      <c r="K250" s="194" t="str">
        <f>IF(Tabela2[[#This Row],[Nazwa komponentu
'[3']]]&lt;&gt;"",VLOOKUP('OT - przykład wodociąg'!$BT250,Słowniki_komponentów!$AC$2:$AH$50,6,FALSE),"")</f>
        <v/>
      </c>
      <c r="L250" s="229"/>
      <c r="M250" s="228"/>
      <c r="N250" s="229"/>
      <c r="O250" s="228">
        <f>'przedmiar - przykład wodociąg'!K258</f>
        <v>0</v>
      </c>
      <c r="P250" s="226" t="str">
        <f>IF(Tabela2[[#This Row],[Nazwa komponentu
'[3']]]&lt;&gt;"",SUM(L250:O250),"")</f>
        <v/>
      </c>
      <c r="Q250" s="190"/>
      <c r="R250" s="193"/>
      <c r="S250" s="193"/>
      <c r="T250" s="193"/>
      <c r="U250" s="190"/>
      <c r="V250" s="192"/>
      <c r="W250" s="197" t="str">
        <f>IFERROR(VLOOKUP('OT - przykład wodociąg'!$BS250,Słowniki_komponentów!$U$2:$Z$412,2,FALSE),"")</f>
        <v/>
      </c>
      <c r="X250" s="194" t="str">
        <f>IF(Tabela2[[#This Row],[Nazwa komponentu
'[3']]]&lt;&gt;"",IF(AND(Tabela2[[#This Row],[Wartość nakładów razem
'[15']]]&lt;3500,OR(MID('OT - przykład wodociąg'!$BS250,1,1)="4",MID('OT - przykład wodociąg'!$BS250,1,1)="5",MID('OT - przykład wodociąg'!$BS250,1,1)="6")),1,'OT - przykład wodociąg'!$BU250),"")</f>
        <v/>
      </c>
      <c r="Y250" s="190"/>
      <c r="Z250" s="178"/>
      <c r="AA250" s="178"/>
      <c r="AB250" s="178"/>
      <c r="AC250" s="198" t="str">
        <f>IF(Tabela2[[#This Row],[Nazwa komponentu
'[3']]]&lt;&gt;"",'OT - przykład wodociąg'!$BU250,"")</f>
        <v/>
      </c>
      <c r="AD250" s="190"/>
      <c r="AE250" s="190"/>
      <c r="AF250" s="190"/>
      <c r="AG250" s="190"/>
      <c r="AH250" s="190"/>
      <c r="AI250" s="190"/>
      <c r="AJ250" s="190"/>
      <c r="AK250" s="190"/>
      <c r="AL250" s="190"/>
      <c r="AM250" s="190"/>
      <c r="AN250" s="190"/>
      <c r="AO250" s="190"/>
      <c r="AP250" s="190"/>
      <c r="AQ250" s="190"/>
      <c r="AR250" s="190"/>
      <c r="AS250" s="190"/>
      <c r="AT250" s="190"/>
      <c r="AU250" s="190"/>
      <c r="AV250" s="242"/>
      <c r="AW250" s="242"/>
      <c r="AX250" s="190"/>
      <c r="AY250" s="190"/>
      <c r="AZ250" s="206"/>
      <c r="BA250" s="178"/>
      <c r="BB250" s="178"/>
      <c r="BC250" s="178"/>
      <c r="BD250" s="178"/>
      <c r="BE250" s="190"/>
      <c r="BF250" s="190"/>
      <c r="BG250" s="198" t="str">
        <f>IF(Tabela2[[#This Row],[Nazwa komponentu
'[3']]]&lt;&gt;"",'OT - przykład wodociąg'!$BS250,"")</f>
        <v/>
      </c>
      <c r="BH250" s="190"/>
      <c r="BI250" s="190"/>
      <c r="BJ250" s="190"/>
      <c r="BK250" s="190"/>
      <c r="BL250" s="190"/>
      <c r="BM250" s="190"/>
      <c r="BN250" s="190"/>
      <c r="BO250" s="190"/>
      <c r="BP250" s="190"/>
      <c r="BQ250" s="190"/>
      <c r="BR250" s="218"/>
      <c r="BS250" s="198" t="str">
        <f t="shared" si="3"/>
        <v/>
      </c>
      <c r="BT250" s="190"/>
      <c r="BU250" s="198" t="str">
        <f>IFERROR(IF(VLOOKUP(BS250,Słowniki_komponentów!$U$1:$Z$476,5,FALSE)="wg tabeli materiałowej",INDEX(Słowniki_komponentów!$AD$2:$AG$50,MATCH(BT250,Słowniki_komponentów!$AC$2:$AC$50,0),MATCH(BQ250,Słowniki_komponentów!$AD$1:$AG$1,0)),VLOOKUP(BS250,Słowniki_komponentów!$U$1:$Z$476,5,FALSE)),"brak wszystkich danych")</f>
        <v>brak wszystkich danych</v>
      </c>
      <c r="BV250" s="205"/>
      <c r="BZ250" s="90"/>
      <c r="CA250" s="90"/>
      <c r="CB250" s="90"/>
    </row>
    <row r="251" spans="1:80">
      <c r="A251" s="189" t="s">
        <v>3978</v>
      </c>
      <c r="B251" s="190"/>
      <c r="C251" s="191" t="str">
        <f>IFERROR(VLOOKUP('OT - przykład wodociąg'!$BS251,Słowniki_komponentów!$U$2:$Z$412,4,FALSE),"")</f>
        <v/>
      </c>
      <c r="D251" s="190"/>
      <c r="E251" s="190"/>
      <c r="F251" s="193"/>
      <c r="G251" s="193"/>
      <c r="H251" s="193"/>
      <c r="I251" s="253"/>
      <c r="J251" s="190"/>
      <c r="K251" s="194" t="str">
        <f>IF(Tabela2[[#This Row],[Nazwa komponentu
'[3']]]&lt;&gt;"",VLOOKUP('OT - przykład wodociąg'!$BT251,Słowniki_komponentów!$AC$2:$AH$50,6,FALSE),"")</f>
        <v/>
      </c>
      <c r="L251" s="229"/>
      <c r="M251" s="228"/>
      <c r="N251" s="229"/>
      <c r="O251" s="228">
        <f>'przedmiar - przykład wodociąg'!K259</f>
        <v>0</v>
      </c>
      <c r="P251" s="226" t="str">
        <f>IF(Tabela2[[#This Row],[Nazwa komponentu
'[3']]]&lt;&gt;"",SUM(L251:O251),"")</f>
        <v/>
      </c>
      <c r="Q251" s="190"/>
      <c r="R251" s="193"/>
      <c r="S251" s="193"/>
      <c r="T251" s="193"/>
      <c r="U251" s="190"/>
      <c r="V251" s="192"/>
      <c r="W251" s="197" t="str">
        <f>IFERROR(VLOOKUP('OT - przykład wodociąg'!$BS251,Słowniki_komponentów!$U$2:$Z$412,2,FALSE),"")</f>
        <v/>
      </c>
      <c r="X251" s="194" t="str">
        <f>IF(Tabela2[[#This Row],[Nazwa komponentu
'[3']]]&lt;&gt;"",IF(AND(Tabela2[[#This Row],[Wartość nakładów razem
'[15']]]&lt;3500,OR(MID('OT - przykład wodociąg'!$BS251,1,1)="4",MID('OT - przykład wodociąg'!$BS251,1,1)="5",MID('OT - przykład wodociąg'!$BS251,1,1)="6")),1,'OT - przykład wodociąg'!$BU251),"")</f>
        <v/>
      </c>
      <c r="Y251" s="190"/>
      <c r="Z251" s="178"/>
      <c r="AA251" s="178"/>
      <c r="AB251" s="178"/>
      <c r="AC251" s="198" t="str">
        <f>IF(Tabela2[[#This Row],[Nazwa komponentu
'[3']]]&lt;&gt;"",'OT - przykład wodociąg'!$BU251,"")</f>
        <v/>
      </c>
      <c r="AD251" s="190"/>
      <c r="AE251" s="190"/>
      <c r="AF251" s="190"/>
      <c r="AG251" s="190"/>
      <c r="AH251" s="190"/>
      <c r="AI251" s="190"/>
      <c r="AJ251" s="190"/>
      <c r="AK251" s="190"/>
      <c r="AL251" s="190"/>
      <c r="AM251" s="190"/>
      <c r="AN251" s="190"/>
      <c r="AO251" s="190"/>
      <c r="AP251" s="190"/>
      <c r="AQ251" s="190"/>
      <c r="AR251" s="190"/>
      <c r="AS251" s="190"/>
      <c r="AT251" s="190"/>
      <c r="AU251" s="190"/>
      <c r="AV251" s="242"/>
      <c r="AW251" s="242"/>
      <c r="AX251" s="190"/>
      <c r="AY251" s="190"/>
      <c r="AZ251" s="206"/>
      <c r="BA251" s="178"/>
      <c r="BB251" s="178"/>
      <c r="BC251" s="178"/>
      <c r="BD251" s="178"/>
      <c r="BE251" s="190"/>
      <c r="BF251" s="190"/>
      <c r="BG251" s="198" t="str">
        <f>IF(Tabela2[[#This Row],[Nazwa komponentu
'[3']]]&lt;&gt;"",'OT - przykład wodociąg'!$BS251,"")</f>
        <v/>
      </c>
      <c r="BH251" s="190"/>
      <c r="BI251" s="190"/>
      <c r="BJ251" s="190"/>
      <c r="BK251" s="190"/>
      <c r="BL251" s="190"/>
      <c r="BM251" s="190"/>
      <c r="BN251" s="190"/>
      <c r="BO251" s="190"/>
      <c r="BP251" s="190"/>
      <c r="BQ251" s="200"/>
      <c r="BR251" s="248"/>
      <c r="BS251" s="198" t="str">
        <f t="shared" si="3"/>
        <v/>
      </c>
      <c r="BT251" s="200"/>
      <c r="BU251" s="198" t="str">
        <f>IFERROR(IF(VLOOKUP(BS251,Słowniki_komponentów!$U$1:$Z$476,5,FALSE)="wg tabeli materiałowej",INDEX(Słowniki_komponentów!$AD$2:$AG$50,MATCH(BT251,Słowniki_komponentów!$AC$2:$AC$50,0),MATCH(BQ251,Słowniki_komponentów!$AD$1:$AG$1,0)),VLOOKUP(BS251,Słowniki_komponentów!$U$1:$Z$476,5,FALSE)),"brak wszystkich danych")</f>
        <v>brak wszystkich danych</v>
      </c>
      <c r="BV251" s="201"/>
      <c r="BZ251" s="90"/>
      <c r="CA251" s="90"/>
      <c r="CB251" s="90"/>
    </row>
    <row r="252" spans="1:80">
      <c r="A252" s="189" t="s">
        <v>3979</v>
      </c>
      <c r="B252" s="190"/>
      <c r="C252" s="191" t="str">
        <f>IFERROR(VLOOKUP('OT - przykład wodociąg'!$BS252,Słowniki_komponentów!$U$2:$Z$412,4,FALSE),"")</f>
        <v/>
      </c>
      <c r="D252" s="190"/>
      <c r="E252" s="190"/>
      <c r="F252" s="193"/>
      <c r="G252" s="193"/>
      <c r="H252" s="193"/>
      <c r="I252" s="253"/>
      <c r="J252" s="190"/>
      <c r="K252" s="194" t="str">
        <f>IF(Tabela2[[#This Row],[Nazwa komponentu
'[3']]]&lt;&gt;"",VLOOKUP('OT - przykład wodociąg'!$BT252,Słowniki_komponentów!$AC$2:$AH$50,6,FALSE),"")</f>
        <v/>
      </c>
      <c r="L252" s="229"/>
      <c r="M252" s="228"/>
      <c r="N252" s="229"/>
      <c r="O252" s="228">
        <f>'przedmiar - przykład wodociąg'!K260</f>
        <v>0</v>
      </c>
      <c r="P252" s="226" t="str">
        <f>IF(Tabela2[[#This Row],[Nazwa komponentu
'[3']]]&lt;&gt;"",SUM(L252:O252),"")</f>
        <v/>
      </c>
      <c r="Q252" s="190"/>
      <c r="R252" s="193"/>
      <c r="S252" s="193"/>
      <c r="T252" s="193"/>
      <c r="U252" s="190"/>
      <c r="V252" s="192"/>
      <c r="W252" s="197" t="str">
        <f>IFERROR(VLOOKUP('OT - przykład wodociąg'!$BS252,Słowniki_komponentów!$U$2:$Z$412,2,FALSE),"")</f>
        <v/>
      </c>
      <c r="X252" s="194" t="str">
        <f>IF(Tabela2[[#This Row],[Nazwa komponentu
'[3']]]&lt;&gt;"",IF(AND(Tabela2[[#This Row],[Wartość nakładów razem
'[15']]]&lt;3500,OR(MID('OT - przykład wodociąg'!$BS252,1,1)="4",MID('OT - przykład wodociąg'!$BS252,1,1)="5",MID('OT - przykład wodociąg'!$BS252,1,1)="6")),1,'OT - przykład wodociąg'!$BU252),"")</f>
        <v/>
      </c>
      <c r="Y252" s="190"/>
      <c r="Z252" s="178"/>
      <c r="AA252" s="178"/>
      <c r="AB252" s="178"/>
      <c r="AC252" s="198" t="str">
        <f>IF(Tabela2[[#This Row],[Nazwa komponentu
'[3']]]&lt;&gt;"",'OT - przykład wodociąg'!$BU252,"")</f>
        <v/>
      </c>
      <c r="AD252" s="190"/>
      <c r="AE252" s="190"/>
      <c r="AF252" s="190"/>
      <c r="AG252" s="190"/>
      <c r="AH252" s="190"/>
      <c r="AI252" s="190"/>
      <c r="AJ252" s="190"/>
      <c r="AK252" s="190"/>
      <c r="AL252" s="190"/>
      <c r="AM252" s="190"/>
      <c r="AN252" s="190"/>
      <c r="AO252" s="190"/>
      <c r="AP252" s="190"/>
      <c r="AQ252" s="190"/>
      <c r="AR252" s="190"/>
      <c r="AS252" s="190"/>
      <c r="AT252" s="190"/>
      <c r="AU252" s="190"/>
      <c r="AV252" s="242"/>
      <c r="AW252" s="242"/>
      <c r="AX252" s="190"/>
      <c r="AY252" s="190"/>
      <c r="AZ252" s="206"/>
      <c r="BA252" s="178"/>
      <c r="BB252" s="178"/>
      <c r="BC252" s="178"/>
      <c r="BD252" s="178"/>
      <c r="BE252" s="190"/>
      <c r="BF252" s="190"/>
      <c r="BG252" s="198" t="str">
        <f>IF(Tabela2[[#This Row],[Nazwa komponentu
'[3']]]&lt;&gt;"",'OT - przykład wodociąg'!$BS252,"")</f>
        <v/>
      </c>
      <c r="BH252" s="190"/>
      <c r="BI252" s="190"/>
      <c r="BJ252" s="190"/>
      <c r="BK252" s="190"/>
      <c r="BL252" s="190"/>
      <c r="BM252" s="190"/>
      <c r="BN252" s="190"/>
      <c r="BO252" s="190"/>
      <c r="BP252" s="190"/>
      <c r="BQ252" s="190"/>
      <c r="BR252" s="218"/>
      <c r="BS252" s="198" t="str">
        <f t="shared" ref="BS252:BS314" si="4">MID(BR252,1,7)</f>
        <v/>
      </c>
      <c r="BT252" s="190"/>
      <c r="BU252" s="198" t="str">
        <f>IFERROR(IF(VLOOKUP(BS252,Słowniki_komponentów!$U$1:$Z$476,5,FALSE)="wg tabeli materiałowej",INDEX(Słowniki_komponentów!$AD$2:$AG$50,MATCH(BT252,Słowniki_komponentów!$AC$2:$AC$50,0),MATCH(BQ252,Słowniki_komponentów!$AD$1:$AG$1,0)),VLOOKUP(BS252,Słowniki_komponentów!$U$1:$Z$476,5,FALSE)),"brak wszystkich danych")</f>
        <v>brak wszystkich danych</v>
      </c>
      <c r="BV252" s="205"/>
      <c r="BZ252" s="90"/>
      <c r="CA252" s="90"/>
      <c r="CB252" s="90"/>
    </row>
    <row r="253" spans="1:80">
      <c r="A253" s="189" t="s">
        <v>3980</v>
      </c>
      <c r="B253" s="190"/>
      <c r="C253" s="191" t="str">
        <f>IFERROR(VLOOKUP('OT - przykład wodociąg'!$BS253,Słowniki_komponentów!$U$2:$Z$412,4,FALSE),"")</f>
        <v/>
      </c>
      <c r="D253" s="190"/>
      <c r="E253" s="190"/>
      <c r="F253" s="193"/>
      <c r="G253" s="193"/>
      <c r="H253" s="193"/>
      <c r="I253" s="253"/>
      <c r="J253" s="190"/>
      <c r="K253" s="194" t="str">
        <f>IF(Tabela2[[#This Row],[Nazwa komponentu
'[3']]]&lt;&gt;"",VLOOKUP('OT - przykład wodociąg'!$BT253,Słowniki_komponentów!$AC$2:$AH$50,6,FALSE),"")</f>
        <v/>
      </c>
      <c r="L253" s="229"/>
      <c r="M253" s="228"/>
      <c r="N253" s="229"/>
      <c r="O253" s="228">
        <f>'przedmiar - przykład wodociąg'!K261</f>
        <v>0</v>
      </c>
      <c r="P253" s="226" t="str">
        <f>IF(Tabela2[[#This Row],[Nazwa komponentu
'[3']]]&lt;&gt;"",SUM(L253:O253),"")</f>
        <v/>
      </c>
      <c r="Q253" s="190"/>
      <c r="R253" s="193"/>
      <c r="S253" s="193"/>
      <c r="T253" s="193"/>
      <c r="U253" s="190"/>
      <c r="V253" s="192"/>
      <c r="W253" s="197" t="str">
        <f>IFERROR(VLOOKUP('OT - przykład wodociąg'!$BS253,Słowniki_komponentów!$U$2:$Z$412,2,FALSE),"")</f>
        <v/>
      </c>
      <c r="X253" s="194" t="str">
        <f>IF(Tabela2[[#This Row],[Nazwa komponentu
'[3']]]&lt;&gt;"",IF(AND(Tabela2[[#This Row],[Wartość nakładów razem
'[15']]]&lt;3500,OR(MID('OT - przykład wodociąg'!$BS253,1,1)="4",MID('OT - przykład wodociąg'!$BS253,1,1)="5",MID('OT - przykład wodociąg'!$BS253,1,1)="6")),1,'OT - przykład wodociąg'!$BU253),"")</f>
        <v/>
      </c>
      <c r="Y253" s="190"/>
      <c r="Z253" s="178"/>
      <c r="AA253" s="178"/>
      <c r="AB253" s="178"/>
      <c r="AC253" s="198" t="str">
        <f>IF(Tabela2[[#This Row],[Nazwa komponentu
'[3']]]&lt;&gt;"",'OT - przykład wodociąg'!$BU253,"")</f>
        <v/>
      </c>
      <c r="AD253" s="190"/>
      <c r="AE253" s="190"/>
      <c r="AF253" s="190"/>
      <c r="AG253" s="190"/>
      <c r="AH253" s="190">
        <v>301</v>
      </c>
      <c r="AI253" s="190"/>
      <c r="AJ253" s="190"/>
      <c r="AK253" s="190"/>
      <c r="AL253" s="190"/>
      <c r="AM253" s="190"/>
      <c r="AN253" s="190"/>
      <c r="AO253" s="190"/>
      <c r="AP253" s="190"/>
      <c r="AQ253" s="190"/>
      <c r="AR253" s="190"/>
      <c r="AS253" s="190"/>
      <c r="AT253" s="190"/>
      <c r="AU253" s="190"/>
      <c r="AV253" s="242"/>
      <c r="AW253" s="242"/>
      <c r="AX253" s="190"/>
      <c r="AY253" s="190"/>
      <c r="AZ253" s="206"/>
      <c r="BA253" s="178"/>
      <c r="BB253" s="178"/>
      <c r="BC253" s="178"/>
      <c r="BD253" s="178"/>
      <c r="BE253" s="190"/>
      <c r="BF253" s="190"/>
      <c r="BG253" s="198" t="str">
        <f>IF(Tabela2[[#This Row],[Nazwa komponentu
'[3']]]&lt;&gt;"",'OT - przykład wodociąg'!$BS253,"")</f>
        <v/>
      </c>
      <c r="BH253" s="190"/>
      <c r="BI253" s="190"/>
      <c r="BJ253" s="190"/>
      <c r="BK253" s="190"/>
      <c r="BL253" s="190"/>
      <c r="BM253" s="190"/>
      <c r="BN253" s="190"/>
      <c r="BO253" s="190"/>
      <c r="BP253" s="190"/>
      <c r="BQ253" s="200"/>
      <c r="BR253" s="248"/>
      <c r="BS253" s="198" t="str">
        <f t="shared" si="4"/>
        <v/>
      </c>
      <c r="BT253" s="200"/>
      <c r="BU253" s="198" t="str">
        <f>IFERROR(IF(VLOOKUP(BS253,Słowniki_komponentów!$U$1:$Z$476,5,FALSE)="wg tabeli materiałowej",INDEX(Słowniki_komponentów!$AD$2:$AG$50,MATCH(BT253,Słowniki_komponentów!$AC$2:$AC$50,0),MATCH(BQ253,Słowniki_komponentów!$AD$1:$AG$1,0)),VLOOKUP(BS253,Słowniki_komponentów!$U$1:$Z$476,5,FALSE)),"brak wszystkich danych")</f>
        <v>brak wszystkich danych</v>
      </c>
      <c r="BV253" s="201"/>
      <c r="BZ253" s="90"/>
      <c r="CA253" s="90"/>
      <c r="CB253" s="90"/>
    </row>
    <row r="254" spans="1:80">
      <c r="A254" s="189" t="s">
        <v>3981</v>
      </c>
      <c r="B254" s="190"/>
      <c r="C254" s="191" t="str">
        <f>IFERROR(VLOOKUP('OT - przykład wodociąg'!$BS254,Słowniki_komponentów!$U$2:$Z$412,4,FALSE),"")</f>
        <v/>
      </c>
      <c r="D254" s="190"/>
      <c r="E254" s="190"/>
      <c r="F254" s="193"/>
      <c r="G254" s="193"/>
      <c r="H254" s="193"/>
      <c r="I254" s="253"/>
      <c r="J254" s="190"/>
      <c r="K254" s="194" t="str">
        <f>IF(Tabela2[[#This Row],[Nazwa komponentu
'[3']]]&lt;&gt;"",VLOOKUP('OT - przykład wodociąg'!$BT254,Słowniki_komponentów!$AC$2:$AH$50,6,FALSE),"")</f>
        <v/>
      </c>
      <c r="L254" s="229"/>
      <c r="M254" s="228"/>
      <c r="N254" s="229"/>
      <c r="O254" s="228">
        <f>'przedmiar - przykład wodociąg'!K262</f>
        <v>0</v>
      </c>
      <c r="P254" s="226" t="str">
        <f>IF(Tabela2[[#This Row],[Nazwa komponentu
'[3']]]&lt;&gt;"",SUM(L254:O254),"")</f>
        <v/>
      </c>
      <c r="Q254" s="190"/>
      <c r="R254" s="193"/>
      <c r="S254" s="193"/>
      <c r="T254" s="193"/>
      <c r="U254" s="190"/>
      <c r="V254" s="192"/>
      <c r="W254" s="197" t="str">
        <f>IFERROR(VLOOKUP('OT - przykład wodociąg'!$BS254,Słowniki_komponentów!$U$2:$Z$412,2,FALSE),"")</f>
        <v/>
      </c>
      <c r="X254" s="194" t="str">
        <f>IF(Tabela2[[#This Row],[Nazwa komponentu
'[3']]]&lt;&gt;"",IF(AND(Tabela2[[#This Row],[Wartość nakładów razem
'[15']]]&lt;3500,OR(MID('OT - przykład wodociąg'!$BS254,1,1)="4",MID('OT - przykład wodociąg'!$BS254,1,1)="5",MID('OT - przykład wodociąg'!$BS254,1,1)="6")),1,'OT - przykład wodociąg'!$BU254),"")</f>
        <v/>
      </c>
      <c r="Y254" s="190"/>
      <c r="Z254" s="178"/>
      <c r="AA254" s="178"/>
      <c r="AB254" s="178"/>
      <c r="AC254" s="198" t="str">
        <f>IF(Tabela2[[#This Row],[Nazwa komponentu
'[3']]]&lt;&gt;"",'OT - przykład wodociąg'!$BU254,"")</f>
        <v/>
      </c>
      <c r="AD254" s="190"/>
      <c r="AE254" s="190"/>
      <c r="AF254" s="190"/>
      <c r="AG254" s="190"/>
      <c r="AH254" s="190"/>
      <c r="AI254" s="190"/>
      <c r="AJ254" s="190"/>
      <c r="AK254" s="190"/>
      <c r="AL254" s="190"/>
      <c r="AM254" s="190"/>
      <c r="AN254" s="190"/>
      <c r="AO254" s="190"/>
      <c r="AP254" s="190"/>
      <c r="AQ254" s="190"/>
      <c r="AR254" s="190"/>
      <c r="AS254" s="190"/>
      <c r="AT254" s="190"/>
      <c r="AU254" s="190"/>
      <c r="AV254" s="242"/>
      <c r="AW254" s="242"/>
      <c r="AX254" s="190"/>
      <c r="AY254" s="190"/>
      <c r="AZ254" s="206"/>
      <c r="BA254" s="178"/>
      <c r="BB254" s="178"/>
      <c r="BC254" s="178"/>
      <c r="BD254" s="178"/>
      <c r="BE254" s="190"/>
      <c r="BF254" s="190"/>
      <c r="BG254" s="198" t="str">
        <f>IF(Tabela2[[#This Row],[Nazwa komponentu
'[3']]]&lt;&gt;"",'OT - przykład wodociąg'!$BS254,"")</f>
        <v/>
      </c>
      <c r="BH254" s="190"/>
      <c r="BI254" s="190"/>
      <c r="BJ254" s="190"/>
      <c r="BK254" s="190"/>
      <c r="BL254" s="190"/>
      <c r="BM254" s="190"/>
      <c r="BN254" s="190"/>
      <c r="BO254" s="190"/>
      <c r="BP254" s="190"/>
      <c r="BQ254" s="190"/>
      <c r="BR254" s="218"/>
      <c r="BS254" s="198" t="str">
        <f t="shared" si="4"/>
        <v/>
      </c>
      <c r="BT254" s="190"/>
      <c r="BU254" s="198" t="str">
        <f>IFERROR(IF(VLOOKUP(BS254,Słowniki_komponentów!$U$1:$Z$476,5,FALSE)="wg tabeli materiałowej",INDEX(Słowniki_komponentów!$AD$2:$AG$50,MATCH(BT254,Słowniki_komponentów!$AC$2:$AC$50,0),MATCH(BQ254,Słowniki_komponentów!$AD$1:$AG$1,0)),VLOOKUP(BS254,Słowniki_komponentów!$U$1:$Z$476,5,FALSE)),"brak wszystkich danych")</f>
        <v>brak wszystkich danych</v>
      </c>
      <c r="BV254" s="205"/>
      <c r="BZ254" s="90"/>
      <c r="CA254" s="90"/>
      <c r="CB254" s="90"/>
    </row>
    <row r="255" spans="1:80">
      <c r="A255" s="189" t="s">
        <v>3982</v>
      </c>
      <c r="B255" s="190"/>
      <c r="C255" s="191" t="str">
        <f>IFERROR(VLOOKUP('OT - przykład wodociąg'!$BS255,Słowniki_komponentów!$U$2:$Z$412,4,FALSE),"")</f>
        <v/>
      </c>
      <c r="D255" s="190"/>
      <c r="E255" s="190"/>
      <c r="F255" s="193"/>
      <c r="G255" s="193"/>
      <c r="H255" s="193"/>
      <c r="I255" s="253"/>
      <c r="J255" s="190"/>
      <c r="K255" s="194" t="str">
        <f>IF(Tabela2[[#This Row],[Nazwa komponentu
'[3']]]&lt;&gt;"",VLOOKUP('OT - przykład wodociąg'!$BT255,Słowniki_komponentów!$AC$2:$AH$50,6,FALSE),"")</f>
        <v/>
      </c>
      <c r="L255" s="229"/>
      <c r="M255" s="228"/>
      <c r="N255" s="229"/>
      <c r="O255" s="228">
        <f>'przedmiar - przykład wodociąg'!K263</f>
        <v>0</v>
      </c>
      <c r="P255" s="226" t="str">
        <f>IF(Tabela2[[#This Row],[Nazwa komponentu
'[3']]]&lt;&gt;"",SUM(L255:O255),"")</f>
        <v/>
      </c>
      <c r="Q255" s="190"/>
      <c r="R255" s="193"/>
      <c r="S255" s="193"/>
      <c r="T255" s="193"/>
      <c r="U255" s="190"/>
      <c r="V255" s="192"/>
      <c r="W255" s="197" t="str">
        <f>IFERROR(VLOOKUP('OT - przykład wodociąg'!$BS255,Słowniki_komponentów!$U$2:$Z$412,2,FALSE),"")</f>
        <v/>
      </c>
      <c r="X255" s="194" t="str">
        <f>IF(Tabela2[[#This Row],[Nazwa komponentu
'[3']]]&lt;&gt;"",IF(AND(Tabela2[[#This Row],[Wartość nakładów razem
'[15']]]&lt;3500,OR(MID('OT - przykład wodociąg'!$BS255,1,1)="4",MID('OT - przykład wodociąg'!$BS255,1,1)="5",MID('OT - przykład wodociąg'!$BS255,1,1)="6")),1,'OT - przykład wodociąg'!$BU255),"")</f>
        <v/>
      </c>
      <c r="Y255" s="190"/>
      <c r="Z255" s="178"/>
      <c r="AA255" s="178"/>
      <c r="AB255" s="178"/>
      <c r="AC255" s="198" t="str">
        <f>IF(Tabela2[[#This Row],[Nazwa komponentu
'[3']]]&lt;&gt;"",'OT - przykład wodociąg'!$BU255,"")</f>
        <v/>
      </c>
      <c r="AD255" s="190"/>
      <c r="AE255" s="190"/>
      <c r="AF255" s="190"/>
      <c r="AG255" s="190"/>
      <c r="AH255" s="190"/>
      <c r="AI255" s="190"/>
      <c r="AJ255" s="190"/>
      <c r="AK255" s="190"/>
      <c r="AL255" s="190"/>
      <c r="AM255" s="190"/>
      <c r="AN255" s="190"/>
      <c r="AO255" s="190"/>
      <c r="AP255" s="190"/>
      <c r="AQ255" s="190"/>
      <c r="AR255" s="190"/>
      <c r="AS255" s="190"/>
      <c r="AT255" s="190"/>
      <c r="AU255" s="190"/>
      <c r="AV255" s="242"/>
      <c r="AW255" s="242"/>
      <c r="AX255" s="190"/>
      <c r="AY255" s="190"/>
      <c r="AZ255" s="206"/>
      <c r="BA255" s="178"/>
      <c r="BB255" s="178"/>
      <c r="BC255" s="178"/>
      <c r="BD255" s="178"/>
      <c r="BE255" s="190"/>
      <c r="BF255" s="190"/>
      <c r="BG255" s="198" t="str">
        <f>IF(Tabela2[[#This Row],[Nazwa komponentu
'[3']]]&lt;&gt;"",'OT - przykład wodociąg'!$BS255,"")</f>
        <v/>
      </c>
      <c r="BH255" s="190"/>
      <c r="BI255" s="190"/>
      <c r="BJ255" s="190"/>
      <c r="BK255" s="190"/>
      <c r="BL255" s="190"/>
      <c r="BM255" s="190"/>
      <c r="BN255" s="190"/>
      <c r="BO255" s="190"/>
      <c r="BP255" s="190"/>
      <c r="BQ255" s="200"/>
      <c r="BR255" s="248"/>
      <c r="BS255" s="198" t="str">
        <f t="shared" si="4"/>
        <v/>
      </c>
      <c r="BT255" s="200"/>
      <c r="BU255" s="198" t="str">
        <f>IFERROR(IF(VLOOKUP(BS255,Słowniki_komponentów!$U$1:$Z$476,5,FALSE)="wg tabeli materiałowej",INDEX(Słowniki_komponentów!$AD$2:$AG$50,MATCH(BT255,Słowniki_komponentów!$AC$2:$AC$50,0),MATCH(BQ255,Słowniki_komponentów!$AD$1:$AG$1,0)),VLOOKUP(BS255,Słowniki_komponentów!$U$1:$Z$476,5,FALSE)),"brak wszystkich danych")</f>
        <v>brak wszystkich danych</v>
      </c>
      <c r="BV255" s="201"/>
      <c r="BZ255" s="90"/>
      <c r="CA255" s="90"/>
      <c r="CB255" s="90"/>
    </row>
    <row r="256" spans="1:80">
      <c r="A256" s="189" t="s">
        <v>3983</v>
      </c>
      <c r="B256" s="190"/>
      <c r="C256" s="191" t="str">
        <f>IFERROR(VLOOKUP('OT - przykład wodociąg'!$BS256,Słowniki_komponentów!$U$2:$Z$412,4,FALSE),"")</f>
        <v/>
      </c>
      <c r="D256" s="190"/>
      <c r="E256" s="190"/>
      <c r="F256" s="193"/>
      <c r="G256" s="193"/>
      <c r="H256" s="193"/>
      <c r="I256" s="253"/>
      <c r="J256" s="190"/>
      <c r="K256" s="194" t="str">
        <f>IF(Tabela2[[#This Row],[Nazwa komponentu
'[3']]]&lt;&gt;"",VLOOKUP('OT - przykład wodociąg'!$BT256,Słowniki_komponentów!$AC$2:$AH$50,6,FALSE),"")</f>
        <v/>
      </c>
      <c r="L256" s="229"/>
      <c r="M256" s="228"/>
      <c r="N256" s="229"/>
      <c r="O256" s="228">
        <f>'przedmiar - przykład wodociąg'!K264</f>
        <v>0</v>
      </c>
      <c r="P256" s="226" t="str">
        <f>IF(Tabela2[[#This Row],[Nazwa komponentu
'[3']]]&lt;&gt;"",SUM(L256:O256),"")</f>
        <v/>
      </c>
      <c r="Q256" s="190"/>
      <c r="R256" s="193"/>
      <c r="S256" s="193"/>
      <c r="T256" s="193"/>
      <c r="U256" s="190"/>
      <c r="V256" s="192"/>
      <c r="W256" s="197" t="str">
        <f>IFERROR(VLOOKUP('OT - przykład wodociąg'!$BS256,Słowniki_komponentów!$U$2:$Z$412,2,FALSE),"")</f>
        <v/>
      </c>
      <c r="X256" s="194" t="str">
        <f>IF(Tabela2[[#This Row],[Nazwa komponentu
'[3']]]&lt;&gt;"",IF(AND(Tabela2[[#This Row],[Wartość nakładów razem
'[15']]]&lt;3500,OR(MID('OT - przykład wodociąg'!$BS256,1,1)="4",MID('OT - przykład wodociąg'!$BS256,1,1)="5",MID('OT - przykład wodociąg'!$BS256,1,1)="6")),1,'OT - przykład wodociąg'!$BU256),"")</f>
        <v/>
      </c>
      <c r="Y256" s="190"/>
      <c r="Z256" s="178"/>
      <c r="AA256" s="178"/>
      <c r="AB256" s="178"/>
      <c r="AC256" s="198" t="str">
        <f>IF(Tabela2[[#This Row],[Nazwa komponentu
'[3']]]&lt;&gt;"",'OT - przykład wodociąg'!$BU256,"")</f>
        <v/>
      </c>
      <c r="AD256" s="190"/>
      <c r="AE256" s="190"/>
      <c r="AF256" s="190"/>
      <c r="AG256" s="190"/>
      <c r="AH256" s="190"/>
      <c r="AI256" s="190"/>
      <c r="AJ256" s="190"/>
      <c r="AK256" s="190"/>
      <c r="AL256" s="190"/>
      <c r="AM256" s="190"/>
      <c r="AN256" s="190"/>
      <c r="AO256" s="190"/>
      <c r="AP256" s="190"/>
      <c r="AQ256" s="190"/>
      <c r="AR256" s="190"/>
      <c r="AS256" s="190"/>
      <c r="AT256" s="190"/>
      <c r="AU256" s="190"/>
      <c r="AV256" s="242"/>
      <c r="AW256" s="242"/>
      <c r="AX256" s="190"/>
      <c r="AY256" s="190"/>
      <c r="AZ256" s="206"/>
      <c r="BA256" s="178"/>
      <c r="BB256" s="178"/>
      <c r="BC256" s="178"/>
      <c r="BD256" s="178"/>
      <c r="BE256" s="190"/>
      <c r="BF256" s="190"/>
      <c r="BG256" s="198" t="str">
        <f>IF(Tabela2[[#This Row],[Nazwa komponentu
'[3']]]&lt;&gt;"",'OT - przykład wodociąg'!$BS256,"")</f>
        <v/>
      </c>
      <c r="BH256" s="190"/>
      <c r="BI256" s="190"/>
      <c r="BJ256" s="190"/>
      <c r="BK256" s="190"/>
      <c r="BL256" s="190"/>
      <c r="BM256" s="190"/>
      <c r="BN256" s="190"/>
      <c r="BO256" s="190"/>
      <c r="BP256" s="190"/>
      <c r="BQ256" s="190"/>
      <c r="BR256" s="218"/>
      <c r="BS256" s="198" t="str">
        <f t="shared" si="4"/>
        <v/>
      </c>
      <c r="BT256" s="190"/>
      <c r="BU256" s="198" t="str">
        <f>IFERROR(IF(VLOOKUP(BS256,Słowniki_komponentów!$U$1:$Z$476,5,FALSE)="wg tabeli materiałowej",INDEX(Słowniki_komponentów!$AD$2:$AG$50,MATCH(BT256,Słowniki_komponentów!$AC$2:$AC$50,0),MATCH(BQ256,Słowniki_komponentów!$AD$1:$AG$1,0)),VLOOKUP(BS256,Słowniki_komponentów!$U$1:$Z$476,5,FALSE)),"brak wszystkich danych")</f>
        <v>brak wszystkich danych</v>
      </c>
      <c r="BV256" s="205"/>
      <c r="BZ256" s="90"/>
      <c r="CA256" s="90"/>
      <c r="CB256" s="90"/>
    </row>
    <row r="257" spans="1:80">
      <c r="A257" s="189" t="s">
        <v>3984</v>
      </c>
      <c r="B257" s="190"/>
      <c r="C257" s="191" t="str">
        <f>IFERROR(VLOOKUP('OT - przykład wodociąg'!$BS257,Słowniki_komponentów!$U$2:$Z$412,4,FALSE),"")</f>
        <v/>
      </c>
      <c r="D257" s="190"/>
      <c r="E257" s="190"/>
      <c r="F257" s="193"/>
      <c r="G257" s="193"/>
      <c r="H257" s="193"/>
      <c r="I257" s="253"/>
      <c r="J257" s="190"/>
      <c r="K257" s="194" t="str">
        <f>IF(Tabela2[[#This Row],[Nazwa komponentu
'[3']]]&lt;&gt;"",VLOOKUP('OT - przykład wodociąg'!$BT257,Słowniki_komponentów!$AC$2:$AH$50,6,FALSE),"")</f>
        <v/>
      </c>
      <c r="L257" s="229"/>
      <c r="M257" s="228"/>
      <c r="N257" s="229"/>
      <c r="O257" s="228">
        <f>'przedmiar - przykład wodociąg'!K265</f>
        <v>0</v>
      </c>
      <c r="P257" s="226" t="str">
        <f>IF(Tabela2[[#This Row],[Nazwa komponentu
'[3']]]&lt;&gt;"",SUM(L257:O257),"")</f>
        <v/>
      </c>
      <c r="Q257" s="190"/>
      <c r="R257" s="193"/>
      <c r="S257" s="193"/>
      <c r="T257" s="193"/>
      <c r="U257" s="190"/>
      <c r="V257" s="192"/>
      <c r="W257" s="197" t="str">
        <f>IFERROR(VLOOKUP('OT - przykład wodociąg'!$BS257,Słowniki_komponentów!$U$2:$Z$412,2,FALSE),"")</f>
        <v/>
      </c>
      <c r="X257" s="194" t="str">
        <f>IF(Tabela2[[#This Row],[Nazwa komponentu
'[3']]]&lt;&gt;"",IF(AND(Tabela2[[#This Row],[Wartość nakładów razem
'[15']]]&lt;3500,OR(MID('OT - przykład wodociąg'!$BS257,1,1)="4",MID('OT - przykład wodociąg'!$BS257,1,1)="5",MID('OT - przykład wodociąg'!$BS257,1,1)="6")),1,'OT - przykład wodociąg'!$BU257),"")</f>
        <v/>
      </c>
      <c r="Y257" s="190"/>
      <c r="Z257" s="178"/>
      <c r="AA257" s="178"/>
      <c r="AB257" s="178"/>
      <c r="AC257" s="198" t="str">
        <f>IF(Tabela2[[#This Row],[Nazwa komponentu
'[3']]]&lt;&gt;"",'OT - przykład wodociąg'!$BU257,"")</f>
        <v/>
      </c>
      <c r="AD257" s="190"/>
      <c r="AE257" s="190"/>
      <c r="AF257" s="190"/>
      <c r="AG257" s="190"/>
      <c r="AH257" s="190"/>
      <c r="AI257" s="190"/>
      <c r="AJ257" s="190"/>
      <c r="AK257" s="190"/>
      <c r="AL257" s="190"/>
      <c r="AM257" s="190"/>
      <c r="AN257" s="190"/>
      <c r="AO257" s="190"/>
      <c r="AP257" s="190"/>
      <c r="AQ257" s="190"/>
      <c r="AR257" s="190"/>
      <c r="AS257" s="190"/>
      <c r="AT257" s="190"/>
      <c r="AU257" s="190"/>
      <c r="AV257" s="242"/>
      <c r="AW257" s="242"/>
      <c r="AX257" s="190"/>
      <c r="AY257" s="190"/>
      <c r="AZ257" s="206"/>
      <c r="BA257" s="178"/>
      <c r="BB257" s="178"/>
      <c r="BC257" s="178"/>
      <c r="BD257" s="178"/>
      <c r="BE257" s="190"/>
      <c r="BF257" s="190"/>
      <c r="BG257" s="198" t="str">
        <f>IF(Tabela2[[#This Row],[Nazwa komponentu
'[3']]]&lt;&gt;"",'OT - przykład wodociąg'!$BS257,"")</f>
        <v/>
      </c>
      <c r="BH257" s="190"/>
      <c r="BI257" s="190"/>
      <c r="BJ257" s="190"/>
      <c r="BK257" s="190"/>
      <c r="BL257" s="190"/>
      <c r="BM257" s="190"/>
      <c r="BN257" s="190"/>
      <c r="BO257" s="190"/>
      <c r="BP257" s="190"/>
      <c r="BQ257" s="200"/>
      <c r="BR257" s="248"/>
      <c r="BS257" s="198" t="str">
        <f t="shared" si="4"/>
        <v/>
      </c>
      <c r="BT257" s="200"/>
      <c r="BU257" s="198" t="str">
        <f>IFERROR(IF(VLOOKUP(BS257,Słowniki_komponentów!$U$1:$Z$476,5,FALSE)="wg tabeli materiałowej",INDEX(Słowniki_komponentów!$AD$2:$AG$50,MATCH(BT257,Słowniki_komponentów!$AC$2:$AC$50,0),MATCH(BQ257,Słowniki_komponentów!$AD$1:$AG$1,0)),VLOOKUP(BS257,Słowniki_komponentów!$U$1:$Z$476,5,FALSE)),"brak wszystkich danych")</f>
        <v>brak wszystkich danych</v>
      </c>
      <c r="BV257" s="201"/>
      <c r="BZ257" s="90"/>
      <c r="CA257" s="90"/>
      <c r="CB257" s="90"/>
    </row>
    <row r="258" spans="1:80">
      <c r="A258" s="189" t="s">
        <v>3985</v>
      </c>
      <c r="B258" s="190"/>
      <c r="C258" s="191" t="str">
        <f>IFERROR(VLOOKUP('OT - przykład wodociąg'!$BS258,Słowniki_komponentów!$U$2:$Z$412,4,FALSE),"")</f>
        <v/>
      </c>
      <c r="D258" s="190"/>
      <c r="E258" s="190"/>
      <c r="F258" s="193"/>
      <c r="G258" s="193"/>
      <c r="H258" s="193"/>
      <c r="I258" s="253"/>
      <c r="J258" s="190"/>
      <c r="K258" s="194" t="str">
        <f>IF(Tabela2[[#This Row],[Nazwa komponentu
'[3']]]&lt;&gt;"",VLOOKUP('OT - przykład wodociąg'!$BT258,Słowniki_komponentów!$AC$2:$AH$50,6,FALSE),"")</f>
        <v/>
      </c>
      <c r="L258" s="229"/>
      <c r="M258" s="228"/>
      <c r="N258" s="229"/>
      <c r="O258" s="228">
        <f>'przedmiar - przykład wodociąg'!K266</f>
        <v>0</v>
      </c>
      <c r="P258" s="226" t="str">
        <f>IF(Tabela2[[#This Row],[Nazwa komponentu
'[3']]]&lt;&gt;"",SUM(L258:O258),"")</f>
        <v/>
      </c>
      <c r="Q258" s="190"/>
      <c r="R258" s="193"/>
      <c r="S258" s="193"/>
      <c r="T258" s="193"/>
      <c r="U258" s="190"/>
      <c r="V258" s="192"/>
      <c r="W258" s="197" t="str">
        <f>IFERROR(VLOOKUP('OT - przykład wodociąg'!$BS258,Słowniki_komponentów!$U$2:$Z$412,2,FALSE),"")</f>
        <v/>
      </c>
      <c r="X258" s="194" t="str">
        <f>IF(Tabela2[[#This Row],[Nazwa komponentu
'[3']]]&lt;&gt;"",IF(AND(Tabela2[[#This Row],[Wartość nakładów razem
'[15']]]&lt;3500,OR(MID('OT - przykład wodociąg'!$BS258,1,1)="4",MID('OT - przykład wodociąg'!$BS258,1,1)="5",MID('OT - przykład wodociąg'!$BS258,1,1)="6")),1,'OT - przykład wodociąg'!$BU258),"")</f>
        <v/>
      </c>
      <c r="Y258" s="190"/>
      <c r="Z258" s="178"/>
      <c r="AA258" s="178"/>
      <c r="AB258" s="178"/>
      <c r="AC258" s="198" t="str">
        <f>IF(Tabela2[[#This Row],[Nazwa komponentu
'[3']]]&lt;&gt;"",'OT - przykład wodociąg'!$BU258,"")</f>
        <v/>
      </c>
      <c r="AD258" s="190"/>
      <c r="AE258" s="190"/>
      <c r="AF258" s="190"/>
      <c r="AG258" s="190"/>
      <c r="AH258" s="190"/>
      <c r="AI258" s="190"/>
      <c r="AJ258" s="190"/>
      <c r="AK258" s="190"/>
      <c r="AL258" s="190"/>
      <c r="AM258" s="190"/>
      <c r="AN258" s="190"/>
      <c r="AO258" s="190"/>
      <c r="AP258" s="190"/>
      <c r="AQ258" s="190"/>
      <c r="AR258" s="190"/>
      <c r="AS258" s="190"/>
      <c r="AT258" s="190"/>
      <c r="AU258" s="190"/>
      <c r="AV258" s="242"/>
      <c r="AW258" s="242"/>
      <c r="AX258" s="190"/>
      <c r="AY258" s="190"/>
      <c r="AZ258" s="206"/>
      <c r="BA258" s="178"/>
      <c r="BB258" s="178"/>
      <c r="BC258" s="178"/>
      <c r="BD258" s="178"/>
      <c r="BE258" s="190"/>
      <c r="BF258" s="190"/>
      <c r="BG258" s="198" t="str">
        <f>IF(Tabela2[[#This Row],[Nazwa komponentu
'[3']]]&lt;&gt;"",'OT - przykład wodociąg'!$BS258,"")</f>
        <v/>
      </c>
      <c r="BH258" s="190"/>
      <c r="BI258" s="190"/>
      <c r="BJ258" s="190"/>
      <c r="BK258" s="190"/>
      <c r="BL258" s="190"/>
      <c r="BM258" s="190"/>
      <c r="BN258" s="190"/>
      <c r="BO258" s="190"/>
      <c r="BP258" s="190"/>
      <c r="BQ258" s="190"/>
      <c r="BR258" s="218"/>
      <c r="BS258" s="198" t="str">
        <f t="shared" si="4"/>
        <v/>
      </c>
      <c r="BT258" s="190"/>
      <c r="BU258" s="198" t="str">
        <f>IFERROR(IF(VLOOKUP(BS258,Słowniki_komponentów!$U$1:$Z$476,5,FALSE)="wg tabeli materiałowej",INDEX(Słowniki_komponentów!$AD$2:$AG$50,MATCH(BT258,Słowniki_komponentów!$AC$2:$AC$50,0),MATCH(BQ258,Słowniki_komponentów!$AD$1:$AG$1,0)),VLOOKUP(BS258,Słowniki_komponentów!$U$1:$Z$476,5,FALSE)),"brak wszystkich danych")</f>
        <v>brak wszystkich danych</v>
      </c>
      <c r="BV258" s="205"/>
      <c r="BZ258" s="90"/>
      <c r="CA258" s="90"/>
      <c r="CB258" s="90"/>
    </row>
    <row r="259" spans="1:80">
      <c r="A259" s="189" t="s">
        <v>3986</v>
      </c>
      <c r="B259" s="190"/>
      <c r="C259" s="191" t="str">
        <f>IFERROR(VLOOKUP('OT - przykład wodociąg'!$BS259,Słowniki_komponentów!$U$2:$Z$412,4,FALSE),"")</f>
        <v/>
      </c>
      <c r="D259" s="190"/>
      <c r="E259" s="190"/>
      <c r="F259" s="193"/>
      <c r="G259" s="193"/>
      <c r="H259" s="193"/>
      <c r="I259" s="253"/>
      <c r="J259" s="190"/>
      <c r="K259" s="194" t="str">
        <f>IF(Tabela2[[#This Row],[Nazwa komponentu
'[3']]]&lt;&gt;"",VLOOKUP('OT - przykład wodociąg'!$BT259,Słowniki_komponentów!$AC$2:$AH$50,6,FALSE),"")</f>
        <v/>
      </c>
      <c r="L259" s="229"/>
      <c r="M259" s="228"/>
      <c r="N259" s="229"/>
      <c r="O259" s="228">
        <f>'przedmiar - przykład wodociąg'!K267</f>
        <v>0</v>
      </c>
      <c r="P259" s="226" t="str">
        <f>IF(Tabela2[[#This Row],[Nazwa komponentu
'[3']]]&lt;&gt;"",SUM(L259:O259),"")</f>
        <v/>
      </c>
      <c r="Q259" s="190"/>
      <c r="R259" s="193"/>
      <c r="S259" s="193"/>
      <c r="T259" s="193"/>
      <c r="U259" s="190"/>
      <c r="V259" s="192"/>
      <c r="W259" s="197" t="str">
        <f>IFERROR(VLOOKUP('OT - przykład wodociąg'!$BS259,Słowniki_komponentów!$U$2:$Z$412,2,FALSE),"")</f>
        <v/>
      </c>
      <c r="X259" s="194" t="str">
        <f>IF(Tabela2[[#This Row],[Nazwa komponentu
'[3']]]&lt;&gt;"",IF(AND(Tabela2[[#This Row],[Wartość nakładów razem
'[15']]]&lt;3500,OR(MID('OT - przykład wodociąg'!$BS259,1,1)="4",MID('OT - przykład wodociąg'!$BS259,1,1)="5",MID('OT - przykład wodociąg'!$BS259,1,1)="6")),1,'OT - przykład wodociąg'!$BU259),"")</f>
        <v/>
      </c>
      <c r="Y259" s="190"/>
      <c r="Z259" s="178"/>
      <c r="AA259" s="178"/>
      <c r="AB259" s="178"/>
      <c r="AC259" s="198" t="str">
        <f>IF(Tabela2[[#This Row],[Nazwa komponentu
'[3']]]&lt;&gt;"",'OT - przykład wodociąg'!$BU259,"")</f>
        <v/>
      </c>
      <c r="AD259" s="190"/>
      <c r="AE259" s="190"/>
      <c r="AF259" s="190"/>
      <c r="AG259" s="190"/>
      <c r="AH259" s="190"/>
      <c r="AI259" s="190"/>
      <c r="AJ259" s="190"/>
      <c r="AK259" s="190"/>
      <c r="AL259" s="190"/>
      <c r="AM259" s="190"/>
      <c r="AN259" s="190"/>
      <c r="AO259" s="190"/>
      <c r="AP259" s="190"/>
      <c r="AQ259" s="190"/>
      <c r="AR259" s="190"/>
      <c r="AS259" s="190"/>
      <c r="AT259" s="190"/>
      <c r="AU259" s="190"/>
      <c r="AV259" s="242"/>
      <c r="AW259" s="242"/>
      <c r="AX259" s="190"/>
      <c r="AY259" s="190"/>
      <c r="AZ259" s="206"/>
      <c r="BA259" s="178"/>
      <c r="BB259" s="178"/>
      <c r="BC259" s="178"/>
      <c r="BD259" s="178"/>
      <c r="BE259" s="190"/>
      <c r="BF259" s="190"/>
      <c r="BG259" s="198" t="str">
        <f>IF(Tabela2[[#This Row],[Nazwa komponentu
'[3']]]&lt;&gt;"",'OT - przykład wodociąg'!$BS259,"")</f>
        <v/>
      </c>
      <c r="BH259" s="190"/>
      <c r="BI259" s="190"/>
      <c r="BJ259" s="190"/>
      <c r="BK259" s="190"/>
      <c r="BL259" s="190"/>
      <c r="BM259" s="190"/>
      <c r="BN259" s="190"/>
      <c r="BO259" s="190"/>
      <c r="BP259" s="190"/>
      <c r="BQ259" s="200"/>
      <c r="BR259" s="248"/>
      <c r="BS259" s="198" t="str">
        <f t="shared" si="4"/>
        <v/>
      </c>
      <c r="BT259" s="200"/>
      <c r="BU259" s="198" t="str">
        <f>IFERROR(IF(VLOOKUP(BS259,Słowniki_komponentów!$U$1:$Z$476,5,FALSE)="wg tabeli materiałowej",INDEX(Słowniki_komponentów!$AD$2:$AG$50,MATCH(BT259,Słowniki_komponentów!$AC$2:$AC$50,0),MATCH(BQ259,Słowniki_komponentów!$AD$1:$AG$1,0)),VLOOKUP(BS259,Słowniki_komponentów!$U$1:$Z$476,5,FALSE)),"brak wszystkich danych")</f>
        <v>brak wszystkich danych</v>
      </c>
      <c r="BV259" s="201"/>
      <c r="BZ259" s="90"/>
      <c r="CA259" s="90"/>
      <c r="CB259" s="90"/>
    </row>
    <row r="260" spans="1:80">
      <c r="A260" s="189" t="s">
        <v>3987</v>
      </c>
      <c r="B260" s="190"/>
      <c r="C260" s="211" t="str">
        <f>IFERROR(VLOOKUP('OT - przykład wodociąg'!$BS260,Słowniki_komponentów!$U$2:$Z$412,4,FALSE),"")</f>
        <v/>
      </c>
      <c r="D260" s="210"/>
      <c r="E260" s="190"/>
      <c r="F260" s="212"/>
      <c r="G260" s="212"/>
      <c r="H260" s="193"/>
      <c r="I260" s="253"/>
      <c r="J260" s="210"/>
      <c r="K260" s="213" t="str">
        <f>IF(Tabela2[[#This Row],[Nazwa komponentu
'[3']]]&lt;&gt;"",VLOOKUP('OT - przykład wodociąg'!$BT260,Słowniki_komponentów!$AC$2:$AH$50,6,FALSE),"")</f>
        <v/>
      </c>
      <c r="L260" s="230"/>
      <c r="M260" s="231"/>
      <c r="N260" s="230"/>
      <c r="O260" s="231">
        <f>'przedmiar - przykład wodociąg'!K268</f>
        <v>0</v>
      </c>
      <c r="P260" s="232">
        <f>SUM(L260:O260)</f>
        <v>0</v>
      </c>
      <c r="Q260" s="210"/>
      <c r="R260" s="212"/>
      <c r="S260" s="212"/>
      <c r="T260" s="193"/>
      <c r="U260" s="210"/>
      <c r="V260" s="214"/>
      <c r="W260" s="197" t="str">
        <f>IFERROR(VLOOKUP('OT - przykład wodociąg'!$BS260,Słowniki_komponentów!$U$2:$Z$412,2,FALSE),"")</f>
        <v/>
      </c>
      <c r="X260" s="215" t="str">
        <f>IF(Tabela2[[#This Row],[Nazwa komponentu
'[3']]]&lt;&gt;"",IF(AND(Tabela2[[#This Row],[Wartość nakładów razem
'[15']]]&lt;3500,OR(MID('OT - przykład wodociąg'!$BS260,1,1)="4",MID('OT - przykład wodociąg'!$BS260,1,1)="5",MID('OT - przykład wodociąg'!$BS260,1,1)="6")),1,'OT - przykład wodociąg'!$BU260),"")</f>
        <v/>
      </c>
      <c r="Y260" s="210"/>
      <c r="Z260" s="214"/>
      <c r="AA260" s="178"/>
      <c r="AB260" s="214"/>
      <c r="AC260" s="216" t="str">
        <f>IF(Tabela2[[#This Row],[Nazwa komponentu
'[3']]]&lt;&gt;"",'OT - przykład wodociąg'!$BU260,"")</f>
        <v/>
      </c>
      <c r="AD260" s="210"/>
      <c r="AE260" s="210"/>
      <c r="AF260" s="210"/>
      <c r="AG260" s="210"/>
      <c r="AH260" s="210"/>
      <c r="AI260" s="210"/>
      <c r="AJ260" s="210"/>
      <c r="AK260" s="210"/>
      <c r="AL260" s="210"/>
      <c r="AM260" s="210"/>
      <c r="AN260" s="210"/>
      <c r="AO260" s="210"/>
      <c r="AP260" s="210"/>
      <c r="AQ260" s="210"/>
      <c r="AR260" s="210"/>
      <c r="AS260" s="210"/>
      <c r="AT260" s="210"/>
      <c r="AU260" s="190"/>
      <c r="AV260" s="241"/>
      <c r="AW260" s="241"/>
      <c r="AX260" s="210"/>
      <c r="AY260" s="210"/>
      <c r="AZ260" s="217"/>
      <c r="BA260" s="178"/>
      <c r="BB260" s="178"/>
      <c r="BC260" s="178"/>
      <c r="BD260" s="178"/>
      <c r="BE260" s="210"/>
      <c r="BF260" s="210"/>
      <c r="BG260" s="198" t="str">
        <f>IF(Tabela2[[#This Row],[Nazwa komponentu
'[3']]]&lt;&gt;"",'OT - przykład wodociąg'!$BS260,"")</f>
        <v/>
      </c>
      <c r="BH260" s="210"/>
      <c r="BI260" s="210"/>
      <c r="BJ260" s="210"/>
      <c r="BK260" s="190"/>
      <c r="BL260" s="190"/>
      <c r="BM260" s="190"/>
      <c r="BN260" s="210"/>
      <c r="BO260" s="210"/>
      <c r="BP260" s="190"/>
      <c r="BQ260" s="190"/>
      <c r="BR260" s="218"/>
      <c r="BS260" s="233" t="str">
        <f>MID(BR260,1,7)</f>
        <v/>
      </c>
      <c r="BT260" s="190"/>
      <c r="BU260" s="233" t="str">
        <f>IFERROR(IF(VLOOKUP(BS260,Słowniki_komponentów!$U$1:$Z$476,5,FALSE)="wg tabeli materiałowej",INDEX(Słowniki_komponentów!$AD$2:$AG$50,MATCH(BT260,Słowniki_komponentów!$AC$2:$AC$50,0),MATCH(BQ260,Słowniki_komponentów!$AD$1:$AG$1,0)),VLOOKUP(BS260,Słowniki_komponentów!$U$1:$Z$476,5,FALSE)),"brak wszystkich danych")</f>
        <v>brak wszystkich danych</v>
      </c>
      <c r="BV260" s="205"/>
      <c r="BZ260" s="90"/>
      <c r="CA260" s="90"/>
      <c r="CB260" s="90"/>
    </row>
    <row r="261" spans="1:80">
      <c r="A261" s="189" t="s">
        <v>3988</v>
      </c>
      <c r="B261" s="190"/>
      <c r="C261" s="191" t="str">
        <f>IFERROR(VLOOKUP('OT - przykład wodociąg'!$BS261,Słowniki_komponentów!$U$2:$Z$412,4,FALSE),"")</f>
        <v/>
      </c>
      <c r="D261" s="190"/>
      <c r="E261" s="190"/>
      <c r="F261" s="193"/>
      <c r="G261" s="193"/>
      <c r="H261" s="193"/>
      <c r="I261" s="253"/>
      <c r="J261" s="190"/>
      <c r="K261" s="194" t="str">
        <f>IF(Tabela2[[#This Row],[Nazwa komponentu
'[3']]]&lt;&gt;"",VLOOKUP('OT - przykład wodociąg'!$BT261,Słowniki_komponentów!$AC$2:$AH$50,6,FALSE),"")</f>
        <v/>
      </c>
      <c r="L261" s="229"/>
      <c r="M261" s="228"/>
      <c r="N261" s="229"/>
      <c r="O261" s="228">
        <f>'przedmiar - przykład wodociąg'!K269</f>
        <v>0</v>
      </c>
      <c r="P261" s="226" t="str">
        <f>IF(Tabela2[[#This Row],[Nazwa komponentu
'[3']]]&lt;&gt;"",SUM(L261:O261),"")</f>
        <v/>
      </c>
      <c r="Q261" s="190"/>
      <c r="R261" s="193"/>
      <c r="S261" s="193"/>
      <c r="T261" s="193"/>
      <c r="U261" s="190"/>
      <c r="V261" s="192"/>
      <c r="W261" s="197" t="str">
        <f>IFERROR(VLOOKUP('OT - przykład wodociąg'!$BS261,Słowniki_komponentów!$U$2:$Z$412,2,FALSE),"")</f>
        <v/>
      </c>
      <c r="X261" s="194" t="str">
        <f>IF(Tabela2[[#This Row],[Nazwa komponentu
'[3']]]&lt;&gt;"",IF(AND(Tabela2[[#This Row],[Wartość nakładów razem
'[15']]]&lt;3500,OR(MID('OT - przykład wodociąg'!$BS261,1,1)="4",MID('OT - przykład wodociąg'!$BS261,1,1)="5",MID('OT - przykład wodociąg'!$BS261,1,1)="6")),1,'OT - przykład wodociąg'!$BU261),"")</f>
        <v/>
      </c>
      <c r="Y261" s="190"/>
      <c r="Z261" s="178"/>
      <c r="AA261" s="178"/>
      <c r="AB261" s="178"/>
      <c r="AC261" s="198" t="str">
        <f>IF(Tabela2[[#This Row],[Nazwa komponentu
'[3']]]&lt;&gt;"",'OT - przykład wodociąg'!$BU261,"")</f>
        <v/>
      </c>
      <c r="AD261" s="190"/>
      <c r="AE261" s="190"/>
      <c r="AF261" s="190"/>
      <c r="AG261" s="190"/>
      <c r="AH261" s="190"/>
      <c r="AI261" s="190"/>
      <c r="AJ261" s="190"/>
      <c r="AK261" s="190"/>
      <c r="AL261" s="190"/>
      <c r="AM261" s="190"/>
      <c r="AN261" s="190"/>
      <c r="AO261" s="190"/>
      <c r="AP261" s="190"/>
      <c r="AQ261" s="190"/>
      <c r="AR261" s="190"/>
      <c r="AS261" s="190"/>
      <c r="AT261" s="190"/>
      <c r="AU261" s="190"/>
      <c r="AV261" s="242"/>
      <c r="AW261" s="242"/>
      <c r="AX261" s="190"/>
      <c r="AY261" s="190"/>
      <c r="AZ261" s="206"/>
      <c r="BA261" s="178"/>
      <c r="BB261" s="178"/>
      <c r="BC261" s="178"/>
      <c r="BD261" s="178"/>
      <c r="BE261" s="190"/>
      <c r="BF261" s="190"/>
      <c r="BG261" s="198" t="str">
        <f>IF(Tabela2[[#This Row],[Nazwa komponentu
'[3']]]&lt;&gt;"",'OT - przykład wodociąg'!$BS261,"")</f>
        <v/>
      </c>
      <c r="BH261" s="190"/>
      <c r="BI261" s="190"/>
      <c r="BJ261" s="190"/>
      <c r="BK261" s="190"/>
      <c r="BL261" s="190"/>
      <c r="BM261" s="190"/>
      <c r="BN261" s="190"/>
      <c r="BO261" s="190"/>
      <c r="BP261" s="190"/>
      <c r="BQ261" s="200"/>
      <c r="BR261" s="248"/>
      <c r="BS261" s="198" t="str">
        <f t="shared" si="4"/>
        <v/>
      </c>
      <c r="BT261" s="200"/>
      <c r="BU261" s="198" t="str">
        <f>IFERROR(IF(VLOOKUP(BS261,Słowniki_komponentów!$U$1:$Z$476,5,FALSE)="wg tabeli materiałowej",INDEX(Słowniki_komponentów!$AD$2:$AG$50,MATCH(BT261,Słowniki_komponentów!$AC$2:$AC$50,0),MATCH(BQ261,Słowniki_komponentów!$AD$1:$AG$1,0)),VLOOKUP(BS261,Słowniki_komponentów!$U$1:$Z$476,5,FALSE)),"brak wszystkich danych")</f>
        <v>brak wszystkich danych</v>
      </c>
      <c r="BV261" s="201"/>
      <c r="BZ261" s="90"/>
      <c r="CA261" s="90"/>
      <c r="CB261" s="90"/>
    </row>
    <row r="262" spans="1:80">
      <c r="A262" s="189" t="s">
        <v>3989</v>
      </c>
      <c r="B262" s="190"/>
      <c r="C262" s="191" t="str">
        <f>IFERROR(VLOOKUP('OT - przykład wodociąg'!$BS262,Słowniki_komponentów!$U$2:$Z$412,4,FALSE),"")</f>
        <v/>
      </c>
      <c r="D262" s="190"/>
      <c r="E262" s="190"/>
      <c r="F262" s="193"/>
      <c r="G262" s="193"/>
      <c r="H262" s="193"/>
      <c r="I262" s="253"/>
      <c r="J262" s="190"/>
      <c r="K262" s="194" t="str">
        <f>IF(Tabela2[[#This Row],[Nazwa komponentu
'[3']]]&lt;&gt;"",VLOOKUP('OT - przykład wodociąg'!$BT262,Słowniki_komponentów!$AC$2:$AH$50,6,FALSE),"")</f>
        <v/>
      </c>
      <c r="L262" s="229"/>
      <c r="M262" s="228"/>
      <c r="N262" s="229"/>
      <c r="O262" s="228">
        <f>'przedmiar - przykład wodociąg'!K270</f>
        <v>0</v>
      </c>
      <c r="P262" s="226" t="str">
        <f>IF(Tabela2[[#This Row],[Nazwa komponentu
'[3']]]&lt;&gt;"",SUM(L262:O262),"")</f>
        <v/>
      </c>
      <c r="Q262" s="190"/>
      <c r="R262" s="193"/>
      <c r="S262" s="193"/>
      <c r="T262" s="193"/>
      <c r="U262" s="190"/>
      <c r="V262" s="192"/>
      <c r="W262" s="197" t="str">
        <f>IFERROR(VLOOKUP('OT - przykład wodociąg'!$BS262,Słowniki_komponentów!$U$2:$Z$412,2,FALSE),"")</f>
        <v/>
      </c>
      <c r="X262" s="194" t="str">
        <f>IF(Tabela2[[#This Row],[Nazwa komponentu
'[3']]]&lt;&gt;"",IF(AND(Tabela2[[#This Row],[Wartość nakładów razem
'[15']]]&lt;3500,OR(MID('OT - przykład wodociąg'!$BS262,1,1)="4",MID('OT - przykład wodociąg'!$BS262,1,1)="5",MID('OT - przykład wodociąg'!$BS262,1,1)="6")),1,'OT - przykład wodociąg'!$BU262),"")</f>
        <v/>
      </c>
      <c r="Y262" s="190"/>
      <c r="Z262" s="178"/>
      <c r="AA262" s="178"/>
      <c r="AB262" s="178"/>
      <c r="AC262" s="198" t="str">
        <f>IF(Tabela2[[#This Row],[Nazwa komponentu
'[3']]]&lt;&gt;"",'OT - przykład wodociąg'!$BU262,"")</f>
        <v/>
      </c>
      <c r="AD262" s="190"/>
      <c r="AE262" s="190"/>
      <c r="AF262" s="190"/>
      <c r="AG262" s="190"/>
      <c r="AH262" s="190" t="s">
        <v>2651</v>
      </c>
      <c r="AI262" s="190"/>
      <c r="AJ262" s="190"/>
      <c r="AK262" s="190"/>
      <c r="AL262" s="190"/>
      <c r="AM262" s="190"/>
      <c r="AN262" s="190"/>
      <c r="AO262" s="190"/>
      <c r="AP262" s="190"/>
      <c r="AQ262" s="190"/>
      <c r="AR262" s="190"/>
      <c r="AS262" s="190"/>
      <c r="AT262" s="190"/>
      <c r="AU262" s="190"/>
      <c r="AV262" s="242"/>
      <c r="AW262" s="242"/>
      <c r="AX262" s="190"/>
      <c r="AY262" s="190"/>
      <c r="AZ262" s="206"/>
      <c r="BA262" s="178"/>
      <c r="BB262" s="178"/>
      <c r="BC262" s="178"/>
      <c r="BD262" s="178"/>
      <c r="BE262" s="190"/>
      <c r="BF262" s="190"/>
      <c r="BG262" s="198" t="str">
        <f>IF(Tabela2[[#This Row],[Nazwa komponentu
'[3']]]&lt;&gt;"",'OT - przykład wodociąg'!$BS262,"")</f>
        <v/>
      </c>
      <c r="BH262" s="190"/>
      <c r="BI262" s="190"/>
      <c r="BJ262" s="190"/>
      <c r="BK262" s="190"/>
      <c r="BL262" s="190"/>
      <c r="BM262" s="190"/>
      <c r="BN262" s="190"/>
      <c r="BO262" s="190"/>
      <c r="BP262" s="190"/>
      <c r="BQ262" s="190"/>
      <c r="BR262" s="218"/>
      <c r="BS262" s="198" t="str">
        <f t="shared" si="4"/>
        <v/>
      </c>
      <c r="BT262" s="190"/>
      <c r="BU262" s="198" t="str">
        <f>IFERROR(IF(VLOOKUP(BS262,Słowniki_komponentów!$U$1:$Z$476,5,FALSE)="wg tabeli materiałowej",INDEX(Słowniki_komponentów!$AD$2:$AG$50,MATCH(BT262,Słowniki_komponentów!$AC$2:$AC$50,0),MATCH(BQ262,Słowniki_komponentów!$AD$1:$AG$1,0)),VLOOKUP(BS262,Słowniki_komponentów!$U$1:$Z$476,5,FALSE)),"brak wszystkich danych")</f>
        <v>brak wszystkich danych</v>
      </c>
      <c r="BV262" s="205"/>
      <c r="BZ262" s="90"/>
      <c r="CA262" s="90"/>
      <c r="CB262" s="90"/>
    </row>
    <row r="263" spans="1:80">
      <c r="A263" s="189" t="s">
        <v>3990</v>
      </c>
      <c r="B263" s="190"/>
      <c r="C263" s="191" t="str">
        <f>IFERROR(VLOOKUP('OT - przykład wodociąg'!$BS263,Słowniki_komponentów!$U$2:$Z$412,4,FALSE),"")</f>
        <v/>
      </c>
      <c r="D263" s="190"/>
      <c r="E263" s="190"/>
      <c r="F263" s="193"/>
      <c r="G263" s="193"/>
      <c r="H263" s="193"/>
      <c r="I263" s="253"/>
      <c r="J263" s="190"/>
      <c r="K263" s="194" t="str">
        <f>IF(Tabela2[[#This Row],[Nazwa komponentu
'[3']]]&lt;&gt;"",VLOOKUP('OT - przykład wodociąg'!$BT263,Słowniki_komponentów!$AC$2:$AH$50,6,FALSE),"")</f>
        <v/>
      </c>
      <c r="L263" s="229"/>
      <c r="M263" s="228"/>
      <c r="N263" s="229"/>
      <c r="O263" s="228">
        <f>'przedmiar - przykład wodociąg'!K271</f>
        <v>0</v>
      </c>
      <c r="P263" s="226" t="str">
        <f>IF(Tabela2[[#This Row],[Nazwa komponentu
'[3']]]&lt;&gt;"",SUM(L263:O263),"")</f>
        <v/>
      </c>
      <c r="Q263" s="190"/>
      <c r="R263" s="193"/>
      <c r="S263" s="193"/>
      <c r="T263" s="193"/>
      <c r="U263" s="190"/>
      <c r="V263" s="192"/>
      <c r="W263" s="197" t="str">
        <f>IFERROR(VLOOKUP('OT - przykład wodociąg'!$BS263,Słowniki_komponentów!$U$2:$Z$412,2,FALSE),"")</f>
        <v/>
      </c>
      <c r="X263" s="194" t="str">
        <f>IF(Tabela2[[#This Row],[Nazwa komponentu
'[3']]]&lt;&gt;"",IF(AND(Tabela2[[#This Row],[Wartość nakładów razem
'[15']]]&lt;3500,OR(MID('OT - przykład wodociąg'!$BS263,1,1)="4",MID('OT - przykład wodociąg'!$BS263,1,1)="5",MID('OT - przykład wodociąg'!$BS263,1,1)="6")),1,'OT - przykład wodociąg'!$BU263),"")</f>
        <v/>
      </c>
      <c r="Y263" s="190"/>
      <c r="Z263" s="178"/>
      <c r="AA263" s="178"/>
      <c r="AB263" s="178"/>
      <c r="AC263" s="198" t="str">
        <f>IF(Tabela2[[#This Row],[Nazwa komponentu
'[3']]]&lt;&gt;"",'OT - przykład wodociąg'!$BU263,"")</f>
        <v/>
      </c>
      <c r="AD263" s="190"/>
      <c r="AE263" s="190"/>
      <c r="AF263" s="190"/>
      <c r="AG263" s="190"/>
      <c r="AH263" s="190"/>
      <c r="AI263" s="190"/>
      <c r="AJ263" s="190"/>
      <c r="AK263" s="190"/>
      <c r="AL263" s="190"/>
      <c r="AM263" s="190"/>
      <c r="AN263" s="190"/>
      <c r="AO263" s="190"/>
      <c r="AP263" s="190"/>
      <c r="AQ263" s="190"/>
      <c r="AR263" s="190"/>
      <c r="AS263" s="190"/>
      <c r="AT263" s="190"/>
      <c r="AU263" s="190"/>
      <c r="AV263" s="242"/>
      <c r="AW263" s="242"/>
      <c r="AX263" s="190"/>
      <c r="AY263" s="190"/>
      <c r="AZ263" s="206"/>
      <c r="BA263" s="178"/>
      <c r="BB263" s="178"/>
      <c r="BC263" s="178"/>
      <c r="BD263" s="178"/>
      <c r="BE263" s="190"/>
      <c r="BF263" s="190"/>
      <c r="BG263" s="198" t="str">
        <f>IF(Tabela2[[#This Row],[Nazwa komponentu
'[3']]]&lt;&gt;"",'OT - przykład wodociąg'!$BS263,"")</f>
        <v/>
      </c>
      <c r="BH263" s="190"/>
      <c r="BI263" s="190"/>
      <c r="BJ263" s="190"/>
      <c r="BK263" s="190"/>
      <c r="BL263" s="190"/>
      <c r="BM263" s="190"/>
      <c r="BN263" s="190"/>
      <c r="BO263" s="190"/>
      <c r="BP263" s="190"/>
      <c r="BQ263" s="200"/>
      <c r="BR263" s="248"/>
      <c r="BS263" s="198" t="str">
        <f t="shared" si="4"/>
        <v/>
      </c>
      <c r="BT263" s="200"/>
      <c r="BU263" s="198" t="str">
        <f>IFERROR(IF(VLOOKUP(BS263,Słowniki_komponentów!$U$1:$Z$476,5,FALSE)="wg tabeli materiałowej",INDEX(Słowniki_komponentów!$AD$2:$AG$50,MATCH(BT263,Słowniki_komponentów!$AC$2:$AC$50,0),MATCH(BQ263,Słowniki_komponentów!$AD$1:$AG$1,0)),VLOOKUP(BS263,Słowniki_komponentów!$U$1:$Z$476,5,FALSE)),"brak wszystkich danych")</f>
        <v>brak wszystkich danych</v>
      </c>
      <c r="BV263" s="201"/>
      <c r="BZ263" s="90"/>
      <c r="CA263" s="90"/>
      <c r="CB263" s="90"/>
    </row>
    <row r="264" spans="1:80">
      <c r="A264" s="189" t="s">
        <v>3991</v>
      </c>
      <c r="B264" s="190"/>
      <c r="C264" s="191" t="str">
        <f>IFERROR(VLOOKUP('OT - przykład wodociąg'!$BS264,Słowniki_komponentów!$U$2:$Z$412,4,FALSE),"")</f>
        <v/>
      </c>
      <c r="D264" s="190"/>
      <c r="E264" s="190"/>
      <c r="F264" s="193"/>
      <c r="G264" s="193"/>
      <c r="H264" s="193"/>
      <c r="I264" s="253"/>
      <c r="J264" s="190"/>
      <c r="K264" s="194" t="str">
        <f>IF(Tabela2[[#This Row],[Nazwa komponentu
'[3']]]&lt;&gt;"",VLOOKUP('OT - przykład wodociąg'!$BT264,Słowniki_komponentów!$AC$2:$AH$50,6,FALSE),"")</f>
        <v/>
      </c>
      <c r="L264" s="229"/>
      <c r="M264" s="228"/>
      <c r="N264" s="229"/>
      <c r="O264" s="228">
        <f>'przedmiar - przykład wodociąg'!K272</f>
        <v>0</v>
      </c>
      <c r="P264" s="226" t="str">
        <f>IF(Tabela2[[#This Row],[Nazwa komponentu
'[3']]]&lt;&gt;"",SUM(L264:O264),"")</f>
        <v/>
      </c>
      <c r="Q264" s="190"/>
      <c r="R264" s="193"/>
      <c r="S264" s="193"/>
      <c r="T264" s="193"/>
      <c r="U264" s="190"/>
      <c r="V264" s="192"/>
      <c r="W264" s="197" t="str">
        <f>IFERROR(VLOOKUP('OT - przykład wodociąg'!$BS264,Słowniki_komponentów!$U$2:$Z$412,2,FALSE),"")</f>
        <v/>
      </c>
      <c r="X264" s="194" t="str">
        <f>IF(Tabela2[[#This Row],[Nazwa komponentu
'[3']]]&lt;&gt;"",IF(AND(Tabela2[[#This Row],[Wartość nakładów razem
'[15']]]&lt;3500,OR(MID('OT - przykład wodociąg'!$BS264,1,1)="4",MID('OT - przykład wodociąg'!$BS264,1,1)="5",MID('OT - przykład wodociąg'!$BS264,1,1)="6")),1,'OT - przykład wodociąg'!$BU264),"")</f>
        <v/>
      </c>
      <c r="Y264" s="190"/>
      <c r="Z264" s="178"/>
      <c r="AA264" s="178"/>
      <c r="AB264" s="178"/>
      <c r="AC264" s="198" t="str">
        <f>IF(Tabela2[[#This Row],[Nazwa komponentu
'[3']]]&lt;&gt;"",'OT - przykład wodociąg'!$BU264,"")</f>
        <v/>
      </c>
      <c r="AD264" s="190"/>
      <c r="AE264" s="190"/>
      <c r="AF264" s="190"/>
      <c r="AG264" s="190"/>
      <c r="AH264" s="190"/>
      <c r="AI264" s="190"/>
      <c r="AJ264" s="190"/>
      <c r="AK264" s="190"/>
      <c r="AL264" s="190"/>
      <c r="AM264" s="190"/>
      <c r="AN264" s="190"/>
      <c r="AO264" s="190"/>
      <c r="AP264" s="190"/>
      <c r="AQ264" s="190"/>
      <c r="AR264" s="190"/>
      <c r="AS264" s="190"/>
      <c r="AT264" s="190"/>
      <c r="AU264" s="190"/>
      <c r="AV264" s="242"/>
      <c r="AW264" s="242"/>
      <c r="AX264" s="190"/>
      <c r="AY264" s="190"/>
      <c r="AZ264" s="206"/>
      <c r="BA264" s="178"/>
      <c r="BB264" s="178"/>
      <c r="BC264" s="178"/>
      <c r="BD264" s="178"/>
      <c r="BE264" s="190"/>
      <c r="BF264" s="190"/>
      <c r="BG264" s="198" t="str">
        <f>IF(Tabela2[[#This Row],[Nazwa komponentu
'[3']]]&lt;&gt;"",'OT - przykład wodociąg'!$BS264,"")</f>
        <v/>
      </c>
      <c r="BH264" s="190"/>
      <c r="BI264" s="190"/>
      <c r="BJ264" s="190"/>
      <c r="BK264" s="190"/>
      <c r="BL264" s="190"/>
      <c r="BM264" s="190"/>
      <c r="BN264" s="190"/>
      <c r="BO264" s="190"/>
      <c r="BP264" s="190"/>
      <c r="BQ264" s="190"/>
      <c r="BR264" s="218"/>
      <c r="BS264" s="198" t="str">
        <f t="shared" si="4"/>
        <v/>
      </c>
      <c r="BT264" s="190"/>
      <c r="BU264" s="198" t="str">
        <f>IFERROR(IF(VLOOKUP(BS264,Słowniki_komponentów!$U$1:$Z$476,5,FALSE)="wg tabeli materiałowej",INDEX(Słowniki_komponentów!$AD$2:$AG$50,MATCH(BT264,Słowniki_komponentów!$AC$2:$AC$50,0),MATCH(BQ264,Słowniki_komponentów!$AD$1:$AG$1,0)),VLOOKUP(BS264,Słowniki_komponentów!$U$1:$Z$476,5,FALSE)),"brak wszystkich danych")</f>
        <v>brak wszystkich danych</v>
      </c>
      <c r="BV264" s="205"/>
      <c r="BZ264" s="90"/>
      <c r="CA264" s="90"/>
      <c r="CB264" s="90"/>
    </row>
    <row r="265" spans="1:80">
      <c r="A265" s="189" t="s">
        <v>3992</v>
      </c>
      <c r="B265" s="190"/>
      <c r="C265" s="191" t="str">
        <f>IFERROR(VLOOKUP('OT - przykład wodociąg'!$BS265,Słowniki_komponentów!$U$2:$Z$412,4,FALSE),"")</f>
        <v/>
      </c>
      <c r="D265" s="190"/>
      <c r="E265" s="190"/>
      <c r="F265" s="193"/>
      <c r="G265" s="193"/>
      <c r="H265" s="193"/>
      <c r="I265" s="253"/>
      <c r="J265" s="190"/>
      <c r="K265" s="194" t="str">
        <f>IF(Tabela2[[#This Row],[Nazwa komponentu
'[3']]]&lt;&gt;"",VLOOKUP('OT - przykład wodociąg'!$BT265,Słowniki_komponentów!$AC$2:$AH$50,6,FALSE),"")</f>
        <v/>
      </c>
      <c r="L265" s="229"/>
      <c r="M265" s="228"/>
      <c r="N265" s="229"/>
      <c r="O265" s="228">
        <f>'przedmiar - przykład wodociąg'!K273</f>
        <v>0</v>
      </c>
      <c r="P265" s="226" t="str">
        <f>IF(Tabela2[[#This Row],[Nazwa komponentu
'[3']]]&lt;&gt;"",SUM(L265:O265),"")</f>
        <v/>
      </c>
      <c r="Q265" s="190"/>
      <c r="R265" s="193"/>
      <c r="S265" s="193"/>
      <c r="T265" s="193"/>
      <c r="U265" s="190"/>
      <c r="V265" s="192"/>
      <c r="W265" s="197" t="str">
        <f>IFERROR(VLOOKUP('OT - przykład wodociąg'!$BS265,Słowniki_komponentów!$U$2:$Z$412,2,FALSE),"")</f>
        <v/>
      </c>
      <c r="X265" s="194" t="str">
        <f>IF(Tabela2[[#This Row],[Nazwa komponentu
'[3']]]&lt;&gt;"",IF(AND(Tabela2[[#This Row],[Wartość nakładów razem
'[15']]]&lt;3500,OR(MID('OT - przykład wodociąg'!$BS265,1,1)="4",MID('OT - przykład wodociąg'!$BS265,1,1)="5",MID('OT - przykład wodociąg'!$BS265,1,1)="6")),1,'OT - przykład wodociąg'!$BU265),"")</f>
        <v/>
      </c>
      <c r="Y265" s="190"/>
      <c r="Z265" s="178"/>
      <c r="AA265" s="178"/>
      <c r="AB265" s="178"/>
      <c r="AC265" s="198" t="str">
        <f>IF(Tabela2[[#This Row],[Nazwa komponentu
'[3']]]&lt;&gt;"",'OT - przykład wodociąg'!$BU265,"")</f>
        <v/>
      </c>
      <c r="AD265" s="190"/>
      <c r="AE265" s="190"/>
      <c r="AF265" s="190"/>
      <c r="AG265" s="190"/>
      <c r="AH265" s="190"/>
      <c r="AI265" s="190"/>
      <c r="AJ265" s="190"/>
      <c r="AK265" s="190"/>
      <c r="AL265" s="190"/>
      <c r="AM265" s="190"/>
      <c r="AN265" s="190"/>
      <c r="AO265" s="190"/>
      <c r="AP265" s="190"/>
      <c r="AQ265" s="190"/>
      <c r="AR265" s="190"/>
      <c r="AS265" s="190"/>
      <c r="AT265" s="190"/>
      <c r="AU265" s="190"/>
      <c r="AV265" s="242"/>
      <c r="AW265" s="242"/>
      <c r="AX265" s="190"/>
      <c r="AY265" s="190"/>
      <c r="AZ265" s="206"/>
      <c r="BA265" s="178"/>
      <c r="BB265" s="178"/>
      <c r="BC265" s="178"/>
      <c r="BD265" s="178"/>
      <c r="BE265" s="190"/>
      <c r="BF265" s="190"/>
      <c r="BG265" s="198" t="str">
        <f>IF(Tabela2[[#This Row],[Nazwa komponentu
'[3']]]&lt;&gt;"",'OT - przykład wodociąg'!$BS265,"")</f>
        <v/>
      </c>
      <c r="BH265" s="190"/>
      <c r="BI265" s="190"/>
      <c r="BJ265" s="190"/>
      <c r="BK265" s="190"/>
      <c r="BL265" s="190"/>
      <c r="BM265" s="190"/>
      <c r="BN265" s="190"/>
      <c r="BO265" s="190"/>
      <c r="BP265" s="190"/>
      <c r="BQ265" s="200"/>
      <c r="BR265" s="248"/>
      <c r="BS265" s="198" t="str">
        <f t="shared" si="4"/>
        <v/>
      </c>
      <c r="BT265" s="200"/>
      <c r="BU265" s="198" t="str">
        <f>IFERROR(IF(VLOOKUP(BS265,Słowniki_komponentów!$U$1:$Z$476,5,FALSE)="wg tabeli materiałowej",INDEX(Słowniki_komponentów!$AD$2:$AG$50,MATCH(BT265,Słowniki_komponentów!$AC$2:$AC$50,0),MATCH(BQ265,Słowniki_komponentów!$AD$1:$AG$1,0)),VLOOKUP(BS265,Słowniki_komponentów!$U$1:$Z$476,5,FALSE)),"brak wszystkich danych")</f>
        <v>brak wszystkich danych</v>
      </c>
      <c r="BV265" s="201"/>
      <c r="BZ265" s="90"/>
      <c r="CA265" s="90"/>
      <c r="CB265" s="90"/>
    </row>
    <row r="266" spans="1:80">
      <c r="A266" s="189" t="s">
        <v>3993</v>
      </c>
      <c r="B266" s="190"/>
      <c r="C266" s="191" t="str">
        <f>IFERROR(VLOOKUP('OT - przykład wodociąg'!$BS266,Słowniki_komponentów!$U$2:$Z$412,4,FALSE),"")</f>
        <v/>
      </c>
      <c r="D266" s="190"/>
      <c r="E266" s="190"/>
      <c r="F266" s="193"/>
      <c r="G266" s="193"/>
      <c r="H266" s="193"/>
      <c r="I266" s="253"/>
      <c r="J266" s="190"/>
      <c r="K266" s="194" t="str">
        <f>IF(Tabela2[[#This Row],[Nazwa komponentu
'[3']]]&lt;&gt;"",VLOOKUP('OT - przykład wodociąg'!$BT266,Słowniki_komponentów!$AC$2:$AH$50,6,FALSE),"")</f>
        <v/>
      </c>
      <c r="L266" s="229"/>
      <c r="M266" s="228"/>
      <c r="N266" s="229"/>
      <c r="O266" s="228">
        <f>'przedmiar - przykład wodociąg'!K274</f>
        <v>0</v>
      </c>
      <c r="P266" s="226" t="str">
        <f>IF(Tabela2[[#This Row],[Nazwa komponentu
'[3']]]&lt;&gt;"",SUM(L266:O266),"")</f>
        <v/>
      </c>
      <c r="Q266" s="190"/>
      <c r="R266" s="193"/>
      <c r="S266" s="193"/>
      <c r="T266" s="193"/>
      <c r="U266" s="190"/>
      <c r="V266" s="192"/>
      <c r="W266" s="197" t="str">
        <f>IFERROR(VLOOKUP('OT - przykład wodociąg'!$BS266,Słowniki_komponentów!$U$2:$Z$412,2,FALSE),"")</f>
        <v/>
      </c>
      <c r="X266" s="194" t="str">
        <f>IF(Tabela2[[#This Row],[Nazwa komponentu
'[3']]]&lt;&gt;"",IF(AND(Tabela2[[#This Row],[Wartość nakładów razem
'[15']]]&lt;3500,OR(MID('OT - przykład wodociąg'!$BS266,1,1)="4",MID('OT - przykład wodociąg'!$BS266,1,1)="5",MID('OT - przykład wodociąg'!$BS266,1,1)="6")),1,'OT - przykład wodociąg'!$BU266),"")</f>
        <v/>
      </c>
      <c r="Y266" s="190"/>
      <c r="Z266" s="178"/>
      <c r="AA266" s="178"/>
      <c r="AB266" s="178"/>
      <c r="AC266" s="198" t="str">
        <f>IF(Tabela2[[#This Row],[Nazwa komponentu
'[3']]]&lt;&gt;"",'OT - przykład wodociąg'!$BU266,"")</f>
        <v/>
      </c>
      <c r="AD266" s="190"/>
      <c r="AE266" s="190"/>
      <c r="AF266" s="190"/>
      <c r="AG266" s="190"/>
      <c r="AH266" s="190" t="s">
        <v>2652</v>
      </c>
      <c r="AI266" s="190"/>
      <c r="AJ266" s="190"/>
      <c r="AK266" s="190"/>
      <c r="AL266" s="190"/>
      <c r="AM266" s="190"/>
      <c r="AN266" s="190"/>
      <c r="AO266" s="190"/>
      <c r="AP266" s="190"/>
      <c r="AQ266" s="190"/>
      <c r="AR266" s="190"/>
      <c r="AS266" s="190"/>
      <c r="AT266" s="190"/>
      <c r="AU266" s="190"/>
      <c r="AV266" s="242"/>
      <c r="AW266" s="242"/>
      <c r="AX266" s="190"/>
      <c r="AY266" s="190"/>
      <c r="AZ266" s="206"/>
      <c r="BA266" s="178"/>
      <c r="BB266" s="178"/>
      <c r="BC266" s="178"/>
      <c r="BD266" s="178"/>
      <c r="BE266" s="190"/>
      <c r="BF266" s="190"/>
      <c r="BG266" s="198" t="str">
        <f>IF(Tabela2[[#This Row],[Nazwa komponentu
'[3']]]&lt;&gt;"",'OT - przykład wodociąg'!$BS266,"")</f>
        <v/>
      </c>
      <c r="BH266" s="190"/>
      <c r="BI266" s="190"/>
      <c r="BJ266" s="190"/>
      <c r="BK266" s="190"/>
      <c r="BL266" s="190"/>
      <c r="BM266" s="190"/>
      <c r="BN266" s="190"/>
      <c r="BO266" s="190"/>
      <c r="BP266" s="190"/>
      <c r="BQ266" s="200"/>
      <c r="BR266" s="248"/>
      <c r="BS266" s="198" t="str">
        <f t="shared" si="4"/>
        <v/>
      </c>
      <c r="BT266" s="200"/>
      <c r="BU266" s="198" t="str">
        <f>IFERROR(IF(VLOOKUP(BS266,Słowniki_komponentów!$U$1:$Z$476,5,FALSE)="wg tabeli materiałowej",INDEX(Słowniki_komponentów!$AD$2:$AG$50,MATCH(BT266,Słowniki_komponentów!$AC$2:$AC$50,0),MATCH(BQ266,Słowniki_komponentów!$AD$1:$AG$1,0)),VLOOKUP(BS266,Słowniki_komponentów!$U$1:$Z$476,5,FALSE)),"brak wszystkich danych")</f>
        <v>brak wszystkich danych</v>
      </c>
      <c r="BV266" s="201"/>
      <c r="BZ266" s="90"/>
      <c r="CA266" s="90"/>
      <c r="CB266" s="90"/>
    </row>
    <row r="267" spans="1:80">
      <c r="A267" s="189" t="s">
        <v>3994</v>
      </c>
      <c r="B267" s="190"/>
      <c r="C267" s="191" t="str">
        <f>IFERROR(VLOOKUP('OT - przykład wodociąg'!$BS267,Słowniki_komponentów!$U$2:$Z$412,4,FALSE),"")</f>
        <v/>
      </c>
      <c r="D267" s="190"/>
      <c r="E267" s="190"/>
      <c r="F267" s="193"/>
      <c r="G267" s="193"/>
      <c r="H267" s="193"/>
      <c r="I267" s="253"/>
      <c r="J267" s="190"/>
      <c r="K267" s="194" t="str">
        <f>IF(Tabela2[[#This Row],[Nazwa komponentu
'[3']]]&lt;&gt;"",VLOOKUP('OT - przykład wodociąg'!$BT267,Słowniki_komponentów!$AC$2:$AH$50,6,FALSE),"")</f>
        <v/>
      </c>
      <c r="L267" s="229"/>
      <c r="M267" s="228"/>
      <c r="N267" s="229"/>
      <c r="O267" s="228">
        <f>'przedmiar - przykład wodociąg'!K275</f>
        <v>0</v>
      </c>
      <c r="P267" s="226" t="str">
        <f>IF(Tabela2[[#This Row],[Nazwa komponentu
'[3']]]&lt;&gt;"",SUM(L267:O267),"")</f>
        <v/>
      </c>
      <c r="Q267" s="190"/>
      <c r="R267" s="193"/>
      <c r="S267" s="193"/>
      <c r="T267" s="193"/>
      <c r="U267" s="190"/>
      <c r="V267" s="192"/>
      <c r="W267" s="197" t="str">
        <f>IFERROR(VLOOKUP('OT - przykład wodociąg'!$BS267,Słowniki_komponentów!$U$2:$Z$412,2,FALSE),"")</f>
        <v/>
      </c>
      <c r="X267" s="194" t="str">
        <f>IF(Tabela2[[#This Row],[Nazwa komponentu
'[3']]]&lt;&gt;"",IF(AND(Tabela2[[#This Row],[Wartość nakładów razem
'[15']]]&lt;3500,OR(MID('OT - przykład wodociąg'!$BS267,1,1)="4",MID('OT - przykład wodociąg'!$BS267,1,1)="5",MID('OT - przykład wodociąg'!$BS267,1,1)="6")),1,'OT - przykład wodociąg'!$BU267),"")</f>
        <v/>
      </c>
      <c r="Y267" s="190"/>
      <c r="Z267" s="178"/>
      <c r="AA267" s="178"/>
      <c r="AB267" s="178"/>
      <c r="AC267" s="198" t="str">
        <f>IF(Tabela2[[#This Row],[Nazwa komponentu
'[3']]]&lt;&gt;"",'OT - przykład wodociąg'!$BU267,"")</f>
        <v/>
      </c>
      <c r="AD267" s="190"/>
      <c r="AE267" s="190"/>
      <c r="AF267" s="190"/>
      <c r="AG267" s="190"/>
      <c r="AH267" s="190"/>
      <c r="AI267" s="190"/>
      <c r="AJ267" s="190"/>
      <c r="AK267" s="190"/>
      <c r="AL267" s="190"/>
      <c r="AM267" s="190"/>
      <c r="AN267" s="190"/>
      <c r="AO267" s="190"/>
      <c r="AP267" s="190"/>
      <c r="AQ267" s="190"/>
      <c r="AR267" s="190"/>
      <c r="AS267" s="190"/>
      <c r="AT267" s="190"/>
      <c r="AU267" s="190"/>
      <c r="AV267" s="242"/>
      <c r="AW267" s="242"/>
      <c r="AX267" s="190"/>
      <c r="AY267" s="190"/>
      <c r="AZ267" s="206"/>
      <c r="BA267" s="178"/>
      <c r="BB267" s="178"/>
      <c r="BC267" s="178"/>
      <c r="BD267" s="178"/>
      <c r="BE267" s="190"/>
      <c r="BF267" s="190"/>
      <c r="BG267" s="198" t="str">
        <f>IF(Tabela2[[#This Row],[Nazwa komponentu
'[3']]]&lt;&gt;"",'OT - przykład wodociąg'!$BS267,"")</f>
        <v/>
      </c>
      <c r="BH267" s="190"/>
      <c r="BI267" s="190"/>
      <c r="BJ267" s="190"/>
      <c r="BK267" s="190"/>
      <c r="BL267" s="190"/>
      <c r="BM267" s="190"/>
      <c r="BN267" s="190"/>
      <c r="BO267" s="190"/>
      <c r="BP267" s="190"/>
      <c r="BQ267" s="190"/>
      <c r="BR267" s="218"/>
      <c r="BS267" s="198" t="str">
        <f t="shared" si="4"/>
        <v/>
      </c>
      <c r="BT267" s="190"/>
      <c r="BU267" s="198" t="str">
        <f>IFERROR(IF(VLOOKUP(BS267,Słowniki_komponentów!$U$1:$Z$476,5,FALSE)="wg tabeli materiałowej",INDEX(Słowniki_komponentów!$AD$2:$AG$50,MATCH(BT267,Słowniki_komponentów!$AC$2:$AC$50,0),MATCH(BQ267,Słowniki_komponentów!$AD$1:$AG$1,0)),VLOOKUP(BS267,Słowniki_komponentów!$U$1:$Z$476,5,FALSE)),"brak wszystkich danych")</f>
        <v>brak wszystkich danych</v>
      </c>
      <c r="BV267" s="205"/>
      <c r="BZ267" s="90"/>
      <c r="CA267" s="90"/>
      <c r="CB267" s="90"/>
    </row>
    <row r="268" spans="1:80">
      <c r="A268" s="189" t="s">
        <v>3995</v>
      </c>
      <c r="B268" s="190"/>
      <c r="C268" s="191" t="str">
        <f>IFERROR(VLOOKUP('OT - przykład wodociąg'!$BS268,Słowniki_komponentów!$U$2:$Z$412,4,FALSE),"")</f>
        <v/>
      </c>
      <c r="D268" s="190"/>
      <c r="E268" s="190"/>
      <c r="F268" s="193"/>
      <c r="G268" s="193"/>
      <c r="H268" s="193"/>
      <c r="I268" s="253"/>
      <c r="J268" s="190"/>
      <c r="K268" s="194" t="str">
        <f>IF(Tabela2[[#This Row],[Nazwa komponentu
'[3']]]&lt;&gt;"",VLOOKUP('OT - przykład wodociąg'!$BT268,Słowniki_komponentów!$AC$2:$AH$50,6,FALSE),"")</f>
        <v/>
      </c>
      <c r="L268" s="229"/>
      <c r="M268" s="228"/>
      <c r="N268" s="229"/>
      <c r="O268" s="228">
        <f>'przedmiar - przykład wodociąg'!K276</f>
        <v>0</v>
      </c>
      <c r="P268" s="226" t="str">
        <f>IF(Tabela2[[#This Row],[Nazwa komponentu
'[3']]]&lt;&gt;"",SUM(L268:O268),"")</f>
        <v/>
      </c>
      <c r="Q268" s="190"/>
      <c r="R268" s="193"/>
      <c r="S268" s="193"/>
      <c r="T268" s="193"/>
      <c r="U268" s="190"/>
      <c r="V268" s="192"/>
      <c r="W268" s="197" t="str">
        <f>IFERROR(VLOOKUP('OT - przykład wodociąg'!$BS268,Słowniki_komponentów!$U$2:$Z$412,2,FALSE),"")</f>
        <v/>
      </c>
      <c r="X268" s="194" t="str">
        <f>IF(Tabela2[[#This Row],[Nazwa komponentu
'[3']]]&lt;&gt;"",IF(AND(Tabela2[[#This Row],[Wartość nakładów razem
'[15']]]&lt;3500,OR(MID('OT - przykład wodociąg'!$BS268,1,1)="4",MID('OT - przykład wodociąg'!$BS268,1,1)="5",MID('OT - przykład wodociąg'!$BS268,1,1)="6")),1,'OT - przykład wodociąg'!$BU268),"")</f>
        <v/>
      </c>
      <c r="Y268" s="190"/>
      <c r="Z268" s="178"/>
      <c r="AA268" s="178"/>
      <c r="AB268" s="178"/>
      <c r="AC268" s="198" t="str">
        <f>IF(Tabela2[[#This Row],[Nazwa komponentu
'[3']]]&lt;&gt;"",'OT - przykład wodociąg'!$BU268,"")</f>
        <v/>
      </c>
      <c r="AD268" s="190"/>
      <c r="AE268" s="190"/>
      <c r="AF268" s="190"/>
      <c r="AG268" s="190"/>
      <c r="AH268" s="190"/>
      <c r="AI268" s="190"/>
      <c r="AJ268" s="190"/>
      <c r="AK268" s="190"/>
      <c r="AL268" s="190"/>
      <c r="AM268" s="190"/>
      <c r="AN268" s="190"/>
      <c r="AO268" s="190"/>
      <c r="AP268" s="190"/>
      <c r="AQ268" s="190"/>
      <c r="AR268" s="190"/>
      <c r="AS268" s="190"/>
      <c r="AT268" s="190"/>
      <c r="AU268" s="190"/>
      <c r="AV268" s="242"/>
      <c r="AW268" s="242"/>
      <c r="AX268" s="190"/>
      <c r="AY268" s="190"/>
      <c r="AZ268" s="206"/>
      <c r="BA268" s="178"/>
      <c r="BB268" s="178"/>
      <c r="BC268" s="178"/>
      <c r="BD268" s="178"/>
      <c r="BE268" s="190"/>
      <c r="BF268" s="190"/>
      <c r="BG268" s="198" t="str">
        <f>IF(Tabela2[[#This Row],[Nazwa komponentu
'[3']]]&lt;&gt;"",'OT - przykład wodociąg'!$BS268,"")</f>
        <v/>
      </c>
      <c r="BH268" s="190"/>
      <c r="BI268" s="190"/>
      <c r="BJ268" s="190"/>
      <c r="BK268" s="190"/>
      <c r="BL268" s="190"/>
      <c r="BM268" s="190"/>
      <c r="BN268" s="190"/>
      <c r="BO268" s="190"/>
      <c r="BP268" s="190"/>
      <c r="BQ268" s="200"/>
      <c r="BR268" s="248"/>
      <c r="BS268" s="198" t="str">
        <f t="shared" si="4"/>
        <v/>
      </c>
      <c r="BT268" s="200"/>
      <c r="BU268" s="198" t="str">
        <f>IFERROR(IF(VLOOKUP(BS268,Słowniki_komponentów!$U$1:$Z$476,5,FALSE)="wg tabeli materiałowej",INDEX(Słowniki_komponentów!$AD$2:$AG$50,MATCH(BT268,Słowniki_komponentów!$AC$2:$AC$50,0),MATCH(BQ268,Słowniki_komponentów!$AD$1:$AG$1,0)),VLOOKUP(BS268,Słowniki_komponentów!$U$1:$Z$476,5,FALSE)),"brak wszystkich danych")</f>
        <v>brak wszystkich danych</v>
      </c>
      <c r="BV268" s="201"/>
      <c r="BZ268" s="90"/>
      <c r="CA268" s="90"/>
      <c r="CB268" s="90"/>
    </row>
    <row r="269" spans="1:80">
      <c r="A269" s="189" t="s">
        <v>3996</v>
      </c>
      <c r="B269" s="190"/>
      <c r="C269" s="191" t="str">
        <f>IFERROR(VLOOKUP('OT - przykład wodociąg'!$BS269,Słowniki_komponentów!$U$2:$Z$412,4,FALSE),"")</f>
        <v/>
      </c>
      <c r="D269" s="190"/>
      <c r="E269" s="190"/>
      <c r="F269" s="193"/>
      <c r="G269" s="193"/>
      <c r="H269" s="193"/>
      <c r="I269" s="253"/>
      <c r="J269" s="190"/>
      <c r="K269" s="194" t="str">
        <f>IF(Tabela2[[#This Row],[Nazwa komponentu
'[3']]]&lt;&gt;"",VLOOKUP('OT - przykład wodociąg'!$BT269,Słowniki_komponentów!$AC$2:$AH$50,6,FALSE),"")</f>
        <v/>
      </c>
      <c r="L269" s="229"/>
      <c r="M269" s="228"/>
      <c r="N269" s="229"/>
      <c r="O269" s="228">
        <f>'przedmiar - przykład wodociąg'!K277</f>
        <v>0</v>
      </c>
      <c r="P269" s="226" t="str">
        <f>IF(Tabela2[[#This Row],[Nazwa komponentu
'[3']]]&lt;&gt;"",SUM(L269:O269),"")</f>
        <v/>
      </c>
      <c r="Q269" s="190"/>
      <c r="R269" s="193"/>
      <c r="S269" s="193"/>
      <c r="T269" s="193"/>
      <c r="U269" s="190"/>
      <c r="V269" s="192"/>
      <c r="W269" s="197" t="str">
        <f>IFERROR(VLOOKUP('OT - przykład wodociąg'!$BS269,Słowniki_komponentów!$U$2:$Z$412,2,FALSE),"")</f>
        <v/>
      </c>
      <c r="X269" s="194" t="str">
        <f>IF(Tabela2[[#This Row],[Nazwa komponentu
'[3']]]&lt;&gt;"",IF(AND(Tabela2[[#This Row],[Wartość nakładów razem
'[15']]]&lt;3500,OR(MID('OT - przykład wodociąg'!$BS269,1,1)="4",MID('OT - przykład wodociąg'!$BS269,1,1)="5",MID('OT - przykład wodociąg'!$BS269,1,1)="6")),1,'OT - przykład wodociąg'!$BU269),"")</f>
        <v/>
      </c>
      <c r="Y269" s="190"/>
      <c r="Z269" s="178"/>
      <c r="AA269" s="178"/>
      <c r="AB269" s="178"/>
      <c r="AC269" s="198" t="str">
        <f>IF(Tabela2[[#This Row],[Nazwa komponentu
'[3']]]&lt;&gt;"",'OT - przykład wodociąg'!$BU269,"")</f>
        <v/>
      </c>
      <c r="AD269" s="190"/>
      <c r="AE269" s="190"/>
      <c r="AF269" s="190"/>
      <c r="AG269" s="190"/>
      <c r="AH269" s="190" t="s">
        <v>2652</v>
      </c>
      <c r="AI269" s="190"/>
      <c r="AJ269" s="190"/>
      <c r="AK269" s="190"/>
      <c r="AL269" s="190"/>
      <c r="AM269" s="190"/>
      <c r="AN269" s="190"/>
      <c r="AO269" s="190"/>
      <c r="AP269" s="190"/>
      <c r="AQ269" s="190"/>
      <c r="AR269" s="190"/>
      <c r="AS269" s="190"/>
      <c r="AT269" s="190"/>
      <c r="AU269" s="190"/>
      <c r="AV269" s="242"/>
      <c r="AW269" s="242"/>
      <c r="AX269" s="190"/>
      <c r="AY269" s="190"/>
      <c r="AZ269" s="206"/>
      <c r="BA269" s="178"/>
      <c r="BB269" s="178"/>
      <c r="BC269" s="178"/>
      <c r="BD269" s="178"/>
      <c r="BE269" s="190"/>
      <c r="BF269" s="190"/>
      <c r="BG269" s="198" t="str">
        <f>IF(Tabela2[[#This Row],[Nazwa komponentu
'[3']]]&lt;&gt;"",'OT - przykład wodociąg'!$BS269,"")</f>
        <v/>
      </c>
      <c r="BH269" s="190"/>
      <c r="BI269" s="190"/>
      <c r="BJ269" s="190"/>
      <c r="BK269" s="190"/>
      <c r="BL269" s="190"/>
      <c r="BM269" s="190"/>
      <c r="BN269" s="190"/>
      <c r="BO269" s="190"/>
      <c r="BP269" s="190"/>
      <c r="BQ269" s="200"/>
      <c r="BR269" s="248"/>
      <c r="BS269" s="198" t="str">
        <f t="shared" si="4"/>
        <v/>
      </c>
      <c r="BT269" s="200"/>
      <c r="BU269" s="198" t="str">
        <f>IFERROR(IF(VLOOKUP(BS269,Słowniki_komponentów!$U$1:$Z$476,5,FALSE)="wg tabeli materiałowej",INDEX(Słowniki_komponentów!$AD$2:$AG$50,MATCH(BT269,Słowniki_komponentów!$AC$2:$AC$50,0),MATCH(BQ269,Słowniki_komponentów!$AD$1:$AG$1,0)),VLOOKUP(BS269,Słowniki_komponentów!$U$1:$Z$476,5,FALSE)),"brak wszystkich danych")</f>
        <v>brak wszystkich danych</v>
      </c>
      <c r="BV269" s="201"/>
      <c r="BZ269" s="90"/>
      <c r="CA269" s="90"/>
      <c r="CB269" s="90"/>
    </row>
    <row r="270" spans="1:80">
      <c r="A270" s="189" t="s">
        <v>3997</v>
      </c>
      <c r="B270" s="190"/>
      <c r="C270" s="191" t="str">
        <f>IFERROR(VLOOKUP('OT - przykład wodociąg'!$BS270,Słowniki_komponentów!$U$2:$Z$412,4,FALSE),"")</f>
        <v/>
      </c>
      <c r="D270" s="190"/>
      <c r="E270" s="190"/>
      <c r="F270" s="193"/>
      <c r="G270" s="193"/>
      <c r="H270" s="193"/>
      <c r="I270" s="253"/>
      <c r="J270" s="190"/>
      <c r="K270" s="194" t="str">
        <f>IF(Tabela2[[#This Row],[Nazwa komponentu
'[3']]]&lt;&gt;"",VLOOKUP('OT - przykład wodociąg'!$BT270,Słowniki_komponentów!$AC$2:$AH$50,6,FALSE),"")</f>
        <v/>
      </c>
      <c r="L270" s="202"/>
      <c r="M270" s="204"/>
      <c r="N270" s="202"/>
      <c r="O270" s="204">
        <f>'przedmiar - przykład wodociąg'!K278</f>
        <v>0</v>
      </c>
      <c r="P270" s="196" t="str">
        <f>IF(Tabela2[[#This Row],[Nazwa komponentu
'[3']]]&lt;&gt;"",SUM(L270:O270),"")</f>
        <v/>
      </c>
      <c r="Q270" s="190"/>
      <c r="R270" s="193"/>
      <c r="S270" s="193"/>
      <c r="T270" s="193"/>
      <c r="U270" s="190"/>
      <c r="V270" s="192"/>
      <c r="W270" s="197" t="str">
        <f>IFERROR(VLOOKUP('OT - przykład wodociąg'!$BS270,Słowniki_komponentów!$U$2:$Z$412,2,FALSE),"")</f>
        <v/>
      </c>
      <c r="X270" s="194" t="str">
        <f>IF(Tabela2[[#This Row],[Nazwa komponentu
'[3']]]&lt;&gt;"",IF(AND(Tabela2[[#This Row],[Wartość nakładów razem
'[15']]]&lt;3500,OR(MID('OT - przykład wodociąg'!$BS270,1,1)="4",MID('OT - przykład wodociąg'!$BS270,1,1)="5",MID('OT - przykład wodociąg'!$BS270,1,1)="6")),1,'OT - przykład wodociąg'!$BU270),"")</f>
        <v/>
      </c>
      <c r="Y270" s="190"/>
      <c r="Z270" s="190"/>
      <c r="AA270" s="190"/>
      <c r="AB270" s="190"/>
      <c r="AC270" s="198" t="str">
        <f>IF(Tabela2[[#This Row],[Nazwa komponentu
'[3']]]&lt;&gt;"",'OT - przykład wodociąg'!$BU270,"")</f>
        <v/>
      </c>
      <c r="AD270" s="190"/>
      <c r="AE270" s="190"/>
      <c r="AF270" s="190"/>
      <c r="AG270" s="190"/>
      <c r="AH270" s="190"/>
      <c r="AI270" s="190"/>
      <c r="AJ270" s="190"/>
      <c r="AK270" s="190"/>
      <c r="AL270" s="190"/>
      <c r="AM270" s="190"/>
      <c r="AN270" s="190"/>
      <c r="AO270" s="190"/>
      <c r="AP270" s="190"/>
      <c r="AQ270" s="190"/>
      <c r="AR270" s="190"/>
      <c r="AS270" s="190"/>
      <c r="AT270" s="190"/>
      <c r="AU270" s="190"/>
      <c r="AV270" s="242"/>
      <c r="AW270" s="242"/>
      <c r="AX270" s="190"/>
      <c r="AY270" s="190"/>
      <c r="AZ270" s="218"/>
      <c r="BA270" s="190"/>
      <c r="BB270" s="190"/>
      <c r="BC270" s="190"/>
      <c r="BD270" s="190"/>
      <c r="BE270" s="190"/>
      <c r="BF270" s="190"/>
      <c r="BG270" s="198" t="str">
        <f>IF(Tabela2[[#This Row],[Nazwa komponentu
'[3']]]&lt;&gt;"",'OT - przykład wodociąg'!$BS270,"")</f>
        <v/>
      </c>
      <c r="BH270" s="190"/>
      <c r="BI270" s="190"/>
      <c r="BJ270" s="190"/>
      <c r="BK270" s="190"/>
      <c r="BL270" s="190"/>
      <c r="BM270" s="190"/>
      <c r="BN270" s="190"/>
      <c r="BO270" s="190"/>
      <c r="BP270" s="190"/>
      <c r="BQ270" s="190"/>
      <c r="BR270" s="218"/>
      <c r="BS270" s="198" t="str">
        <f t="shared" si="4"/>
        <v/>
      </c>
      <c r="BT270" s="190"/>
      <c r="BU270" s="198" t="str">
        <f>IFERROR(IF(VLOOKUP(BS270,Słowniki_komponentów!$U$1:$Z$476,5,FALSE)="wg tabeli materiałowej",INDEX(Słowniki_komponentów!$AD$2:$AG$50,MATCH(BT270,Słowniki_komponentów!$AC$2:$AC$50,0),MATCH(BQ270,Słowniki_komponentów!$AD$1:$AG$1,0)),VLOOKUP(BS270,Słowniki_komponentów!$U$1:$Z$476,5,FALSE)),"brak wszystkich danych")</f>
        <v>brak wszystkich danych</v>
      </c>
      <c r="BV270" s="205"/>
      <c r="BZ270" s="90"/>
      <c r="CA270" s="90"/>
      <c r="CB270" s="90"/>
    </row>
    <row r="271" spans="1:80">
      <c r="A271" s="189" t="s">
        <v>3998</v>
      </c>
      <c r="B271" s="190"/>
      <c r="C271" s="191" t="str">
        <f>IFERROR(VLOOKUP('OT - przykład wodociąg'!$BS271,Słowniki_komponentów!$U$2:$Z$412,4,FALSE),"")</f>
        <v/>
      </c>
      <c r="D271" s="190"/>
      <c r="E271" s="190"/>
      <c r="F271" s="193"/>
      <c r="G271" s="193"/>
      <c r="H271" s="193"/>
      <c r="I271" s="253"/>
      <c r="J271" s="190"/>
      <c r="K271" s="194" t="str">
        <f>IF(Tabela2[[#This Row],[Nazwa komponentu
'[3']]]&lt;&gt;"",VLOOKUP('OT - przykład wodociąg'!$BT271,Słowniki_komponentów!$AC$2:$AH$50,6,FALSE),"")</f>
        <v/>
      </c>
      <c r="L271" s="202"/>
      <c r="M271" s="204"/>
      <c r="N271" s="202"/>
      <c r="O271" s="204">
        <f>'przedmiar - przykład wodociąg'!K279</f>
        <v>0</v>
      </c>
      <c r="P271" s="196" t="str">
        <f>IF(Tabela2[[#This Row],[Nazwa komponentu
'[3']]]&lt;&gt;"",SUM(L271:O271),"")</f>
        <v/>
      </c>
      <c r="Q271" s="190"/>
      <c r="R271" s="193"/>
      <c r="S271" s="193"/>
      <c r="T271" s="193"/>
      <c r="U271" s="190"/>
      <c r="V271" s="192"/>
      <c r="W271" s="197" t="str">
        <f>IFERROR(VLOOKUP('OT - przykład wodociąg'!$BS271,Słowniki_komponentów!$U$2:$Z$412,2,FALSE),"")</f>
        <v/>
      </c>
      <c r="X271" s="194" t="str">
        <f>IF(Tabela2[[#This Row],[Nazwa komponentu
'[3']]]&lt;&gt;"",IF(AND(Tabela2[[#This Row],[Wartość nakładów razem
'[15']]]&lt;3500,OR(MID('OT - przykład wodociąg'!$BS271,1,1)="4",MID('OT - przykład wodociąg'!$BS271,1,1)="5",MID('OT - przykład wodociąg'!$BS271,1,1)="6")),1,'OT - przykład wodociąg'!$BU271),"")</f>
        <v/>
      </c>
      <c r="Y271" s="190"/>
      <c r="Z271" s="190"/>
      <c r="AA271" s="190"/>
      <c r="AB271" s="190"/>
      <c r="AC271" s="198" t="str">
        <f>IF(Tabela2[[#This Row],[Nazwa komponentu
'[3']]]&lt;&gt;"",'OT - przykład wodociąg'!$BU271,"")</f>
        <v/>
      </c>
      <c r="AD271" s="190"/>
      <c r="AE271" s="190"/>
      <c r="AF271" s="190"/>
      <c r="AG271" s="190"/>
      <c r="AH271" s="190"/>
      <c r="AI271" s="190"/>
      <c r="AJ271" s="190"/>
      <c r="AK271" s="190"/>
      <c r="AL271" s="190"/>
      <c r="AM271" s="190"/>
      <c r="AN271" s="190"/>
      <c r="AO271" s="190"/>
      <c r="AP271" s="190"/>
      <c r="AQ271" s="190"/>
      <c r="AR271" s="190"/>
      <c r="AS271" s="190"/>
      <c r="AT271" s="190"/>
      <c r="AU271" s="190"/>
      <c r="AV271" s="242"/>
      <c r="AW271" s="242"/>
      <c r="AX271" s="190"/>
      <c r="AY271" s="190"/>
      <c r="AZ271" s="218"/>
      <c r="BA271" s="190"/>
      <c r="BB271" s="190"/>
      <c r="BC271" s="190"/>
      <c r="BD271" s="190"/>
      <c r="BE271" s="190"/>
      <c r="BF271" s="190"/>
      <c r="BG271" s="198" t="str">
        <f>IF(Tabela2[[#This Row],[Nazwa komponentu
'[3']]]&lt;&gt;"",'OT - przykład wodociąg'!$BS271,"")</f>
        <v/>
      </c>
      <c r="BH271" s="190"/>
      <c r="BI271" s="190"/>
      <c r="BJ271" s="190"/>
      <c r="BK271" s="190"/>
      <c r="BL271" s="190"/>
      <c r="BM271" s="190"/>
      <c r="BN271" s="190"/>
      <c r="BO271" s="190"/>
      <c r="BP271" s="190"/>
      <c r="BQ271" s="200"/>
      <c r="BR271" s="248"/>
      <c r="BS271" s="198" t="str">
        <f t="shared" si="4"/>
        <v/>
      </c>
      <c r="BT271" s="200"/>
      <c r="BU271" s="198" t="str">
        <f>IFERROR(IF(VLOOKUP(BS271,Słowniki_komponentów!$U$1:$Z$476,5,FALSE)="wg tabeli materiałowej",INDEX(Słowniki_komponentów!$AD$2:$AG$50,MATCH(BT271,Słowniki_komponentów!$AC$2:$AC$50,0),MATCH(BQ271,Słowniki_komponentów!$AD$1:$AG$1,0)),VLOOKUP(BS271,Słowniki_komponentów!$U$1:$Z$476,5,FALSE)),"brak wszystkich danych")</f>
        <v>brak wszystkich danych</v>
      </c>
      <c r="BV271" s="201"/>
      <c r="BZ271" s="90"/>
      <c r="CA271" s="90"/>
      <c r="CB271" s="90"/>
    </row>
    <row r="272" spans="1:80">
      <c r="A272" s="189" t="s">
        <v>3999</v>
      </c>
      <c r="B272" s="190"/>
      <c r="C272" s="191" t="str">
        <f>IFERROR(VLOOKUP('OT - przykład wodociąg'!$BS272,Słowniki_komponentów!$U$2:$Z$412,4,FALSE),"")</f>
        <v/>
      </c>
      <c r="D272" s="190"/>
      <c r="E272" s="190"/>
      <c r="F272" s="193"/>
      <c r="G272" s="193"/>
      <c r="H272" s="193"/>
      <c r="I272" s="253"/>
      <c r="J272" s="190"/>
      <c r="K272" s="194" t="str">
        <f>IF(Tabela2[[#This Row],[Nazwa komponentu
'[3']]]&lt;&gt;"",VLOOKUP('OT - przykład wodociąg'!$BT272,Słowniki_komponentów!$AC$2:$AH$50,6,FALSE),"")</f>
        <v/>
      </c>
      <c r="L272" s="202"/>
      <c r="M272" s="204"/>
      <c r="N272" s="202"/>
      <c r="O272" s="204">
        <f>'przedmiar - przykład wodociąg'!K280</f>
        <v>0</v>
      </c>
      <c r="P272" s="196" t="str">
        <f>IF(Tabela2[[#This Row],[Nazwa komponentu
'[3']]]&lt;&gt;"",SUM(L272:O272),"")</f>
        <v/>
      </c>
      <c r="Q272" s="190"/>
      <c r="R272" s="193"/>
      <c r="S272" s="193"/>
      <c r="T272" s="193"/>
      <c r="U272" s="190"/>
      <c r="V272" s="192"/>
      <c r="W272" s="197" t="str">
        <f>IFERROR(VLOOKUP('OT - przykład wodociąg'!$BS272,Słowniki_komponentów!$U$2:$Z$412,2,FALSE),"")</f>
        <v/>
      </c>
      <c r="X272" s="194" t="str">
        <f>IF(Tabela2[[#This Row],[Nazwa komponentu
'[3']]]&lt;&gt;"",IF(AND(Tabela2[[#This Row],[Wartość nakładów razem
'[15']]]&lt;3500,OR(MID('OT - przykład wodociąg'!$BS272,1,1)="4",MID('OT - przykład wodociąg'!$BS272,1,1)="5",MID('OT - przykład wodociąg'!$BS272,1,1)="6")),1,'OT - przykład wodociąg'!$BU272),"")</f>
        <v/>
      </c>
      <c r="Y272" s="190"/>
      <c r="Z272" s="190"/>
      <c r="AA272" s="190"/>
      <c r="AB272" s="190"/>
      <c r="AC272" s="198" t="str">
        <f>IF(Tabela2[[#This Row],[Nazwa komponentu
'[3']]]&lt;&gt;"",'OT - przykład wodociąg'!$BU272,"")</f>
        <v/>
      </c>
      <c r="AD272" s="190"/>
      <c r="AE272" s="190"/>
      <c r="AF272" s="190"/>
      <c r="AG272" s="190"/>
      <c r="AH272" s="190"/>
      <c r="AI272" s="190"/>
      <c r="AJ272" s="190"/>
      <c r="AK272" s="190"/>
      <c r="AL272" s="190"/>
      <c r="AM272" s="190"/>
      <c r="AN272" s="190"/>
      <c r="AO272" s="190"/>
      <c r="AP272" s="190"/>
      <c r="AQ272" s="190"/>
      <c r="AR272" s="190"/>
      <c r="AS272" s="190"/>
      <c r="AT272" s="190"/>
      <c r="AU272" s="190"/>
      <c r="AV272" s="242"/>
      <c r="AW272" s="242"/>
      <c r="AX272" s="190"/>
      <c r="AY272" s="190"/>
      <c r="AZ272" s="218"/>
      <c r="BA272" s="190"/>
      <c r="BB272" s="190"/>
      <c r="BC272" s="190"/>
      <c r="BD272" s="190"/>
      <c r="BE272" s="190"/>
      <c r="BF272" s="190"/>
      <c r="BG272" s="198" t="str">
        <f>IF(Tabela2[[#This Row],[Nazwa komponentu
'[3']]]&lt;&gt;"",'OT - przykład wodociąg'!$BS272,"")</f>
        <v/>
      </c>
      <c r="BH272" s="190"/>
      <c r="BI272" s="190"/>
      <c r="BJ272" s="190"/>
      <c r="BK272" s="190"/>
      <c r="BL272" s="190"/>
      <c r="BM272" s="190"/>
      <c r="BN272" s="190"/>
      <c r="BO272" s="190"/>
      <c r="BP272" s="190"/>
      <c r="BQ272" s="190"/>
      <c r="BR272" s="218"/>
      <c r="BS272" s="198" t="str">
        <f t="shared" si="4"/>
        <v/>
      </c>
      <c r="BT272" s="190"/>
      <c r="BU272" s="198" t="str">
        <f>IFERROR(IF(VLOOKUP(BS272,Słowniki_komponentów!$U$1:$Z$476,5,FALSE)="wg tabeli materiałowej",INDEX(Słowniki_komponentów!$AD$2:$AG$50,MATCH(BT272,Słowniki_komponentów!$AC$2:$AC$50,0),MATCH(BQ272,Słowniki_komponentów!$AD$1:$AG$1,0)),VLOOKUP(BS272,Słowniki_komponentów!$U$1:$Z$476,5,FALSE)),"brak wszystkich danych")</f>
        <v>brak wszystkich danych</v>
      </c>
      <c r="BV272" s="205"/>
      <c r="BZ272" s="90"/>
      <c r="CA272" s="90"/>
      <c r="CB272" s="90"/>
    </row>
    <row r="273" spans="1:80">
      <c r="A273" s="189" t="s">
        <v>4000</v>
      </c>
      <c r="B273" s="190"/>
      <c r="C273" s="191" t="str">
        <f>IFERROR(VLOOKUP('OT - przykład wodociąg'!$BS273,Słowniki_komponentów!$U$2:$Z$412,4,FALSE),"")</f>
        <v/>
      </c>
      <c r="D273" s="190"/>
      <c r="E273" s="190"/>
      <c r="F273" s="193"/>
      <c r="G273" s="193"/>
      <c r="H273" s="193"/>
      <c r="I273" s="253"/>
      <c r="J273" s="190"/>
      <c r="K273" s="194" t="str">
        <f>IF(Tabela2[[#This Row],[Nazwa komponentu
'[3']]]&lt;&gt;"",VLOOKUP('OT - przykład wodociąg'!$BT273,Słowniki_komponentów!$AC$2:$AH$50,6,FALSE),"")</f>
        <v/>
      </c>
      <c r="L273" s="202"/>
      <c r="M273" s="204"/>
      <c r="N273" s="202"/>
      <c r="O273" s="204">
        <f>'przedmiar - przykład wodociąg'!K281</f>
        <v>0</v>
      </c>
      <c r="P273" s="196" t="str">
        <f>IF(Tabela2[[#This Row],[Nazwa komponentu
'[3']]]&lt;&gt;"",SUM(L273:O273),"")</f>
        <v/>
      </c>
      <c r="Q273" s="190"/>
      <c r="R273" s="193"/>
      <c r="S273" s="193"/>
      <c r="T273" s="193"/>
      <c r="U273" s="190"/>
      <c r="V273" s="192"/>
      <c r="W273" s="197" t="str">
        <f>IFERROR(VLOOKUP('OT - przykład wodociąg'!$BS273,Słowniki_komponentów!$U$2:$Z$412,2,FALSE),"")</f>
        <v/>
      </c>
      <c r="X273" s="194" t="str">
        <f>IF(Tabela2[[#This Row],[Nazwa komponentu
'[3']]]&lt;&gt;"",IF(AND(Tabela2[[#This Row],[Wartość nakładów razem
'[15']]]&lt;3500,OR(MID('OT - przykład wodociąg'!$BS273,1,1)="4",MID('OT - przykład wodociąg'!$BS273,1,1)="5",MID('OT - przykład wodociąg'!$BS273,1,1)="6")),1,'OT - przykład wodociąg'!$BU273),"")</f>
        <v/>
      </c>
      <c r="Y273" s="190"/>
      <c r="Z273" s="190"/>
      <c r="AA273" s="190"/>
      <c r="AB273" s="190"/>
      <c r="AC273" s="198" t="str">
        <f>IF(Tabela2[[#This Row],[Nazwa komponentu
'[3']]]&lt;&gt;"",'OT - przykład wodociąg'!$BU273,"")</f>
        <v/>
      </c>
      <c r="AD273" s="190"/>
      <c r="AE273" s="190"/>
      <c r="AF273" s="190"/>
      <c r="AG273" s="190"/>
      <c r="AH273" s="190"/>
      <c r="AI273" s="190"/>
      <c r="AJ273" s="190"/>
      <c r="AK273" s="190"/>
      <c r="AL273" s="190"/>
      <c r="AM273" s="190"/>
      <c r="AN273" s="190"/>
      <c r="AO273" s="190"/>
      <c r="AP273" s="190"/>
      <c r="AQ273" s="190"/>
      <c r="AR273" s="190"/>
      <c r="AS273" s="190"/>
      <c r="AT273" s="190"/>
      <c r="AU273" s="190"/>
      <c r="AV273" s="242"/>
      <c r="AW273" s="242"/>
      <c r="AX273" s="190"/>
      <c r="AY273" s="190"/>
      <c r="AZ273" s="218"/>
      <c r="BA273" s="190"/>
      <c r="BB273" s="190"/>
      <c r="BC273" s="190"/>
      <c r="BD273" s="190"/>
      <c r="BE273" s="190"/>
      <c r="BF273" s="190"/>
      <c r="BG273" s="198" t="str">
        <f>IF(Tabela2[[#This Row],[Nazwa komponentu
'[3']]]&lt;&gt;"",'OT - przykład wodociąg'!$BS273,"")</f>
        <v/>
      </c>
      <c r="BH273" s="190"/>
      <c r="BI273" s="190"/>
      <c r="BJ273" s="190"/>
      <c r="BK273" s="190"/>
      <c r="BL273" s="190"/>
      <c r="BM273" s="190"/>
      <c r="BN273" s="190"/>
      <c r="BO273" s="190"/>
      <c r="BP273" s="190"/>
      <c r="BQ273" s="200"/>
      <c r="BR273" s="248"/>
      <c r="BS273" s="198" t="str">
        <f t="shared" si="4"/>
        <v/>
      </c>
      <c r="BT273" s="200"/>
      <c r="BU273" s="198" t="str">
        <f>IFERROR(IF(VLOOKUP(BS273,Słowniki_komponentów!$U$1:$Z$476,5,FALSE)="wg tabeli materiałowej",INDEX(Słowniki_komponentów!$AD$2:$AG$50,MATCH(BT273,Słowniki_komponentów!$AC$2:$AC$50,0),MATCH(BQ273,Słowniki_komponentów!$AD$1:$AG$1,0)),VLOOKUP(BS273,Słowniki_komponentów!$U$1:$Z$476,5,FALSE)),"brak wszystkich danych")</f>
        <v>brak wszystkich danych</v>
      </c>
      <c r="BV273" s="201"/>
      <c r="BZ273" s="90"/>
      <c r="CA273" s="90"/>
      <c r="CB273" s="90"/>
    </row>
    <row r="274" spans="1:80">
      <c r="A274" s="189" t="s">
        <v>4001</v>
      </c>
      <c r="B274" s="190"/>
      <c r="C274" s="191" t="str">
        <f>IFERROR(VLOOKUP('OT - przykład wodociąg'!$BS274,Słowniki_komponentów!$U$2:$Z$412,4,FALSE),"")</f>
        <v/>
      </c>
      <c r="D274" s="190"/>
      <c r="E274" s="190"/>
      <c r="F274" s="193"/>
      <c r="G274" s="193"/>
      <c r="H274" s="193"/>
      <c r="I274" s="253"/>
      <c r="J274" s="190"/>
      <c r="K274" s="194" t="str">
        <f>IF(Tabela2[[#This Row],[Nazwa komponentu
'[3']]]&lt;&gt;"",VLOOKUP('OT - przykład wodociąg'!$BT274,Słowniki_komponentów!$AC$2:$AH$50,6,FALSE),"")</f>
        <v/>
      </c>
      <c r="L274" s="202"/>
      <c r="M274" s="204"/>
      <c r="N274" s="202"/>
      <c r="O274" s="204">
        <f>'przedmiar - przykład wodociąg'!K282</f>
        <v>0</v>
      </c>
      <c r="P274" s="196" t="str">
        <f>IF(Tabela2[[#This Row],[Nazwa komponentu
'[3']]]&lt;&gt;"",SUM(L274:O274),"")</f>
        <v/>
      </c>
      <c r="Q274" s="190"/>
      <c r="R274" s="193"/>
      <c r="S274" s="193"/>
      <c r="T274" s="193"/>
      <c r="U274" s="190"/>
      <c r="V274" s="192"/>
      <c r="W274" s="197" t="str">
        <f>IFERROR(VLOOKUP('OT - przykład wodociąg'!$BS274,Słowniki_komponentów!$U$2:$Z$412,2,FALSE),"")</f>
        <v/>
      </c>
      <c r="X274" s="194" t="str">
        <f>IF(Tabela2[[#This Row],[Nazwa komponentu
'[3']]]&lt;&gt;"",IF(AND(Tabela2[[#This Row],[Wartość nakładów razem
'[15']]]&lt;3500,OR(MID('OT - przykład wodociąg'!$BS274,1,1)="4",MID('OT - przykład wodociąg'!$BS274,1,1)="5",MID('OT - przykład wodociąg'!$BS274,1,1)="6")),1,'OT - przykład wodociąg'!$BU274),"")</f>
        <v/>
      </c>
      <c r="Y274" s="190"/>
      <c r="Z274" s="190"/>
      <c r="AA274" s="190"/>
      <c r="AB274" s="190"/>
      <c r="AC274" s="198" t="str">
        <f>IF(Tabela2[[#This Row],[Nazwa komponentu
'[3']]]&lt;&gt;"",'OT - przykład wodociąg'!$BU274,"")</f>
        <v/>
      </c>
      <c r="AD274" s="190"/>
      <c r="AE274" s="190"/>
      <c r="AF274" s="190"/>
      <c r="AG274" s="190"/>
      <c r="AH274" s="190"/>
      <c r="AI274" s="190"/>
      <c r="AJ274" s="190"/>
      <c r="AK274" s="190"/>
      <c r="AL274" s="190"/>
      <c r="AM274" s="190"/>
      <c r="AN274" s="190"/>
      <c r="AO274" s="190"/>
      <c r="AP274" s="190"/>
      <c r="AQ274" s="190"/>
      <c r="AR274" s="190"/>
      <c r="AS274" s="190"/>
      <c r="AT274" s="190"/>
      <c r="AU274" s="190"/>
      <c r="AV274" s="242"/>
      <c r="AW274" s="242"/>
      <c r="AX274" s="190"/>
      <c r="AY274" s="190"/>
      <c r="AZ274" s="218"/>
      <c r="BA274" s="190"/>
      <c r="BB274" s="190"/>
      <c r="BC274" s="190"/>
      <c r="BD274" s="190"/>
      <c r="BE274" s="190"/>
      <c r="BF274" s="190"/>
      <c r="BG274" s="198" t="str">
        <f>IF(Tabela2[[#This Row],[Nazwa komponentu
'[3']]]&lt;&gt;"",'OT - przykład wodociąg'!$BS274,"")</f>
        <v/>
      </c>
      <c r="BH274" s="190"/>
      <c r="BI274" s="190"/>
      <c r="BJ274" s="190"/>
      <c r="BK274" s="190"/>
      <c r="BL274" s="190"/>
      <c r="BM274" s="190"/>
      <c r="BN274" s="190"/>
      <c r="BO274" s="190"/>
      <c r="BP274" s="190"/>
      <c r="BQ274" s="190"/>
      <c r="BR274" s="218"/>
      <c r="BS274" s="198" t="str">
        <f t="shared" si="4"/>
        <v/>
      </c>
      <c r="BT274" s="190"/>
      <c r="BU274" s="198" t="str">
        <f>IFERROR(IF(VLOOKUP(BS274,Słowniki_komponentów!$U$1:$Z$476,5,FALSE)="wg tabeli materiałowej",INDEX(Słowniki_komponentów!$AD$2:$AG$50,MATCH(BT274,Słowniki_komponentów!$AC$2:$AC$50,0),MATCH(BQ274,Słowniki_komponentów!$AD$1:$AG$1,0)),VLOOKUP(BS274,Słowniki_komponentów!$U$1:$Z$476,5,FALSE)),"brak wszystkich danych")</f>
        <v>brak wszystkich danych</v>
      </c>
      <c r="BV274" s="205"/>
      <c r="BZ274" s="90"/>
      <c r="CA274" s="90"/>
      <c r="CB274" s="90"/>
    </row>
    <row r="275" spans="1:80">
      <c r="A275" s="189" t="s">
        <v>4002</v>
      </c>
      <c r="B275" s="190"/>
      <c r="C275" s="191" t="str">
        <f>IFERROR(VLOOKUP('OT - przykład wodociąg'!$BS275,Słowniki_komponentów!$U$2:$Z$412,4,FALSE),"")</f>
        <v/>
      </c>
      <c r="D275" s="190"/>
      <c r="E275" s="190"/>
      <c r="F275" s="193"/>
      <c r="G275" s="193"/>
      <c r="H275" s="193"/>
      <c r="I275" s="253"/>
      <c r="J275" s="190"/>
      <c r="K275" s="194" t="str">
        <f>IF(Tabela2[[#This Row],[Nazwa komponentu
'[3']]]&lt;&gt;"",VLOOKUP('OT - przykład wodociąg'!$BT275,Słowniki_komponentów!$AC$2:$AH$50,6,FALSE),"")</f>
        <v/>
      </c>
      <c r="L275" s="202"/>
      <c r="M275" s="204"/>
      <c r="N275" s="202"/>
      <c r="O275" s="204">
        <f>'przedmiar - przykład wodociąg'!K283</f>
        <v>0</v>
      </c>
      <c r="P275" s="196" t="str">
        <f>IF(Tabela2[[#This Row],[Nazwa komponentu
'[3']]]&lt;&gt;"",SUM(L275:O275),"")</f>
        <v/>
      </c>
      <c r="Q275" s="190"/>
      <c r="R275" s="193"/>
      <c r="S275" s="193"/>
      <c r="T275" s="193"/>
      <c r="U275" s="190"/>
      <c r="V275" s="192"/>
      <c r="W275" s="197" t="str">
        <f>IFERROR(VLOOKUP('OT - przykład wodociąg'!$BS275,Słowniki_komponentów!$U$2:$Z$412,2,FALSE),"")</f>
        <v/>
      </c>
      <c r="X275" s="194" t="str">
        <f>IF(Tabela2[[#This Row],[Nazwa komponentu
'[3']]]&lt;&gt;"",IF(AND(Tabela2[[#This Row],[Wartość nakładów razem
'[15']]]&lt;3500,OR(MID('OT - przykład wodociąg'!$BS275,1,1)="4",MID('OT - przykład wodociąg'!$BS275,1,1)="5",MID('OT - przykład wodociąg'!$BS275,1,1)="6")),1,'OT - przykład wodociąg'!$BU275),"")</f>
        <v/>
      </c>
      <c r="Y275" s="190"/>
      <c r="Z275" s="190"/>
      <c r="AA275" s="190"/>
      <c r="AB275" s="190"/>
      <c r="AC275" s="198" t="str">
        <f>IF(Tabela2[[#This Row],[Nazwa komponentu
'[3']]]&lt;&gt;"",'OT - przykład wodociąg'!$BU275,"")</f>
        <v/>
      </c>
      <c r="AD275" s="190"/>
      <c r="AE275" s="190"/>
      <c r="AF275" s="190"/>
      <c r="AG275" s="190"/>
      <c r="AH275" s="190"/>
      <c r="AI275" s="190"/>
      <c r="AJ275" s="190"/>
      <c r="AK275" s="190"/>
      <c r="AL275" s="190"/>
      <c r="AM275" s="190"/>
      <c r="AN275" s="190"/>
      <c r="AO275" s="190"/>
      <c r="AP275" s="190"/>
      <c r="AQ275" s="190"/>
      <c r="AR275" s="190"/>
      <c r="AS275" s="190"/>
      <c r="AT275" s="190"/>
      <c r="AU275" s="190"/>
      <c r="AV275" s="242"/>
      <c r="AW275" s="242"/>
      <c r="AX275" s="190"/>
      <c r="AY275" s="190"/>
      <c r="AZ275" s="218"/>
      <c r="BA275" s="190"/>
      <c r="BB275" s="190"/>
      <c r="BC275" s="190"/>
      <c r="BD275" s="190"/>
      <c r="BE275" s="190"/>
      <c r="BF275" s="190"/>
      <c r="BG275" s="198" t="str">
        <f>IF(Tabela2[[#This Row],[Nazwa komponentu
'[3']]]&lt;&gt;"",'OT - przykład wodociąg'!$BS275,"")</f>
        <v/>
      </c>
      <c r="BH275" s="190"/>
      <c r="BI275" s="190"/>
      <c r="BJ275" s="190"/>
      <c r="BK275" s="190"/>
      <c r="BL275" s="190"/>
      <c r="BM275" s="190"/>
      <c r="BN275" s="190"/>
      <c r="BO275" s="190"/>
      <c r="BP275" s="190"/>
      <c r="BQ275" s="200"/>
      <c r="BR275" s="248"/>
      <c r="BS275" s="198" t="str">
        <f t="shared" si="4"/>
        <v/>
      </c>
      <c r="BT275" s="200"/>
      <c r="BU275" s="198" t="str">
        <f>IFERROR(IF(VLOOKUP(BS275,Słowniki_komponentów!$U$1:$Z$476,5,FALSE)="wg tabeli materiałowej",INDEX(Słowniki_komponentów!$AD$2:$AG$50,MATCH(BT275,Słowniki_komponentów!$AC$2:$AC$50,0),MATCH(BQ275,Słowniki_komponentów!$AD$1:$AG$1,0)),VLOOKUP(BS275,Słowniki_komponentów!$U$1:$Z$476,5,FALSE)),"brak wszystkich danych")</f>
        <v>brak wszystkich danych</v>
      </c>
      <c r="BV275" s="201"/>
      <c r="BZ275" s="90"/>
      <c r="CA275" s="90"/>
      <c r="CB275" s="90"/>
    </row>
    <row r="276" spans="1:80">
      <c r="A276" s="189" t="s">
        <v>4003</v>
      </c>
      <c r="B276" s="190"/>
      <c r="C276" s="191" t="str">
        <f>IFERROR(VLOOKUP('OT - przykład wodociąg'!$BS276,Słowniki_komponentów!$U$2:$Z$412,4,FALSE),"")</f>
        <v/>
      </c>
      <c r="D276" s="190"/>
      <c r="E276" s="190"/>
      <c r="F276" s="193"/>
      <c r="G276" s="193"/>
      <c r="H276" s="193"/>
      <c r="I276" s="253"/>
      <c r="J276" s="190"/>
      <c r="K276" s="194" t="str">
        <f>IF(Tabela2[[#This Row],[Nazwa komponentu
'[3']]]&lt;&gt;"",VLOOKUP('OT - przykład wodociąg'!$BT276,Słowniki_komponentów!$AC$2:$AH$50,6,FALSE),"")</f>
        <v/>
      </c>
      <c r="L276" s="202"/>
      <c r="M276" s="204"/>
      <c r="N276" s="202"/>
      <c r="O276" s="204">
        <f>'przedmiar - przykład wodociąg'!K284</f>
        <v>0</v>
      </c>
      <c r="P276" s="196" t="str">
        <f>IF(Tabela2[[#This Row],[Nazwa komponentu
'[3']]]&lt;&gt;"",SUM(L276:O276),"")</f>
        <v/>
      </c>
      <c r="Q276" s="190"/>
      <c r="R276" s="193"/>
      <c r="S276" s="193"/>
      <c r="T276" s="193"/>
      <c r="U276" s="190"/>
      <c r="V276" s="192"/>
      <c r="W276" s="197" t="str">
        <f>IFERROR(VLOOKUP('OT - przykład wodociąg'!$BS276,Słowniki_komponentów!$U$2:$Z$412,2,FALSE),"")</f>
        <v/>
      </c>
      <c r="X276" s="194" t="str">
        <f>IF(Tabela2[[#This Row],[Nazwa komponentu
'[3']]]&lt;&gt;"",IF(AND(Tabela2[[#This Row],[Wartość nakładów razem
'[15']]]&lt;3500,OR(MID('OT - przykład wodociąg'!$BS276,1,1)="4",MID('OT - przykład wodociąg'!$BS276,1,1)="5",MID('OT - przykład wodociąg'!$BS276,1,1)="6")),1,'OT - przykład wodociąg'!$BU276),"")</f>
        <v/>
      </c>
      <c r="Y276" s="190"/>
      <c r="Z276" s="190"/>
      <c r="AA276" s="190"/>
      <c r="AB276" s="190"/>
      <c r="AC276" s="198" t="str">
        <f>IF(Tabela2[[#This Row],[Nazwa komponentu
'[3']]]&lt;&gt;"",'OT - przykład wodociąg'!$BU276,"")</f>
        <v/>
      </c>
      <c r="AD276" s="190"/>
      <c r="AE276" s="190"/>
      <c r="AF276" s="190"/>
      <c r="AG276" s="190"/>
      <c r="AH276" s="190"/>
      <c r="AI276" s="190"/>
      <c r="AJ276" s="190"/>
      <c r="AK276" s="190"/>
      <c r="AL276" s="190"/>
      <c r="AM276" s="190"/>
      <c r="AN276" s="190"/>
      <c r="AO276" s="190"/>
      <c r="AP276" s="190"/>
      <c r="AQ276" s="190"/>
      <c r="AR276" s="190"/>
      <c r="AS276" s="190"/>
      <c r="AT276" s="190"/>
      <c r="AU276" s="190"/>
      <c r="AV276" s="242"/>
      <c r="AW276" s="242"/>
      <c r="AX276" s="190"/>
      <c r="AY276" s="190"/>
      <c r="AZ276" s="218"/>
      <c r="BA276" s="190"/>
      <c r="BB276" s="190"/>
      <c r="BC276" s="190"/>
      <c r="BD276" s="190"/>
      <c r="BE276" s="190"/>
      <c r="BF276" s="190"/>
      <c r="BG276" s="198" t="str">
        <f>IF(Tabela2[[#This Row],[Nazwa komponentu
'[3']]]&lt;&gt;"",'OT - przykład wodociąg'!$BS276,"")</f>
        <v/>
      </c>
      <c r="BH276" s="190"/>
      <c r="BI276" s="190"/>
      <c r="BJ276" s="190"/>
      <c r="BK276" s="190"/>
      <c r="BL276" s="190"/>
      <c r="BM276" s="190"/>
      <c r="BN276" s="190"/>
      <c r="BO276" s="190"/>
      <c r="BP276" s="190"/>
      <c r="BQ276" s="190"/>
      <c r="BR276" s="218"/>
      <c r="BS276" s="198" t="str">
        <f t="shared" si="4"/>
        <v/>
      </c>
      <c r="BT276" s="190"/>
      <c r="BU276" s="198" t="str">
        <f>IFERROR(IF(VLOOKUP(BS276,Słowniki_komponentów!$U$1:$Z$476,5,FALSE)="wg tabeli materiałowej",INDEX(Słowniki_komponentów!$AD$2:$AG$50,MATCH(BT276,Słowniki_komponentów!$AC$2:$AC$50,0),MATCH(BQ276,Słowniki_komponentów!$AD$1:$AG$1,0)),VLOOKUP(BS276,Słowniki_komponentów!$U$1:$Z$476,5,FALSE)),"brak wszystkich danych")</f>
        <v>brak wszystkich danych</v>
      </c>
      <c r="BV276" s="205"/>
      <c r="BZ276" s="90"/>
      <c r="CA276" s="90"/>
      <c r="CB276" s="90"/>
    </row>
    <row r="277" spans="1:80">
      <c r="A277" s="189" t="s">
        <v>4004</v>
      </c>
      <c r="B277" s="190"/>
      <c r="C277" s="191" t="str">
        <f>IFERROR(VLOOKUP('OT - przykład wodociąg'!$BS277,Słowniki_komponentów!$U$2:$Z$412,4,FALSE),"")</f>
        <v/>
      </c>
      <c r="D277" s="190"/>
      <c r="E277" s="190"/>
      <c r="F277" s="193"/>
      <c r="G277" s="193"/>
      <c r="H277" s="193"/>
      <c r="I277" s="253"/>
      <c r="J277" s="190"/>
      <c r="K277" s="194" t="str">
        <f>IF(Tabela2[[#This Row],[Nazwa komponentu
'[3']]]&lt;&gt;"",VLOOKUP('OT - przykład wodociąg'!$BT277,Słowniki_komponentów!$AC$2:$AH$50,6,FALSE),"")</f>
        <v/>
      </c>
      <c r="L277" s="202"/>
      <c r="M277" s="204"/>
      <c r="N277" s="202"/>
      <c r="O277" s="204">
        <f>'przedmiar - przykład wodociąg'!K285</f>
        <v>0</v>
      </c>
      <c r="P277" s="196" t="str">
        <f>IF(Tabela2[[#This Row],[Nazwa komponentu
'[3']]]&lt;&gt;"",SUM(L277:O277),"")</f>
        <v/>
      </c>
      <c r="Q277" s="190"/>
      <c r="R277" s="193"/>
      <c r="S277" s="193"/>
      <c r="T277" s="193"/>
      <c r="U277" s="190"/>
      <c r="V277" s="192"/>
      <c r="W277" s="197" t="str">
        <f>IFERROR(VLOOKUP('OT - przykład wodociąg'!$BS277,Słowniki_komponentów!$U$2:$Z$412,2,FALSE),"")</f>
        <v/>
      </c>
      <c r="X277" s="194" t="str">
        <f>IF(Tabela2[[#This Row],[Nazwa komponentu
'[3']]]&lt;&gt;"",IF(AND(Tabela2[[#This Row],[Wartość nakładów razem
'[15']]]&lt;3500,OR(MID('OT - przykład wodociąg'!$BS277,1,1)="4",MID('OT - przykład wodociąg'!$BS277,1,1)="5",MID('OT - przykład wodociąg'!$BS277,1,1)="6")),1,'OT - przykład wodociąg'!$BU277),"")</f>
        <v/>
      </c>
      <c r="Y277" s="190"/>
      <c r="Z277" s="190"/>
      <c r="AA277" s="190"/>
      <c r="AB277" s="190"/>
      <c r="AC277" s="198" t="str">
        <f>IF(Tabela2[[#This Row],[Nazwa komponentu
'[3']]]&lt;&gt;"",'OT - przykład wodociąg'!$BU277,"")</f>
        <v/>
      </c>
      <c r="AD277" s="190"/>
      <c r="AE277" s="190"/>
      <c r="AF277" s="190"/>
      <c r="AG277" s="190"/>
      <c r="AH277" s="190"/>
      <c r="AI277" s="190"/>
      <c r="AJ277" s="190"/>
      <c r="AK277" s="190"/>
      <c r="AL277" s="190"/>
      <c r="AM277" s="190"/>
      <c r="AN277" s="190"/>
      <c r="AO277" s="190"/>
      <c r="AP277" s="190"/>
      <c r="AQ277" s="190"/>
      <c r="AR277" s="190"/>
      <c r="AS277" s="190"/>
      <c r="AT277" s="190"/>
      <c r="AU277" s="190"/>
      <c r="AV277" s="242"/>
      <c r="AW277" s="242"/>
      <c r="AX277" s="190"/>
      <c r="AY277" s="190"/>
      <c r="AZ277" s="218"/>
      <c r="BA277" s="190"/>
      <c r="BB277" s="190"/>
      <c r="BC277" s="190"/>
      <c r="BD277" s="190"/>
      <c r="BE277" s="190"/>
      <c r="BF277" s="190"/>
      <c r="BG277" s="198" t="str">
        <f>IF(Tabela2[[#This Row],[Nazwa komponentu
'[3']]]&lt;&gt;"",'OT - przykład wodociąg'!$BS277,"")</f>
        <v/>
      </c>
      <c r="BH277" s="190"/>
      <c r="BI277" s="190"/>
      <c r="BJ277" s="190"/>
      <c r="BK277" s="190"/>
      <c r="BL277" s="190"/>
      <c r="BM277" s="190"/>
      <c r="BN277" s="190"/>
      <c r="BO277" s="190"/>
      <c r="BP277" s="190"/>
      <c r="BQ277" s="200"/>
      <c r="BR277" s="248"/>
      <c r="BS277" s="198" t="str">
        <f t="shared" si="4"/>
        <v/>
      </c>
      <c r="BT277" s="200"/>
      <c r="BU277" s="198" t="str">
        <f>IFERROR(IF(VLOOKUP(BS277,Słowniki_komponentów!$U$1:$Z$476,5,FALSE)="wg tabeli materiałowej",INDEX(Słowniki_komponentów!$AD$2:$AG$50,MATCH(BT277,Słowniki_komponentów!$AC$2:$AC$50,0),MATCH(BQ277,Słowniki_komponentów!$AD$1:$AG$1,0)),VLOOKUP(BS277,Słowniki_komponentów!$U$1:$Z$476,5,FALSE)),"brak wszystkich danych")</f>
        <v>brak wszystkich danych</v>
      </c>
      <c r="BV277" s="201"/>
      <c r="BZ277" s="90"/>
      <c r="CA277" s="90"/>
      <c r="CB277" s="90"/>
    </row>
    <row r="278" spans="1:80">
      <c r="A278" s="189" t="s">
        <v>4005</v>
      </c>
      <c r="B278" s="190"/>
      <c r="C278" s="191" t="str">
        <f>IFERROR(VLOOKUP('OT - przykład wodociąg'!$BS278,Słowniki_komponentów!$U$2:$Z$412,4,FALSE),"")</f>
        <v/>
      </c>
      <c r="D278" s="190"/>
      <c r="E278" s="190"/>
      <c r="F278" s="193"/>
      <c r="G278" s="193"/>
      <c r="H278" s="193"/>
      <c r="I278" s="253"/>
      <c r="J278" s="190"/>
      <c r="K278" s="194" t="str">
        <f>IF(Tabela2[[#This Row],[Nazwa komponentu
'[3']]]&lt;&gt;"",VLOOKUP('OT - przykład wodociąg'!$BT278,Słowniki_komponentów!$AC$2:$AH$50,6,FALSE),"")</f>
        <v/>
      </c>
      <c r="L278" s="202"/>
      <c r="M278" s="204"/>
      <c r="N278" s="202"/>
      <c r="O278" s="204">
        <f>'przedmiar - przykład wodociąg'!K286</f>
        <v>0</v>
      </c>
      <c r="P278" s="196" t="str">
        <f>IF(Tabela2[[#This Row],[Nazwa komponentu
'[3']]]&lt;&gt;"",SUM(L278:O278),"")</f>
        <v/>
      </c>
      <c r="Q278" s="190"/>
      <c r="R278" s="193"/>
      <c r="S278" s="193"/>
      <c r="T278" s="193"/>
      <c r="U278" s="190"/>
      <c r="V278" s="192"/>
      <c r="W278" s="197" t="str">
        <f>IFERROR(VLOOKUP('OT - przykład wodociąg'!$BS278,Słowniki_komponentów!$U$2:$Z$412,2,FALSE),"")</f>
        <v/>
      </c>
      <c r="X278" s="194" t="str">
        <f>IF(Tabela2[[#This Row],[Nazwa komponentu
'[3']]]&lt;&gt;"",IF(AND(Tabela2[[#This Row],[Wartość nakładów razem
'[15']]]&lt;3500,OR(MID('OT - przykład wodociąg'!$BS278,1,1)="4",MID('OT - przykład wodociąg'!$BS278,1,1)="5",MID('OT - przykład wodociąg'!$BS278,1,1)="6")),1,'OT - przykład wodociąg'!$BU278),"")</f>
        <v/>
      </c>
      <c r="Y278" s="190"/>
      <c r="Z278" s="190"/>
      <c r="AA278" s="190"/>
      <c r="AB278" s="190"/>
      <c r="AC278" s="198" t="str">
        <f>IF(Tabela2[[#This Row],[Nazwa komponentu
'[3']]]&lt;&gt;"",'OT - przykład wodociąg'!$BU278,"")</f>
        <v/>
      </c>
      <c r="AD278" s="190"/>
      <c r="AE278" s="190"/>
      <c r="AF278" s="190"/>
      <c r="AG278" s="190"/>
      <c r="AH278" s="190"/>
      <c r="AI278" s="190"/>
      <c r="AJ278" s="190"/>
      <c r="AK278" s="190"/>
      <c r="AL278" s="190"/>
      <c r="AM278" s="190"/>
      <c r="AN278" s="190"/>
      <c r="AO278" s="190"/>
      <c r="AP278" s="190"/>
      <c r="AQ278" s="190"/>
      <c r="AR278" s="190"/>
      <c r="AS278" s="190"/>
      <c r="AT278" s="190"/>
      <c r="AU278" s="190"/>
      <c r="AV278" s="242"/>
      <c r="AW278" s="242"/>
      <c r="AX278" s="190"/>
      <c r="AY278" s="190"/>
      <c r="AZ278" s="218"/>
      <c r="BA278" s="190"/>
      <c r="BB278" s="190"/>
      <c r="BC278" s="190"/>
      <c r="BD278" s="190"/>
      <c r="BE278" s="190"/>
      <c r="BF278" s="190"/>
      <c r="BG278" s="198" t="str">
        <f>IF(Tabela2[[#This Row],[Nazwa komponentu
'[3']]]&lt;&gt;"",'OT - przykład wodociąg'!$BS278,"")</f>
        <v/>
      </c>
      <c r="BH278" s="190"/>
      <c r="BI278" s="190"/>
      <c r="BJ278" s="190"/>
      <c r="BK278" s="190"/>
      <c r="BL278" s="190"/>
      <c r="BM278" s="190"/>
      <c r="BN278" s="190"/>
      <c r="BO278" s="190"/>
      <c r="BP278" s="190"/>
      <c r="BQ278" s="190"/>
      <c r="BR278" s="218"/>
      <c r="BS278" s="198" t="str">
        <f t="shared" si="4"/>
        <v/>
      </c>
      <c r="BT278" s="190"/>
      <c r="BU278" s="198" t="str">
        <f>IFERROR(IF(VLOOKUP(BS278,Słowniki_komponentów!$U$1:$Z$476,5,FALSE)="wg tabeli materiałowej",INDEX(Słowniki_komponentów!$AD$2:$AG$50,MATCH(BT278,Słowniki_komponentów!$AC$2:$AC$50,0),MATCH(BQ278,Słowniki_komponentów!$AD$1:$AG$1,0)),VLOOKUP(BS278,Słowniki_komponentów!$U$1:$Z$476,5,FALSE)),"brak wszystkich danych")</f>
        <v>brak wszystkich danych</v>
      </c>
      <c r="BV278" s="205"/>
      <c r="BZ278" s="90"/>
      <c r="CA278" s="90"/>
      <c r="CB278" s="90"/>
    </row>
    <row r="279" spans="1:80">
      <c r="A279" s="189" t="s">
        <v>4006</v>
      </c>
      <c r="B279" s="190"/>
      <c r="C279" s="191" t="str">
        <f>IFERROR(VLOOKUP('OT - przykład wodociąg'!$BS279,Słowniki_komponentów!$U$2:$Z$412,4,FALSE),"")</f>
        <v/>
      </c>
      <c r="D279" s="190"/>
      <c r="E279" s="190"/>
      <c r="F279" s="193"/>
      <c r="G279" s="193"/>
      <c r="H279" s="193"/>
      <c r="I279" s="253"/>
      <c r="J279" s="190"/>
      <c r="K279" s="194" t="str">
        <f>IF(Tabela2[[#This Row],[Nazwa komponentu
'[3']]]&lt;&gt;"",VLOOKUP('OT - przykład wodociąg'!$BT279,Słowniki_komponentów!$AC$2:$AH$50,6,FALSE),"")</f>
        <v/>
      </c>
      <c r="L279" s="202"/>
      <c r="M279" s="204"/>
      <c r="N279" s="202"/>
      <c r="O279" s="204">
        <f>'przedmiar - przykład wodociąg'!K287</f>
        <v>0</v>
      </c>
      <c r="P279" s="196" t="str">
        <f>IF(Tabela2[[#This Row],[Nazwa komponentu
'[3']]]&lt;&gt;"",SUM(L279:O279),"")</f>
        <v/>
      </c>
      <c r="Q279" s="190"/>
      <c r="R279" s="193"/>
      <c r="S279" s="193"/>
      <c r="T279" s="193"/>
      <c r="U279" s="190"/>
      <c r="V279" s="192"/>
      <c r="W279" s="197" t="str">
        <f>IFERROR(VLOOKUP('OT - przykład wodociąg'!$BS279,Słowniki_komponentów!$U$2:$Z$412,2,FALSE),"")</f>
        <v/>
      </c>
      <c r="X279" s="194" t="str">
        <f>IF(Tabela2[[#This Row],[Nazwa komponentu
'[3']]]&lt;&gt;"",IF(AND(Tabela2[[#This Row],[Wartość nakładów razem
'[15']]]&lt;3500,OR(MID('OT - przykład wodociąg'!$BS279,1,1)="4",MID('OT - przykład wodociąg'!$BS279,1,1)="5",MID('OT - przykład wodociąg'!$BS279,1,1)="6")),1,'OT - przykład wodociąg'!$BU279),"")</f>
        <v/>
      </c>
      <c r="Y279" s="190"/>
      <c r="Z279" s="190"/>
      <c r="AA279" s="190"/>
      <c r="AB279" s="190"/>
      <c r="AC279" s="198" t="str">
        <f>IF(Tabela2[[#This Row],[Nazwa komponentu
'[3']]]&lt;&gt;"",'OT - przykład wodociąg'!$BU279,"")</f>
        <v/>
      </c>
      <c r="AD279" s="190"/>
      <c r="AE279" s="190"/>
      <c r="AF279" s="190"/>
      <c r="AG279" s="190"/>
      <c r="AH279" s="190"/>
      <c r="AI279" s="190"/>
      <c r="AJ279" s="190"/>
      <c r="AK279" s="190"/>
      <c r="AL279" s="190"/>
      <c r="AM279" s="190"/>
      <c r="AN279" s="190"/>
      <c r="AO279" s="190"/>
      <c r="AP279" s="190"/>
      <c r="AQ279" s="190"/>
      <c r="AR279" s="190"/>
      <c r="AS279" s="190"/>
      <c r="AT279" s="190"/>
      <c r="AU279" s="190"/>
      <c r="AV279" s="242"/>
      <c r="AW279" s="242"/>
      <c r="AX279" s="190"/>
      <c r="AY279" s="190"/>
      <c r="AZ279" s="218"/>
      <c r="BA279" s="190"/>
      <c r="BB279" s="190"/>
      <c r="BC279" s="190"/>
      <c r="BD279" s="190"/>
      <c r="BE279" s="190"/>
      <c r="BF279" s="190"/>
      <c r="BG279" s="198" t="str">
        <f>IF(Tabela2[[#This Row],[Nazwa komponentu
'[3']]]&lt;&gt;"",'OT - przykład wodociąg'!$BS279,"")</f>
        <v/>
      </c>
      <c r="BH279" s="190"/>
      <c r="BI279" s="190"/>
      <c r="BJ279" s="190"/>
      <c r="BK279" s="190"/>
      <c r="BL279" s="190"/>
      <c r="BM279" s="190"/>
      <c r="BN279" s="190"/>
      <c r="BO279" s="190"/>
      <c r="BP279" s="190"/>
      <c r="BQ279" s="200"/>
      <c r="BR279" s="248"/>
      <c r="BS279" s="198" t="str">
        <f t="shared" si="4"/>
        <v/>
      </c>
      <c r="BT279" s="200"/>
      <c r="BU279" s="198" t="str">
        <f>IFERROR(IF(VLOOKUP(BS279,Słowniki_komponentów!$U$1:$Z$476,5,FALSE)="wg tabeli materiałowej",INDEX(Słowniki_komponentów!$AD$2:$AG$50,MATCH(BT279,Słowniki_komponentów!$AC$2:$AC$50,0),MATCH(BQ279,Słowniki_komponentów!$AD$1:$AG$1,0)),VLOOKUP(BS279,Słowniki_komponentów!$U$1:$Z$476,5,FALSE)),"brak wszystkich danych")</f>
        <v>brak wszystkich danych</v>
      </c>
      <c r="BV279" s="201"/>
      <c r="BZ279" s="90"/>
      <c r="CA279" s="90"/>
      <c r="CB279" s="90"/>
    </row>
    <row r="280" spans="1:80">
      <c r="A280" s="189" t="s">
        <v>4007</v>
      </c>
      <c r="B280" s="190"/>
      <c r="C280" s="191" t="str">
        <f>IFERROR(VLOOKUP('OT - przykład wodociąg'!$BS280,Słowniki_komponentów!$U$2:$Z$412,4,FALSE),"")</f>
        <v/>
      </c>
      <c r="D280" s="190"/>
      <c r="E280" s="190"/>
      <c r="F280" s="193"/>
      <c r="G280" s="193"/>
      <c r="H280" s="193"/>
      <c r="I280" s="253"/>
      <c r="J280" s="190"/>
      <c r="K280" s="194" t="str">
        <f>IF(Tabela2[[#This Row],[Nazwa komponentu
'[3']]]&lt;&gt;"",VLOOKUP('OT - przykład wodociąg'!$BT280,Słowniki_komponentów!$AC$2:$AH$50,6,FALSE),"")</f>
        <v/>
      </c>
      <c r="L280" s="202"/>
      <c r="M280" s="204"/>
      <c r="N280" s="202"/>
      <c r="O280" s="204">
        <f>'przedmiar - przykład wodociąg'!K288</f>
        <v>0</v>
      </c>
      <c r="P280" s="196" t="str">
        <f>IF(Tabela2[[#This Row],[Nazwa komponentu
'[3']]]&lt;&gt;"",SUM(L280:O280),"")</f>
        <v/>
      </c>
      <c r="Q280" s="190"/>
      <c r="R280" s="193"/>
      <c r="S280" s="193"/>
      <c r="T280" s="193"/>
      <c r="U280" s="190"/>
      <c r="V280" s="192"/>
      <c r="W280" s="197" t="str">
        <f>IFERROR(VLOOKUP('OT - przykład wodociąg'!$BS280,Słowniki_komponentów!$U$2:$Z$412,2,FALSE),"")</f>
        <v/>
      </c>
      <c r="X280" s="194" t="str">
        <f>IF(Tabela2[[#This Row],[Nazwa komponentu
'[3']]]&lt;&gt;"",IF(AND(Tabela2[[#This Row],[Wartość nakładów razem
'[15']]]&lt;3500,OR(MID('OT - przykład wodociąg'!$BS280,1,1)="4",MID('OT - przykład wodociąg'!$BS280,1,1)="5",MID('OT - przykład wodociąg'!$BS280,1,1)="6")),1,'OT - przykład wodociąg'!$BU280),"")</f>
        <v/>
      </c>
      <c r="Y280" s="190"/>
      <c r="Z280" s="190"/>
      <c r="AA280" s="190"/>
      <c r="AB280" s="190"/>
      <c r="AC280" s="198" t="str">
        <f>IF(Tabela2[[#This Row],[Nazwa komponentu
'[3']]]&lt;&gt;"",'OT - przykład wodociąg'!$BU280,"")</f>
        <v/>
      </c>
      <c r="AD280" s="190"/>
      <c r="AE280" s="190"/>
      <c r="AF280" s="190"/>
      <c r="AG280" s="190"/>
      <c r="AH280" s="190"/>
      <c r="AI280" s="190"/>
      <c r="AJ280" s="190"/>
      <c r="AK280" s="190"/>
      <c r="AL280" s="190"/>
      <c r="AM280" s="190"/>
      <c r="AN280" s="190"/>
      <c r="AO280" s="190"/>
      <c r="AP280" s="190"/>
      <c r="AQ280" s="190"/>
      <c r="AR280" s="190"/>
      <c r="AS280" s="190"/>
      <c r="AT280" s="190"/>
      <c r="AU280" s="190"/>
      <c r="AV280" s="242"/>
      <c r="AW280" s="242"/>
      <c r="AX280" s="190"/>
      <c r="AY280" s="190"/>
      <c r="AZ280" s="218"/>
      <c r="BA280" s="190"/>
      <c r="BB280" s="190"/>
      <c r="BC280" s="190"/>
      <c r="BD280" s="190"/>
      <c r="BE280" s="190"/>
      <c r="BF280" s="190"/>
      <c r="BG280" s="198" t="str">
        <f>IF(Tabela2[[#This Row],[Nazwa komponentu
'[3']]]&lt;&gt;"",'OT - przykład wodociąg'!$BS280,"")</f>
        <v/>
      </c>
      <c r="BH280" s="190"/>
      <c r="BI280" s="190"/>
      <c r="BJ280" s="190"/>
      <c r="BK280" s="190"/>
      <c r="BL280" s="190"/>
      <c r="BM280" s="190"/>
      <c r="BN280" s="190"/>
      <c r="BO280" s="190"/>
      <c r="BP280" s="190"/>
      <c r="BQ280" s="190"/>
      <c r="BR280" s="218"/>
      <c r="BS280" s="198" t="str">
        <f t="shared" si="4"/>
        <v/>
      </c>
      <c r="BT280" s="190"/>
      <c r="BU280" s="198" t="str">
        <f>IFERROR(IF(VLOOKUP(BS280,Słowniki_komponentów!$U$1:$Z$476,5,FALSE)="wg tabeli materiałowej",INDEX(Słowniki_komponentów!$AD$2:$AG$50,MATCH(BT280,Słowniki_komponentów!$AC$2:$AC$50,0),MATCH(BQ280,Słowniki_komponentów!$AD$1:$AG$1,0)),VLOOKUP(BS280,Słowniki_komponentów!$U$1:$Z$476,5,FALSE)),"brak wszystkich danych")</f>
        <v>brak wszystkich danych</v>
      </c>
      <c r="BV280" s="205"/>
      <c r="BZ280" s="90"/>
      <c r="CA280" s="90"/>
      <c r="CB280" s="90"/>
    </row>
    <row r="281" spans="1:80">
      <c r="A281" s="189" t="s">
        <v>4008</v>
      </c>
      <c r="B281" s="190"/>
      <c r="C281" s="191" t="str">
        <f>IFERROR(VLOOKUP('OT - przykład wodociąg'!$BS281,Słowniki_komponentów!$U$2:$Z$412,4,FALSE),"")</f>
        <v/>
      </c>
      <c r="D281" s="190"/>
      <c r="E281" s="190"/>
      <c r="F281" s="193"/>
      <c r="G281" s="193"/>
      <c r="H281" s="193"/>
      <c r="I281" s="253"/>
      <c r="J281" s="190"/>
      <c r="K281" s="194" t="str">
        <f>IF(Tabela2[[#This Row],[Nazwa komponentu
'[3']]]&lt;&gt;"",VLOOKUP('OT - przykład wodociąg'!$BT281,Słowniki_komponentów!$AC$2:$AH$50,6,FALSE),"")</f>
        <v/>
      </c>
      <c r="L281" s="202"/>
      <c r="M281" s="204"/>
      <c r="N281" s="202"/>
      <c r="O281" s="204">
        <f>'przedmiar - przykład wodociąg'!K289</f>
        <v>0</v>
      </c>
      <c r="P281" s="196" t="str">
        <f>IF(Tabela2[[#This Row],[Nazwa komponentu
'[3']]]&lt;&gt;"",SUM(L281:O281),"")</f>
        <v/>
      </c>
      <c r="Q281" s="190"/>
      <c r="R281" s="193"/>
      <c r="S281" s="193"/>
      <c r="T281" s="193"/>
      <c r="U281" s="190"/>
      <c r="V281" s="192"/>
      <c r="W281" s="197" t="str">
        <f>IFERROR(VLOOKUP('OT - przykład wodociąg'!$BS281,Słowniki_komponentów!$U$2:$Z$412,2,FALSE),"")</f>
        <v/>
      </c>
      <c r="X281" s="194" t="str">
        <f>IF(Tabela2[[#This Row],[Nazwa komponentu
'[3']]]&lt;&gt;"",IF(AND(Tabela2[[#This Row],[Wartość nakładów razem
'[15']]]&lt;3500,OR(MID('OT - przykład wodociąg'!$BS281,1,1)="4",MID('OT - przykład wodociąg'!$BS281,1,1)="5",MID('OT - przykład wodociąg'!$BS281,1,1)="6")),1,'OT - przykład wodociąg'!$BU281),"")</f>
        <v/>
      </c>
      <c r="Y281" s="190"/>
      <c r="Z281" s="190"/>
      <c r="AA281" s="190"/>
      <c r="AB281" s="190"/>
      <c r="AC281" s="198" t="str">
        <f>IF(Tabela2[[#This Row],[Nazwa komponentu
'[3']]]&lt;&gt;"",'OT - przykład wodociąg'!$BU281,"")</f>
        <v/>
      </c>
      <c r="AD281" s="190"/>
      <c r="AE281" s="190"/>
      <c r="AF281" s="190"/>
      <c r="AG281" s="190"/>
      <c r="AH281" s="190"/>
      <c r="AI281" s="190"/>
      <c r="AJ281" s="190"/>
      <c r="AK281" s="190"/>
      <c r="AL281" s="190"/>
      <c r="AM281" s="190"/>
      <c r="AN281" s="190"/>
      <c r="AO281" s="190"/>
      <c r="AP281" s="190"/>
      <c r="AQ281" s="190"/>
      <c r="AR281" s="190"/>
      <c r="AS281" s="190"/>
      <c r="AT281" s="190"/>
      <c r="AU281" s="190"/>
      <c r="AV281" s="242"/>
      <c r="AW281" s="242"/>
      <c r="AX281" s="190"/>
      <c r="AY281" s="190"/>
      <c r="AZ281" s="218"/>
      <c r="BA281" s="190"/>
      <c r="BB281" s="190"/>
      <c r="BC281" s="190"/>
      <c r="BD281" s="190"/>
      <c r="BE281" s="190"/>
      <c r="BF281" s="190"/>
      <c r="BG281" s="198" t="str">
        <f>IF(Tabela2[[#This Row],[Nazwa komponentu
'[3']]]&lt;&gt;"",'OT - przykład wodociąg'!$BS281,"")</f>
        <v/>
      </c>
      <c r="BH281" s="190"/>
      <c r="BI281" s="190"/>
      <c r="BJ281" s="190"/>
      <c r="BK281" s="190"/>
      <c r="BL281" s="190"/>
      <c r="BM281" s="190"/>
      <c r="BN281" s="190"/>
      <c r="BO281" s="190"/>
      <c r="BP281" s="190"/>
      <c r="BQ281" s="200"/>
      <c r="BR281" s="248"/>
      <c r="BS281" s="198" t="str">
        <f t="shared" si="4"/>
        <v/>
      </c>
      <c r="BT281" s="200"/>
      <c r="BU281" s="198" t="str">
        <f>IFERROR(IF(VLOOKUP(BS281,Słowniki_komponentów!$U$1:$Z$476,5,FALSE)="wg tabeli materiałowej",INDEX(Słowniki_komponentów!$AD$2:$AG$50,MATCH(BT281,Słowniki_komponentów!$AC$2:$AC$50,0),MATCH(BQ281,Słowniki_komponentów!$AD$1:$AG$1,0)),VLOOKUP(BS281,Słowniki_komponentów!$U$1:$Z$476,5,FALSE)),"brak wszystkich danych")</f>
        <v>brak wszystkich danych</v>
      </c>
      <c r="BV281" s="201"/>
      <c r="BZ281" s="90"/>
      <c r="CA281" s="90"/>
      <c r="CB281" s="90"/>
    </row>
    <row r="282" spans="1:80">
      <c r="A282" s="189" t="s">
        <v>4009</v>
      </c>
      <c r="B282" s="190"/>
      <c r="C282" s="191" t="str">
        <f>IFERROR(VLOOKUP('OT - przykład wodociąg'!$BS282,Słowniki_komponentów!$U$2:$Z$412,4,FALSE),"")</f>
        <v/>
      </c>
      <c r="D282" s="190"/>
      <c r="E282" s="190"/>
      <c r="F282" s="193"/>
      <c r="G282" s="193"/>
      <c r="H282" s="193"/>
      <c r="I282" s="253"/>
      <c r="J282" s="190"/>
      <c r="K282" s="194" t="str">
        <f>IF(Tabela2[[#This Row],[Nazwa komponentu
'[3']]]&lt;&gt;"",VLOOKUP('OT - przykład wodociąg'!$BT282,Słowniki_komponentów!$AC$2:$AH$50,6,FALSE),"")</f>
        <v/>
      </c>
      <c r="L282" s="202"/>
      <c r="M282" s="204"/>
      <c r="N282" s="202"/>
      <c r="O282" s="204">
        <f>'przedmiar - przykład wodociąg'!K290</f>
        <v>0</v>
      </c>
      <c r="P282" s="196" t="str">
        <f>IF(Tabela2[[#This Row],[Nazwa komponentu
'[3']]]&lt;&gt;"",SUM(L282:O282),"")</f>
        <v/>
      </c>
      <c r="Q282" s="190"/>
      <c r="R282" s="193"/>
      <c r="S282" s="193"/>
      <c r="T282" s="193"/>
      <c r="U282" s="190"/>
      <c r="V282" s="192"/>
      <c r="W282" s="197" t="str">
        <f>IFERROR(VLOOKUP('OT - przykład wodociąg'!$BS282,Słowniki_komponentów!$U$2:$Z$412,2,FALSE),"")</f>
        <v/>
      </c>
      <c r="X282" s="194" t="str">
        <f>IF(Tabela2[[#This Row],[Nazwa komponentu
'[3']]]&lt;&gt;"",IF(AND(Tabela2[[#This Row],[Wartość nakładów razem
'[15']]]&lt;3500,OR(MID('OT - przykład wodociąg'!$BS282,1,1)="4",MID('OT - przykład wodociąg'!$BS282,1,1)="5",MID('OT - przykład wodociąg'!$BS282,1,1)="6")),1,'OT - przykład wodociąg'!$BU282),"")</f>
        <v/>
      </c>
      <c r="Y282" s="190"/>
      <c r="Z282" s="190"/>
      <c r="AA282" s="190"/>
      <c r="AB282" s="190"/>
      <c r="AC282" s="198" t="str">
        <f>IF(Tabela2[[#This Row],[Nazwa komponentu
'[3']]]&lt;&gt;"",'OT - przykład wodociąg'!$BU282,"")</f>
        <v/>
      </c>
      <c r="AD282" s="190"/>
      <c r="AE282" s="190"/>
      <c r="AF282" s="190"/>
      <c r="AG282" s="190"/>
      <c r="AH282" s="190"/>
      <c r="AI282" s="190"/>
      <c r="AJ282" s="190"/>
      <c r="AK282" s="190"/>
      <c r="AL282" s="190"/>
      <c r="AM282" s="190"/>
      <c r="AN282" s="190"/>
      <c r="AO282" s="190"/>
      <c r="AP282" s="190"/>
      <c r="AQ282" s="190"/>
      <c r="AR282" s="190"/>
      <c r="AS282" s="190"/>
      <c r="AT282" s="190"/>
      <c r="AU282" s="190"/>
      <c r="AV282" s="242"/>
      <c r="AW282" s="242"/>
      <c r="AX282" s="190"/>
      <c r="AY282" s="190"/>
      <c r="AZ282" s="218"/>
      <c r="BA282" s="190"/>
      <c r="BB282" s="190"/>
      <c r="BC282" s="190"/>
      <c r="BD282" s="190"/>
      <c r="BE282" s="190"/>
      <c r="BF282" s="190"/>
      <c r="BG282" s="198" t="str">
        <f>IF(Tabela2[[#This Row],[Nazwa komponentu
'[3']]]&lt;&gt;"",'OT - przykład wodociąg'!$BS282,"")</f>
        <v/>
      </c>
      <c r="BH282" s="190"/>
      <c r="BI282" s="190"/>
      <c r="BJ282" s="190"/>
      <c r="BK282" s="190"/>
      <c r="BL282" s="190"/>
      <c r="BM282" s="190"/>
      <c r="BN282" s="190"/>
      <c r="BO282" s="190"/>
      <c r="BP282" s="190"/>
      <c r="BQ282" s="190"/>
      <c r="BR282" s="218"/>
      <c r="BS282" s="198" t="str">
        <f t="shared" si="4"/>
        <v/>
      </c>
      <c r="BT282" s="190"/>
      <c r="BU282" s="198" t="str">
        <f>IFERROR(IF(VLOOKUP(BS282,Słowniki_komponentów!$U$1:$Z$476,5,FALSE)="wg tabeli materiałowej",INDEX(Słowniki_komponentów!$AD$2:$AG$50,MATCH(BT282,Słowniki_komponentów!$AC$2:$AC$50,0),MATCH(BQ282,Słowniki_komponentów!$AD$1:$AG$1,0)),VLOOKUP(BS282,Słowniki_komponentów!$U$1:$Z$476,5,FALSE)),"brak wszystkich danych")</f>
        <v>brak wszystkich danych</v>
      </c>
      <c r="BV282" s="205"/>
      <c r="BZ282" s="90"/>
      <c r="CA282" s="90"/>
      <c r="CB282" s="90"/>
    </row>
    <row r="283" spans="1:80">
      <c r="A283" s="189" t="s">
        <v>4010</v>
      </c>
      <c r="B283" s="190"/>
      <c r="C283" s="191" t="str">
        <f>IFERROR(VLOOKUP('OT - przykład wodociąg'!$BS283,Słowniki_komponentów!$U$2:$Z$412,4,FALSE),"")</f>
        <v/>
      </c>
      <c r="D283" s="190"/>
      <c r="E283" s="190"/>
      <c r="F283" s="193"/>
      <c r="G283" s="193"/>
      <c r="H283" s="193"/>
      <c r="I283" s="253"/>
      <c r="J283" s="190"/>
      <c r="K283" s="194" t="str">
        <f>IF(Tabela2[[#This Row],[Nazwa komponentu
'[3']]]&lt;&gt;"",VLOOKUP('OT - przykład wodociąg'!$BT283,Słowniki_komponentów!$AC$2:$AH$50,6,FALSE),"")</f>
        <v/>
      </c>
      <c r="L283" s="202"/>
      <c r="M283" s="204"/>
      <c r="N283" s="202"/>
      <c r="O283" s="204">
        <f>'przedmiar - przykład wodociąg'!K291</f>
        <v>0</v>
      </c>
      <c r="P283" s="196" t="str">
        <f>IF(Tabela2[[#This Row],[Nazwa komponentu
'[3']]]&lt;&gt;"",SUM(L283:O283),"")</f>
        <v/>
      </c>
      <c r="Q283" s="190"/>
      <c r="R283" s="193"/>
      <c r="S283" s="193"/>
      <c r="T283" s="193"/>
      <c r="U283" s="190"/>
      <c r="V283" s="192"/>
      <c r="W283" s="197" t="str">
        <f>IFERROR(VLOOKUP('OT - przykład wodociąg'!$BS283,Słowniki_komponentów!$U$2:$Z$412,2,FALSE),"")</f>
        <v/>
      </c>
      <c r="X283" s="194" t="str">
        <f>IF(Tabela2[[#This Row],[Nazwa komponentu
'[3']]]&lt;&gt;"",IF(AND(Tabela2[[#This Row],[Wartość nakładów razem
'[15']]]&lt;3500,OR(MID('OT - przykład wodociąg'!$BS283,1,1)="4",MID('OT - przykład wodociąg'!$BS283,1,1)="5",MID('OT - przykład wodociąg'!$BS283,1,1)="6")),1,'OT - przykład wodociąg'!$BU283),"")</f>
        <v/>
      </c>
      <c r="Y283" s="190"/>
      <c r="Z283" s="190"/>
      <c r="AA283" s="190"/>
      <c r="AB283" s="190"/>
      <c r="AC283" s="198" t="str">
        <f>IF(Tabela2[[#This Row],[Nazwa komponentu
'[3']]]&lt;&gt;"",'OT - przykład wodociąg'!$BU283,"")</f>
        <v/>
      </c>
      <c r="AD283" s="190"/>
      <c r="AE283" s="190"/>
      <c r="AF283" s="190"/>
      <c r="AG283" s="190"/>
      <c r="AH283" s="190"/>
      <c r="AI283" s="190"/>
      <c r="AJ283" s="190"/>
      <c r="AK283" s="190"/>
      <c r="AL283" s="190"/>
      <c r="AM283" s="190"/>
      <c r="AN283" s="190"/>
      <c r="AO283" s="190"/>
      <c r="AP283" s="190"/>
      <c r="AQ283" s="190"/>
      <c r="AR283" s="190"/>
      <c r="AS283" s="190"/>
      <c r="AT283" s="190"/>
      <c r="AU283" s="190"/>
      <c r="AV283" s="242"/>
      <c r="AW283" s="242"/>
      <c r="AX283" s="190"/>
      <c r="AY283" s="190"/>
      <c r="AZ283" s="218"/>
      <c r="BA283" s="190"/>
      <c r="BB283" s="190"/>
      <c r="BC283" s="190"/>
      <c r="BD283" s="190"/>
      <c r="BE283" s="190"/>
      <c r="BF283" s="190"/>
      <c r="BG283" s="198" t="str">
        <f>IF(Tabela2[[#This Row],[Nazwa komponentu
'[3']]]&lt;&gt;"",'OT - przykład wodociąg'!$BS283,"")</f>
        <v/>
      </c>
      <c r="BH283" s="190"/>
      <c r="BI283" s="190"/>
      <c r="BJ283" s="190"/>
      <c r="BK283" s="190"/>
      <c r="BL283" s="190"/>
      <c r="BM283" s="190"/>
      <c r="BN283" s="190"/>
      <c r="BO283" s="190"/>
      <c r="BP283" s="190"/>
      <c r="BQ283" s="200"/>
      <c r="BR283" s="248"/>
      <c r="BS283" s="198" t="str">
        <f t="shared" si="4"/>
        <v/>
      </c>
      <c r="BT283" s="200"/>
      <c r="BU283" s="198" t="str">
        <f>IFERROR(IF(VLOOKUP(BS283,Słowniki_komponentów!$U$1:$Z$476,5,FALSE)="wg tabeli materiałowej",INDEX(Słowniki_komponentów!$AD$2:$AG$50,MATCH(BT283,Słowniki_komponentów!$AC$2:$AC$50,0),MATCH(BQ283,Słowniki_komponentów!$AD$1:$AG$1,0)),VLOOKUP(BS283,Słowniki_komponentów!$U$1:$Z$476,5,FALSE)),"brak wszystkich danych")</f>
        <v>brak wszystkich danych</v>
      </c>
      <c r="BV283" s="201"/>
      <c r="BZ283" s="90"/>
      <c r="CA283" s="90"/>
      <c r="CB283" s="90"/>
    </row>
    <row r="284" spans="1:80">
      <c r="A284" s="189" t="s">
        <v>4011</v>
      </c>
      <c r="B284" s="190"/>
      <c r="C284" s="191" t="str">
        <f>IFERROR(VLOOKUP('OT - przykład wodociąg'!$BS284,Słowniki_komponentów!$U$2:$Z$412,4,FALSE),"")</f>
        <v/>
      </c>
      <c r="D284" s="190"/>
      <c r="E284" s="190"/>
      <c r="F284" s="193"/>
      <c r="G284" s="193"/>
      <c r="H284" s="193"/>
      <c r="I284" s="253"/>
      <c r="J284" s="190"/>
      <c r="K284" s="194" t="str">
        <f>IF(Tabela2[[#This Row],[Nazwa komponentu
'[3']]]&lt;&gt;"",VLOOKUP('OT - przykład wodociąg'!$BT284,Słowniki_komponentów!$AC$2:$AH$50,6,FALSE),"")</f>
        <v/>
      </c>
      <c r="L284" s="202"/>
      <c r="M284" s="204"/>
      <c r="N284" s="202"/>
      <c r="O284" s="204">
        <f>'przedmiar - przykład wodociąg'!K292</f>
        <v>0</v>
      </c>
      <c r="P284" s="196" t="str">
        <f>IF(Tabela2[[#This Row],[Nazwa komponentu
'[3']]]&lt;&gt;"",SUM(L284:O284),"")</f>
        <v/>
      </c>
      <c r="Q284" s="190"/>
      <c r="R284" s="193"/>
      <c r="S284" s="193"/>
      <c r="T284" s="193"/>
      <c r="U284" s="190"/>
      <c r="V284" s="192"/>
      <c r="W284" s="197" t="str">
        <f>IFERROR(VLOOKUP('OT - przykład wodociąg'!$BS284,Słowniki_komponentów!$U$2:$Z$412,2,FALSE),"")</f>
        <v/>
      </c>
      <c r="X284" s="194" t="str">
        <f>IF(Tabela2[[#This Row],[Nazwa komponentu
'[3']]]&lt;&gt;"",IF(AND(Tabela2[[#This Row],[Wartość nakładów razem
'[15']]]&lt;3500,OR(MID('OT - przykład wodociąg'!$BS284,1,1)="4",MID('OT - przykład wodociąg'!$BS284,1,1)="5",MID('OT - przykład wodociąg'!$BS284,1,1)="6")),1,'OT - przykład wodociąg'!$BU284),"")</f>
        <v/>
      </c>
      <c r="Y284" s="190"/>
      <c r="Z284" s="190"/>
      <c r="AA284" s="190"/>
      <c r="AB284" s="190"/>
      <c r="AC284" s="198" t="str">
        <f>IF(Tabela2[[#This Row],[Nazwa komponentu
'[3']]]&lt;&gt;"",'OT - przykład wodociąg'!$BU284,"")</f>
        <v/>
      </c>
      <c r="AD284" s="190"/>
      <c r="AE284" s="190"/>
      <c r="AF284" s="190"/>
      <c r="AG284" s="190"/>
      <c r="AH284" s="190"/>
      <c r="AI284" s="190"/>
      <c r="AJ284" s="190"/>
      <c r="AK284" s="190"/>
      <c r="AL284" s="190"/>
      <c r="AM284" s="190"/>
      <c r="AN284" s="190"/>
      <c r="AO284" s="190"/>
      <c r="AP284" s="190"/>
      <c r="AQ284" s="190"/>
      <c r="AR284" s="190"/>
      <c r="AS284" s="190"/>
      <c r="AT284" s="190"/>
      <c r="AU284" s="190"/>
      <c r="AV284" s="242"/>
      <c r="AW284" s="242"/>
      <c r="AX284" s="190"/>
      <c r="AY284" s="190"/>
      <c r="AZ284" s="218"/>
      <c r="BA284" s="190"/>
      <c r="BB284" s="190"/>
      <c r="BC284" s="190"/>
      <c r="BD284" s="190"/>
      <c r="BE284" s="190"/>
      <c r="BF284" s="190"/>
      <c r="BG284" s="198" t="str">
        <f>IF(Tabela2[[#This Row],[Nazwa komponentu
'[3']]]&lt;&gt;"",'OT - przykład wodociąg'!$BS284,"")</f>
        <v/>
      </c>
      <c r="BH284" s="190"/>
      <c r="BI284" s="190"/>
      <c r="BJ284" s="190"/>
      <c r="BK284" s="190"/>
      <c r="BL284" s="190"/>
      <c r="BM284" s="190"/>
      <c r="BN284" s="190"/>
      <c r="BO284" s="190"/>
      <c r="BP284" s="190"/>
      <c r="BQ284" s="190"/>
      <c r="BR284" s="218"/>
      <c r="BS284" s="198" t="str">
        <f t="shared" si="4"/>
        <v/>
      </c>
      <c r="BT284" s="190"/>
      <c r="BU284" s="198" t="str">
        <f>IFERROR(IF(VLOOKUP(BS284,Słowniki_komponentów!$U$1:$Z$476,5,FALSE)="wg tabeli materiałowej",INDEX(Słowniki_komponentów!$AD$2:$AG$50,MATCH(BT284,Słowniki_komponentów!$AC$2:$AC$50,0),MATCH(BQ284,Słowniki_komponentów!$AD$1:$AG$1,0)),VLOOKUP(BS284,Słowniki_komponentów!$U$1:$Z$476,5,FALSE)),"brak wszystkich danych")</f>
        <v>brak wszystkich danych</v>
      </c>
      <c r="BV284" s="205"/>
      <c r="BZ284" s="90"/>
      <c r="CA284" s="90"/>
      <c r="CB284" s="90"/>
    </row>
    <row r="285" spans="1:80">
      <c r="A285" s="189" t="s">
        <v>4012</v>
      </c>
      <c r="B285" s="190"/>
      <c r="C285" s="191" t="str">
        <f>IFERROR(VLOOKUP('OT - przykład wodociąg'!$BS285,Słowniki_komponentów!$U$2:$Z$412,4,FALSE),"")</f>
        <v/>
      </c>
      <c r="D285" s="190"/>
      <c r="E285" s="190"/>
      <c r="F285" s="193"/>
      <c r="G285" s="193"/>
      <c r="H285" s="193"/>
      <c r="I285" s="253"/>
      <c r="J285" s="190"/>
      <c r="K285" s="194" t="str">
        <f>IF(Tabela2[[#This Row],[Nazwa komponentu
'[3']]]&lt;&gt;"",VLOOKUP('OT - przykład wodociąg'!$BT285,Słowniki_komponentów!$AC$2:$AH$50,6,FALSE),"")</f>
        <v/>
      </c>
      <c r="L285" s="202"/>
      <c r="M285" s="204"/>
      <c r="N285" s="202"/>
      <c r="O285" s="204">
        <f>'przedmiar - przykład wodociąg'!K293</f>
        <v>0</v>
      </c>
      <c r="P285" s="196" t="str">
        <f>IF(Tabela2[[#This Row],[Nazwa komponentu
'[3']]]&lt;&gt;"",SUM(L285:O285),"")</f>
        <v/>
      </c>
      <c r="Q285" s="190"/>
      <c r="R285" s="193"/>
      <c r="S285" s="193"/>
      <c r="T285" s="193"/>
      <c r="U285" s="190"/>
      <c r="V285" s="192"/>
      <c r="W285" s="197" t="str">
        <f>IFERROR(VLOOKUP('OT - przykład wodociąg'!$BS285,Słowniki_komponentów!$U$2:$Z$412,2,FALSE),"")</f>
        <v/>
      </c>
      <c r="X285" s="194" t="str">
        <f>IF(Tabela2[[#This Row],[Nazwa komponentu
'[3']]]&lt;&gt;"",IF(AND(Tabela2[[#This Row],[Wartość nakładów razem
'[15']]]&lt;3500,OR(MID('OT - przykład wodociąg'!$BS285,1,1)="4",MID('OT - przykład wodociąg'!$BS285,1,1)="5",MID('OT - przykład wodociąg'!$BS285,1,1)="6")),1,'OT - przykład wodociąg'!$BU285),"")</f>
        <v/>
      </c>
      <c r="Y285" s="190"/>
      <c r="Z285" s="190"/>
      <c r="AA285" s="190"/>
      <c r="AB285" s="190"/>
      <c r="AC285" s="198" t="str">
        <f>IF(Tabela2[[#This Row],[Nazwa komponentu
'[3']]]&lt;&gt;"",'OT - przykład wodociąg'!$BU285,"")</f>
        <v/>
      </c>
      <c r="AD285" s="190"/>
      <c r="AE285" s="190"/>
      <c r="AF285" s="190"/>
      <c r="AG285" s="190"/>
      <c r="AH285" s="190"/>
      <c r="AI285" s="190"/>
      <c r="AJ285" s="190"/>
      <c r="AK285" s="190"/>
      <c r="AL285" s="190"/>
      <c r="AM285" s="190"/>
      <c r="AN285" s="190"/>
      <c r="AO285" s="190"/>
      <c r="AP285" s="190"/>
      <c r="AQ285" s="190"/>
      <c r="AR285" s="190"/>
      <c r="AS285" s="190"/>
      <c r="AT285" s="190"/>
      <c r="AU285" s="190"/>
      <c r="AV285" s="242"/>
      <c r="AW285" s="242"/>
      <c r="AX285" s="190"/>
      <c r="AY285" s="190"/>
      <c r="AZ285" s="218"/>
      <c r="BA285" s="190"/>
      <c r="BB285" s="190"/>
      <c r="BC285" s="190"/>
      <c r="BD285" s="190"/>
      <c r="BE285" s="190"/>
      <c r="BF285" s="190"/>
      <c r="BG285" s="198" t="str">
        <f>IF(Tabela2[[#This Row],[Nazwa komponentu
'[3']]]&lt;&gt;"",'OT - przykład wodociąg'!$BS285,"")</f>
        <v/>
      </c>
      <c r="BH285" s="190"/>
      <c r="BI285" s="190"/>
      <c r="BJ285" s="190"/>
      <c r="BK285" s="190"/>
      <c r="BL285" s="190"/>
      <c r="BM285" s="190"/>
      <c r="BN285" s="190"/>
      <c r="BO285" s="190"/>
      <c r="BP285" s="190"/>
      <c r="BQ285" s="200"/>
      <c r="BR285" s="248"/>
      <c r="BS285" s="198" t="str">
        <f t="shared" si="4"/>
        <v/>
      </c>
      <c r="BT285" s="200"/>
      <c r="BU285" s="198" t="str">
        <f>IFERROR(IF(VLOOKUP(BS285,Słowniki_komponentów!$U$1:$Z$476,5,FALSE)="wg tabeli materiałowej",INDEX(Słowniki_komponentów!$AD$2:$AG$50,MATCH(BT285,Słowniki_komponentów!$AC$2:$AC$50,0),MATCH(BQ285,Słowniki_komponentów!$AD$1:$AG$1,0)),VLOOKUP(BS285,Słowniki_komponentów!$U$1:$Z$476,5,FALSE)),"brak wszystkich danych")</f>
        <v>brak wszystkich danych</v>
      </c>
      <c r="BV285" s="201"/>
      <c r="BZ285" s="90"/>
      <c r="CA285" s="90"/>
      <c r="CB285" s="90"/>
    </row>
    <row r="286" spans="1:80">
      <c r="A286" s="189" t="s">
        <v>4013</v>
      </c>
      <c r="B286" s="190"/>
      <c r="C286" s="191" t="str">
        <f>IFERROR(VLOOKUP('OT - przykład wodociąg'!$BS286,Słowniki_komponentów!$U$2:$Z$412,4,FALSE),"")</f>
        <v/>
      </c>
      <c r="D286" s="190"/>
      <c r="E286" s="190"/>
      <c r="F286" s="193"/>
      <c r="G286" s="193"/>
      <c r="H286" s="193"/>
      <c r="I286" s="253"/>
      <c r="J286" s="190"/>
      <c r="K286" s="194" t="str">
        <f>IF(Tabela2[[#This Row],[Nazwa komponentu
'[3']]]&lt;&gt;"",VLOOKUP('OT - przykład wodociąg'!$BT286,Słowniki_komponentów!$AC$2:$AH$50,6,FALSE),"")</f>
        <v/>
      </c>
      <c r="L286" s="202"/>
      <c r="M286" s="204"/>
      <c r="N286" s="202"/>
      <c r="O286" s="204">
        <f>'przedmiar - przykład wodociąg'!K294</f>
        <v>0</v>
      </c>
      <c r="P286" s="196" t="str">
        <f>IF(Tabela2[[#This Row],[Nazwa komponentu
'[3']]]&lt;&gt;"",SUM(L286:O286),"")</f>
        <v/>
      </c>
      <c r="Q286" s="190"/>
      <c r="R286" s="193"/>
      <c r="S286" s="193"/>
      <c r="T286" s="193"/>
      <c r="U286" s="190"/>
      <c r="V286" s="192"/>
      <c r="W286" s="197" t="str">
        <f>IFERROR(VLOOKUP('OT - przykład wodociąg'!$BS286,Słowniki_komponentów!$U$2:$Z$412,2,FALSE),"")</f>
        <v/>
      </c>
      <c r="X286" s="194" t="str">
        <f>IF(Tabela2[[#This Row],[Nazwa komponentu
'[3']]]&lt;&gt;"",IF(AND(Tabela2[[#This Row],[Wartość nakładów razem
'[15']]]&lt;3500,OR(MID('OT - przykład wodociąg'!$BS286,1,1)="4",MID('OT - przykład wodociąg'!$BS286,1,1)="5",MID('OT - przykład wodociąg'!$BS286,1,1)="6")),1,'OT - przykład wodociąg'!$BU286),"")</f>
        <v/>
      </c>
      <c r="Y286" s="190"/>
      <c r="Z286" s="190"/>
      <c r="AA286" s="190"/>
      <c r="AB286" s="190"/>
      <c r="AC286" s="198" t="str">
        <f>IF(Tabela2[[#This Row],[Nazwa komponentu
'[3']]]&lt;&gt;"",'OT - przykład wodociąg'!$BU286,"")</f>
        <v/>
      </c>
      <c r="AD286" s="190"/>
      <c r="AE286" s="190"/>
      <c r="AF286" s="190"/>
      <c r="AG286" s="190"/>
      <c r="AH286" s="190"/>
      <c r="AI286" s="190"/>
      <c r="AJ286" s="190"/>
      <c r="AK286" s="190"/>
      <c r="AL286" s="190"/>
      <c r="AM286" s="190"/>
      <c r="AN286" s="190"/>
      <c r="AO286" s="190"/>
      <c r="AP286" s="190"/>
      <c r="AQ286" s="190"/>
      <c r="AR286" s="190"/>
      <c r="AS286" s="190"/>
      <c r="AT286" s="190"/>
      <c r="AU286" s="190"/>
      <c r="AV286" s="242"/>
      <c r="AW286" s="242"/>
      <c r="AX286" s="190"/>
      <c r="AY286" s="190"/>
      <c r="AZ286" s="218"/>
      <c r="BA286" s="190"/>
      <c r="BB286" s="190"/>
      <c r="BC286" s="190"/>
      <c r="BD286" s="190"/>
      <c r="BE286" s="190"/>
      <c r="BF286" s="190"/>
      <c r="BG286" s="198" t="str">
        <f>IF(Tabela2[[#This Row],[Nazwa komponentu
'[3']]]&lt;&gt;"",'OT - przykład wodociąg'!$BS286,"")</f>
        <v/>
      </c>
      <c r="BH286" s="190"/>
      <c r="BI286" s="190"/>
      <c r="BJ286" s="190"/>
      <c r="BK286" s="190"/>
      <c r="BL286" s="190"/>
      <c r="BM286" s="190"/>
      <c r="BN286" s="190"/>
      <c r="BO286" s="190"/>
      <c r="BP286" s="190"/>
      <c r="BQ286" s="190"/>
      <c r="BR286" s="218"/>
      <c r="BS286" s="198" t="str">
        <f t="shared" si="4"/>
        <v/>
      </c>
      <c r="BT286" s="190"/>
      <c r="BU286" s="198" t="str">
        <f>IFERROR(IF(VLOOKUP(BS286,Słowniki_komponentów!$U$1:$Z$476,5,FALSE)="wg tabeli materiałowej",INDEX(Słowniki_komponentów!$AD$2:$AG$50,MATCH(BT286,Słowniki_komponentów!$AC$2:$AC$50,0),MATCH(BQ286,Słowniki_komponentów!$AD$1:$AG$1,0)),VLOOKUP(BS286,Słowniki_komponentów!$U$1:$Z$476,5,FALSE)),"brak wszystkich danych")</f>
        <v>brak wszystkich danych</v>
      </c>
      <c r="BV286" s="205"/>
      <c r="BZ286" s="90"/>
      <c r="CA286" s="90"/>
      <c r="CB286" s="90"/>
    </row>
    <row r="287" spans="1:80">
      <c r="A287" s="189" t="s">
        <v>4014</v>
      </c>
      <c r="B287" s="190"/>
      <c r="C287" s="191" t="str">
        <f>IFERROR(VLOOKUP('OT - przykład wodociąg'!$BS287,Słowniki_komponentów!$U$2:$Z$412,4,FALSE),"")</f>
        <v/>
      </c>
      <c r="D287" s="190"/>
      <c r="E287" s="190"/>
      <c r="F287" s="193"/>
      <c r="G287" s="193"/>
      <c r="H287" s="193"/>
      <c r="I287" s="253"/>
      <c r="J287" s="190"/>
      <c r="K287" s="194" t="str">
        <f>IF(Tabela2[[#This Row],[Nazwa komponentu
'[3']]]&lt;&gt;"",VLOOKUP('OT - przykład wodociąg'!$BT287,Słowniki_komponentów!$AC$2:$AH$50,6,FALSE),"")</f>
        <v/>
      </c>
      <c r="L287" s="202"/>
      <c r="M287" s="204"/>
      <c r="N287" s="202"/>
      <c r="O287" s="204">
        <f>'przedmiar - przykład wodociąg'!K295</f>
        <v>0</v>
      </c>
      <c r="P287" s="196" t="str">
        <f>IF(Tabela2[[#This Row],[Nazwa komponentu
'[3']]]&lt;&gt;"",SUM(L287:O287),"")</f>
        <v/>
      </c>
      <c r="Q287" s="190"/>
      <c r="R287" s="193"/>
      <c r="S287" s="193"/>
      <c r="T287" s="193"/>
      <c r="U287" s="190"/>
      <c r="V287" s="192"/>
      <c r="W287" s="197" t="str">
        <f>IFERROR(VLOOKUP('OT - przykład wodociąg'!$BS287,Słowniki_komponentów!$U$2:$Z$412,2,FALSE),"")</f>
        <v/>
      </c>
      <c r="X287" s="194" t="str">
        <f>IF(Tabela2[[#This Row],[Nazwa komponentu
'[3']]]&lt;&gt;"",IF(AND(Tabela2[[#This Row],[Wartość nakładów razem
'[15']]]&lt;3500,OR(MID('OT - przykład wodociąg'!$BS287,1,1)="4",MID('OT - przykład wodociąg'!$BS287,1,1)="5",MID('OT - przykład wodociąg'!$BS287,1,1)="6")),1,'OT - przykład wodociąg'!$BU287),"")</f>
        <v/>
      </c>
      <c r="Y287" s="190"/>
      <c r="Z287" s="190"/>
      <c r="AA287" s="190"/>
      <c r="AB287" s="190"/>
      <c r="AC287" s="198" t="str">
        <f>IF(Tabela2[[#This Row],[Nazwa komponentu
'[3']]]&lt;&gt;"",'OT - przykład wodociąg'!$BU287,"")</f>
        <v/>
      </c>
      <c r="AD287" s="190"/>
      <c r="AE287" s="190"/>
      <c r="AF287" s="190"/>
      <c r="AG287" s="190"/>
      <c r="AH287" s="190"/>
      <c r="AI287" s="190"/>
      <c r="AJ287" s="190"/>
      <c r="AK287" s="190"/>
      <c r="AL287" s="190"/>
      <c r="AM287" s="190"/>
      <c r="AN287" s="190"/>
      <c r="AO287" s="190"/>
      <c r="AP287" s="190"/>
      <c r="AQ287" s="190"/>
      <c r="AR287" s="190"/>
      <c r="AS287" s="190"/>
      <c r="AT287" s="190"/>
      <c r="AU287" s="190"/>
      <c r="AV287" s="242"/>
      <c r="AW287" s="242"/>
      <c r="AX287" s="190"/>
      <c r="AY287" s="190"/>
      <c r="AZ287" s="218"/>
      <c r="BA287" s="190"/>
      <c r="BB287" s="190"/>
      <c r="BC287" s="190"/>
      <c r="BD287" s="190"/>
      <c r="BE287" s="190"/>
      <c r="BF287" s="190"/>
      <c r="BG287" s="198" t="str">
        <f>IF(Tabela2[[#This Row],[Nazwa komponentu
'[3']]]&lt;&gt;"",'OT - przykład wodociąg'!$BS287,"")</f>
        <v/>
      </c>
      <c r="BH287" s="190"/>
      <c r="BI287" s="190"/>
      <c r="BJ287" s="190"/>
      <c r="BK287" s="190"/>
      <c r="BL287" s="190"/>
      <c r="BM287" s="190"/>
      <c r="BN287" s="190"/>
      <c r="BO287" s="190"/>
      <c r="BP287" s="190"/>
      <c r="BQ287" s="200"/>
      <c r="BR287" s="248"/>
      <c r="BS287" s="198" t="str">
        <f t="shared" si="4"/>
        <v/>
      </c>
      <c r="BT287" s="200"/>
      <c r="BU287" s="198" t="str">
        <f>IFERROR(IF(VLOOKUP(BS287,Słowniki_komponentów!$U$1:$Z$476,5,FALSE)="wg tabeli materiałowej",INDEX(Słowniki_komponentów!$AD$2:$AG$50,MATCH(BT287,Słowniki_komponentów!$AC$2:$AC$50,0),MATCH(BQ287,Słowniki_komponentów!$AD$1:$AG$1,0)),VLOOKUP(BS287,Słowniki_komponentów!$U$1:$Z$476,5,FALSE)),"brak wszystkich danych")</f>
        <v>brak wszystkich danych</v>
      </c>
      <c r="BV287" s="201"/>
      <c r="BZ287" s="90"/>
      <c r="CA287" s="90"/>
      <c r="CB287" s="90"/>
    </row>
    <row r="288" spans="1:80">
      <c r="A288" s="189" t="s">
        <v>4015</v>
      </c>
      <c r="B288" s="190"/>
      <c r="C288" s="191" t="str">
        <f>IFERROR(VLOOKUP('OT - przykład wodociąg'!$BS288,Słowniki_komponentów!$U$2:$Z$412,4,FALSE),"")</f>
        <v/>
      </c>
      <c r="D288" s="190"/>
      <c r="E288" s="190"/>
      <c r="F288" s="193"/>
      <c r="G288" s="193"/>
      <c r="H288" s="193"/>
      <c r="I288" s="253"/>
      <c r="J288" s="190"/>
      <c r="K288" s="194" t="str">
        <f>IF(Tabela2[[#This Row],[Nazwa komponentu
'[3']]]&lt;&gt;"",VLOOKUP('OT - przykład wodociąg'!$BT288,Słowniki_komponentów!$AC$2:$AH$50,6,FALSE),"")</f>
        <v/>
      </c>
      <c r="L288" s="202"/>
      <c r="M288" s="204"/>
      <c r="N288" s="202"/>
      <c r="O288" s="204">
        <f>'przedmiar - przykład wodociąg'!K296</f>
        <v>0</v>
      </c>
      <c r="P288" s="196" t="str">
        <f>IF(Tabela2[[#This Row],[Nazwa komponentu
'[3']]]&lt;&gt;"",SUM(L288:O288),"")</f>
        <v/>
      </c>
      <c r="Q288" s="190"/>
      <c r="R288" s="193"/>
      <c r="S288" s="193"/>
      <c r="T288" s="193"/>
      <c r="U288" s="190"/>
      <c r="V288" s="192"/>
      <c r="W288" s="197" t="str">
        <f>IFERROR(VLOOKUP('OT - przykład wodociąg'!$BS288,Słowniki_komponentów!$U$2:$Z$412,2,FALSE),"")</f>
        <v/>
      </c>
      <c r="X288" s="194" t="str">
        <f>IF(Tabela2[[#This Row],[Nazwa komponentu
'[3']]]&lt;&gt;"",IF(AND(Tabela2[[#This Row],[Wartość nakładów razem
'[15']]]&lt;3500,OR(MID('OT - przykład wodociąg'!$BS288,1,1)="4",MID('OT - przykład wodociąg'!$BS288,1,1)="5",MID('OT - przykład wodociąg'!$BS288,1,1)="6")),1,'OT - przykład wodociąg'!$BU288),"")</f>
        <v/>
      </c>
      <c r="Y288" s="190"/>
      <c r="Z288" s="190"/>
      <c r="AA288" s="190"/>
      <c r="AB288" s="190"/>
      <c r="AC288" s="198" t="str">
        <f>IF(Tabela2[[#This Row],[Nazwa komponentu
'[3']]]&lt;&gt;"",'OT - przykład wodociąg'!$BU288,"")</f>
        <v/>
      </c>
      <c r="AD288" s="190"/>
      <c r="AE288" s="190"/>
      <c r="AF288" s="190"/>
      <c r="AG288" s="190"/>
      <c r="AH288" s="190"/>
      <c r="AI288" s="190"/>
      <c r="AJ288" s="190"/>
      <c r="AK288" s="190"/>
      <c r="AL288" s="190"/>
      <c r="AM288" s="190"/>
      <c r="AN288" s="190"/>
      <c r="AO288" s="190"/>
      <c r="AP288" s="190"/>
      <c r="AQ288" s="190"/>
      <c r="AR288" s="190"/>
      <c r="AS288" s="190"/>
      <c r="AT288" s="190"/>
      <c r="AU288" s="190"/>
      <c r="AV288" s="242"/>
      <c r="AW288" s="242"/>
      <c r="AX288" s="190"/>
      <c r="AY288" s="190"/>
      <c r="AZ288" s="218"/>
      <c r="BA288" s="190"/>
      <c r="BB288" s="190"/>
      <c r="BC288" s="190"/>
      <c r="BD288" s="190"/>
      <c r="BE288" s="190"/>
      <c r="BF288" s="190"/>
      <c r="BG288" s="198" t="str">
        <f>IF(Tabela2[[#This Row],[Nazwa komponentu
'[3']]]&lt;&gt;"",'OT - przykład wodociąg'!$BS288,"")</f>
        <v/>
      </c>
      <c r="BH288" s="190"/>
      <c r="BI288" s="190"/>
      <c r="BJ288" s="190"/>
      <c r="BK288" s="190"/>
      <c r="BL288" s="190"/>
      <c r="BM288" s="190"/>
      <c r="BN288" s="190"/>
      <c r="BO288" s="190"/>
      <c r="BP288" s="190"/>
      <c r="BQ288" s="190"/>
      <c r="BR288" s="218"/>
      <c r="BS288" s="198" t="str">
        <f t="shared" si="4"/>
        <v/>
      </c>
      <c r="BT288" s="190"/>
      <c r="BU288" s="198" t="str">
        <f>IFERROR(IF(VLOOKUP(BS288,Słowniki_komponentów!$U$1:$Z$476,5,FALSE)="wg tabeli materiałowej",INDEX(Słowniki_komponentów!$AD$2:$AG$50,MATCH(BT288,Słowniki_komponentów!$AC$2:$AC$50,0),MATCH(BQ288,Słowniki_komponentów!$AD$1:$AG$1,0)),VLOOKUP(BS288,Słowniki_komponentów!$U$1:$Z$476,5,FALSE)),"brak wszystkich danych")</f>
        <v>brak wszystkich danych</v>
      </c>
      <c r="BV288" s="205"/>
      <c r="BZ288" s="90"/>
      <c r="CA288" s="90"/>
      <c r="CB288" s="90"/>
    </row>
    <row r="289" spans="1:80">
      <c r="A289" s="189" t="s">
        <v>4016</v>
      </c>
      <c r="B289" s="190"/>
      <c r="C289" s="191" t="str">
        <f>IFERROR(VLOOKUP('OT - przykład wodociąg'!$BS289,Słowniki_komponentów!$U$2:$Z$412,4,FALSE),"")</f>
        <v/>
      </c>
      <c r="D289" s="190"/>
      <c r="E289" s="190"/>
      <c r="F289" s="193"/>
      <c r="G289" s="193"/>
      <c r="H289" s="193"/>
      <c r="I289" s="253"/>
      <c r="J289" s="190"/>
      <c r="K289" s="194" t="str">
        <f>IF(Tabela2[[#This Row],[Nazwa komponentu
'[3']]]&lt;&gt;"",VLOOKUP('OT - przykład wodociąg'!$BT289,Słowniki_komponentów!$AC$2:$AH$50,6,FALSE),"")</f>
        <v/>
      </c>
      <c r="L289" s="202"/>
      <c r="M289" s="204"/>
      <c r="N289" s="202"/>
      <c r="O289" s="204">
        <f>'przedmiar - przykład wodociąg'!K297</f>
        <v>0</v>
      </c>
      <c r="P289" s="196" t="str">
        <f>IF(Tabela2[[#This Row],[Nazwa komponentu
'[3']]]&lt;&gt;"",SUM(L289:O289),"")</f>
        <v/>
      </c>
      <c r="Q289" s="190"/>
      <c r="R289" s="193"/>
      <c r="S289" s="193"/>
      <c r="T289" s="193"/>
      <c r="U289" s="190"/>
      <c r="V289" s="192"/>
      <c r="W289" s="197" t="str">
        <f>IFERROR(VLOOKUP('OT - przykład wodociąg'!$BS289,Słowniki_komponentów!$U$2:$Z$412,2,FALSE),"")</f>
        <v/>
      </c>
      <c r="X289" s="194" t="str">
        <f>IF(Tabela2[[#This Row],[Nazwa komponentu
'[3']]]&lt;&gt;"",IF(AND(Tabela2[[#This Row],[Wartość nakładów razem
'[15']]]&lt;3500,OR(MID('OT - przykład wodociąg'!$BS289,1,1)="4",MID('OT - przykład wodociąg'!$BS289,1,1)="5",MID('OT - przykład wodociąg'!$BS289,1,1)="6")),1,'OT - przykład wodociąg'!$BU289),"")</f>
        <v/>
      </c>
      <c r="Y289" s="190"/>
      <c r="Z289" s="190"/>
      <c r="AA289" s="190"/>
      <c r="AB289" s="190"/>
      <c r="AC289" s="198" t="str">
        <f>IF(Tabela2[[#This Row],[Nazwa komponentu
'[3']]]&lt;&gt;"",'OT - przykład wodociąg'!$BU289,"")</f>
        <v/>
      </c>
      <c r="AD289" s="190"/>
      <c r="AE289" s="190"/>
      <c r="AF289" s="190"/>
      <c r="AG289" s="190"/>
      <c r="AH289" s="190"/>
      <c r="AI289" s="190"/>
      <c r="AJ289" s="190"/>
      <c r="AK289" s="190"/>
      <c r="AL289" s="190"/>
      <c r="AM289" s="190"/>
      <c r="AN289" s="190"/>
      <c r="AO289" s="190"/>
      <c r="AP289" s="190"/>
      <c r="AQ289" s="190"/>
      <c r="AR289" s="190"/>
      <c r="AS289" s="190"/>
      <c r="AT289" s="190"/>
      <c r="AU289" s="190"/>
      <c r="AV289" s="242"/>
      <c r="AW289" s="242"/>
      <c r="AX289" s="190"/>
      <c r="AY289" s="190"/>
      <c r="AZ289" s="218"/>
      <c r="BA289" s="190"/>
      <c r="BB289" s="190"/>
      <c r="BC289" s="190"/>
      <c r="BD289" s="190"/>
      <c r="BE289" s="190"/>
      <c r="BF289" s="190"/>
      <c r="BG289" s="198" t="str">
        <f>IF(Tabela2[[#This Row],[Nazwa komponentu
'[3']]]&lt;&gt;"",'OT - przykład wodociąg'!$BS289,"")</f>
        <v/>
      </c>
      <c r="BH289" s="190"/>
      <c r="BI289" s="190"/>
      <c r="BJ289" s="190"/>
      <c r="BK289" s="190"/>
      <c r="BL289" s="190"/>
      <c r="BM289" s="190"/>
      <c r="BN289" s="190"/>
      <c r="BO289" s="190"/>
      <c r="BP289" s="190"/>
      <c r="BQ289" s="200"/>
      <c r="BR289" s="248"/>
      <c r="BS289" s="198" t="str">
        <f t="shared" si="4"/>
        <v/>
      </c>
      <c r="BT289" s="200"/>
      <c r="BU289" s="198" t="str">
        <f>IFERROR(IF(VLOOKUP(BS289,Słowniki_komponentów!$U$1:$Z$476,5,FALSE)="wg tabeli materiałowej",INDEX(Słowniki_komponentów!$AD$2:$AG$50,MATCH(BT289,Słowniki_komponentów!$AC$2:$AC$50,0),MATCH(BQ289,Słowniki_komponentów!$AD$1:$AG$1,0)),VLOOKUP(BS289,Słowniki_komponentów!$U$1:$Z$476,5,FALSE)),"brak wszystkich danych")</f>
        <v>brak wszystkich danych</v>
      </c>
      <c r="BV289" s="201"/>
      <c r="BZ289" s="90"/>
      <c r="CA289" s="90"/>
      <c r="CB289" s="90"/>
    </row>
    <row r="290" spans="1:80">
      <c r="A290" s="189" t="s">
        <v>4017</v>
      </c>
      <c r="B290" s="190"/>
      <c r="C290" s="191" t="str">
        <f>IFERROR(VLOOKUP('OT - przykład wodociąg'!$BS290,Słowniki_komponentów!$U$2:$Z$412,4,FALSE),"")</f>
        <v/>
      </c>
      <c r="D290" s="190"/>
      <c r="E290" s="190"/>
      <c r="F290" s="193"/>
      <c r="G290" s="193"/>
      <c r="H290" s="193"/>
      <c r="I290" s="253"/>
      <c r="J290" s="190"/>
      <c r="K290" s="194" t="str">
        <f>IF(Tabela2[[#This Row],[Nazwa komponentu
'[3']]]&lt;&gt;"",VLOOKUP('OT - przykład wodociąg'!$BT290,Słowniki_komponentów!$AC$2:$AH$50,6,FALSE),"")</f>
        <v/>
      </c>
      <c r="L290" s="202"/>
      <c r="M290" s="204"/>
      <c r="N290" s="202"/>
      <c r="O290" s="204">
        <f>'przedmiar - przykład wodociąg'!K298</f>
        <v>0</v>
      </c>
      <c r="P290" s="196" t="str">
        <f>IF(Tabela2[[#This Row],[Nazwa komponentu
'[3']]]&lt;&gt;"",SUM(L290:O290),"")</f>
        <v/>
      </c>
      <c r="Q290" s="190"/>
      <c r="R290" s="193"/>
      <c r="S290" s="193"/>
      <c r="T290" s="193"/>
      <c r="U290" s="190"/>
      <c r="V290" s="192"/>
      <c r="W290" s="197" t="str">
        <f>IFERROR(VLOOKUP('OT - przykład wodociąg'!$BS290,Słowniki_komponentów!$U$2:$Z$412,2,FALSE),"")</f>
        <v/>
      </c>
      <c r="X290" s="194" t="str">
        <f>IF(Tabela2[[#This Row],[Nazwa komponentu
'[3']]]&lt;&gt;"",IF(AND(Tabela2[[#This Row],[Wartość nakładów razem
'[15']]]&lt;3500,OR(MID('OT - przykład wodociąg'!$BS290,1,1)="4",MID('OT - przykład wodociąg'!$BS290,1,1)="5",MID('OT - przykład wodociąg'!$BS290,1,1)="6")),1,'OT - przykład wodociąg'!$BU290),"")</f>
        <v/>
      </c>
      <c r="Y290" s="190"/>
      <c r="Z290" s="190"/>
      <c r="AA290" s="190"/>
      <c r="AB290" s="190"/>
      <c r="AC290" s="198" t="str">
        <f>IF(Tabela2[[#This Row],[Nazwa komponentu
'[3']]]&lt;&gt;"",'OT - przykład wodociąg'!$BU290,"")</f>
        <v/>
      </c>
      <c r="AD290" s="190"/>
      <c r="AE290" s="190"/>
      <c r="AF290" s="190"/>
      <c r="AG290" s="190"/>
      <c r="AH290" s="190"/>
      <c r="AI290" s="190"/>
      <c r="AJ290" s="190"/>
      <c r="AK290" s="190"/>
      <c r="AL290" s="190"/>
      <c r="AM290" s="190"/>
      <c r="AN290" s="190"/>
      <c r="AO290" s="190"/>
      <c r="AP290" s="190"/>
      <c r="AQ290" s="190"/>
      <c r="AR290" s="190"/>
      <c r="AS290" s="190"/>
      <c r="AT290" s="190"/>
      <c r="AU290" s="190"/>
      <c r="AV290" s="242"/>
      <c r="AW290" s="242"/>
      <c r="AX290" s="190"/>
      <c r="AY290" s="190"/>
      <c r="AZ290" s="218"/>
      <c r="BA290" s="190"/>
      <c r="BB290" s="190"/>
      <c r="BC290" s="190"/>
      <c r="BD290" s="190"/>
      <c r="BE290" s="190"/>
      <c r="BF290" s="190"/>
      <c r="BG290" s="198" t="str">
        <f>IF(Tabela2[[#This Row],[Nazwa komponentu
'[3']]]&lt;&gt;"",'OT - przykład wodociąg'!$BS290,"")</f>
        <v/>
      </c>
      <c r="BH290" s="190"/>
      <c r="BI290" s="190"/>
      <c r="BJ290" s="190"/>
      <c r="BK290" s="190"/>
      <c r="BL290" s="190"/>
      <c r="BM290" s="190"/>
      <c r="BN290" s="190"/>
      <c r="BO290" s="190"/>
      <c r="BP290" s="190"/>
      <c r="BQ290" s="190"/>
      <c r="BR290" s="218"/>
      <c r="BS290" s="198" t="str">
        <f t="shared" si="4"/>
        <v/>
      </c>
      <c r="BT290" s="190"/>
      <c r="BU290" s="198" t="str">
        <f>IFERROR(IF(VLOOKUP(BS290,Słowniki_komponentów!$U$1:$Z$476,5,FALSE)="wg tabeli materiałowej",INDEX(Słowniki_komponentów!$AD$2:$AG$50,MATCH(BT290,Słowniki_komponentów!$AC$2:$AC$50,0),MATCH(BQ290,Słowniki_komponentów!$AD$1:$AG$1,0)),VLOOKUP(BS290,Słowniki_komponentów!$U$1:$Z$476,5,FALSE)),"brak wszystkich danych")</f>
        <v>brak wszystkich danych</v>
      </c>
      <c r="BV290" s="205"/>
      <c r="BZ290" s="90"/>
      <c r="CA290" s="90"/>
      <c r="CB290" s="90"/>
    </row>
    <row r="291" spans="1:80">
      <c r="A291" s="189" t="s">
        <v>4018</v>
      </c>
      <c r="B291" s="190"/>
      <c r="C291" s="191" t="str">
        <f>IFERROR(VLOOKUP('OT - przykład wodociąg'!$BS291,Słowniki_komponentów!$U$2:$Z$412,4,FALSE),"")</f>
        <v/>
      </c>
      <c r="D291" s="190"/>
      <c r="E291" s="190"/>
      <c r="F291" s="193"/>
      <c r="G291" s="193"/>
      <c r="H291" s="193"/>
      <c r="I291" s="253"/>
      <c r="J291" s="190"/>
      <c r="K291" s="194" t="str">
        <f>IF(Tabela2[[#This Row],[Nazwa komponentu
'[3']]]&lt;&gt;"",VLOOKUP('OT - przykład wodociąg'!$BT291,Słowniki_komponentów!$AC$2:$AH$50,6,FALSE),"")</f>
        <v/>
      </c>
      <c r="L291" s="202"/>
      <c r="M291" s="204"/>
      <c r="N291" s="202"/>
      <c r="O291" s="204">
        <f>'przedmiar - przykład wodociąg'!K299</f>
        <v>0</v>
      </c>
      <c r="P291" s="196" t="str">
        <f>IF(Tabela2[[#This Row],[Nazwa komponentu
'[3']]]&lt;&gt;"",SUM(L291:O291),"")</f>
        <v/>
      </c>
      <c r="Q291" s="190"/>
      <c r="R291" s="193"/>
      <c r="S291" s="193"/>
      <c r="T291" s="193"/>
      <c r="U291" s="190"/>
      <c r="V291" s="192"/>
      <c r="W291" s="197" t="str">
        <f>IFERROR(VLOOKUP('OT - przykład wodociąg'!$BS291,Słowniki_komponentów!$U$2:$Z$412,2,FALSE),"")</f>
        <v/>
      </c>
      <c r="X291" s="194" t="str">
        <f>IF(Tabela2[[#This Row],[Nazwa komponentu
'[3']]]&lt;&gt;"",IF(AND(Tabela2[[#This Row],[Wartość nakładów razem
'[15']]]&lt;3500,OR(MID('OT - przykład wodociąg'!$BS291,1,1)="4",MID('OT - przykład wodociąg'!$BS291,1,1)="5",MID('OT - przykład wodociąg'!$BS291,1,1)="6")),1,'OT - przykład wodociąg'!$BU291),"")</f>
        <v/>
      </c>
      <c r="Y291" s="190"/>
      <c r="Z291" s="190"/>
      <c r="AA291" s="190"/>
      <c r="AB291" s="190"/>
      <c r="AC291" s="198" t="str">
        <f>IF(Tabela2[[#This Row],[Nazwa komponentu
'[3']]]&lt;&gt;"",'OT - przykład wodociąg'!$BU291,"")</f>
        <v/>
      </c>
      <c r="AD291" s="190"/>
      <c r="AE291" s="190"/>
      <c r="AF291" s="190"/>
      <c r="AG291" s="190"/>
      <c r="AH291" s="190"/>
      <c r="AI291" s="190"/>
      <c r="AJ291" s="190"/>
      <c r="AK291" s="190"/>
      <c r="AL291" s="190"/>
      <c r="AM291" s="190"/>
      <c r="AN291" s="190"/>
      <c r="AO291" s="190"/>
      <c r="AP291" s="190"/>
      <c r="AQ291" s="190"/>
      <c r="AR291" s="190"/>
      <c r="AS291" s="190"/>
      <c r="AT291" s="190"/>
      <c r="AU291" s="190"/>
      <c r="AV291" s="242"/>
      <c r="AW291" s="242"/>
      <c r="AX291" s="190"/>
      <c r="AY291" s="190"/>
      <c r="AZ291" s="218"/>
      <c r="BA291" s="190"/>
      <c r="BB291" s="190"/>
      <c r="BC291" s="190"/>
      <c r="BD291" s="190"/>
      <c r="BE291" s="190"/>
      <c r="BF291" s="190"/>
      <c r="BG291" s="198" t="str">
        <f>IF(Tabela2[[#This Row],[Nazwa komponentu
'[3']]]&lt;&gt;"",'OT - przykład wodociąg'!$BS291,"")</f>
        <v/>
      </c>
      <c r="BH291" s="190"/>
      <c r="BI291" s="190"/>
      <c r="BJ291" s="190"/>
      <c r="BK291" s="190"/>
      <c r="BL291" s="190"/>
      <c r="BM291" s="190"/>
      <c r="BN291" s="190"/>
      <c r="BO291" s="190"/>
      <c r="BP291" s="190"/>
      <c r="BQ291" s="200"/>
      <c r="BR291" s="248"/>
      <c r="BS291" s="198" t="str">
        <f t="shared" si="4"/>
        <v/>
      </c>
      <c r="BT291" s="200"/>
      <c r="BU291" s="198" t="str">
        <f>IFERROR(IF(VLOOKUP(BS291,Słowniki_komponentów!$U$1:$Z$476,5,FALSE)="wg tabeli materiałowej",INDEX(Słowniki_komponentów!$AD$2:$AG$50,MATCH(BT291,Słowniki_komponentów!$AC$2:$AC$50,0),MATCH(BQ291,Słowniki_komponentów!$AD$1:$AG$1,0)),VLOOKUP(BS291,Słowniki_komponentów!$U$1:$Z$476,5,FALSE)),"brak wszystkich danych")</f>
        <v>brak wszystkich danych</v>
      </c>
      <c r="BV291" s="201"/>
      <c r="BZ291" s="90"/>
      <c r="CA291" s="90"/>
      <c r="CB291" s="90"/>
    </row>
    <row r="292" spans="1:80">
      <c r="A292" s="189" t="s">
        <v>4019</v>
      </c>
      <c r="B292" s="190"/>
      <c r="C292" s="191" t="str">
        <f>IFERROR(VLOOKUP('OT - przykład wodociąg'!$BS292,Słowniki_komponentów!$U$2:$Z$412,4,FALSE),"")</f>
        <v/>
      </c>
      <c r="D292" s="190"/>
      <c r="E292" s="190"/>
      <c r="F292" s="193"/>
      <c r="G292" s="193"/>
      <c r="H292" s="193"/>
      <c r="I292" s="253"/>
      <c r="J292" s="190"/>
      <c r="K292" s="194" t="str">
        <f>IF(Tabela2[[#This Row],[Nazwa komponentu
'[3']]]&lt;&gt;"",VLOOKUP('OT - przykład wodociąg'!$BT292,Słowniki_komponentów!$AC$2:$AH$50,6,FALSE),"")</f>
        <v/>
      </c>
      <c r="L292" s="202"/>
      <c r="M292" s="204"/>
      <c r="N292" s="202"/>
      <c r="O292" s="204">
        <f>'przedmiar - przykład wodociąg'!K300</f>
        <v>0</v>
      </c>
      <c r="P292" s="196" t="str">
        <f>IF(Tabela2[[#This Row],[Nazwa komponentu
'[3']]]&lt;&gt;"",SUM(L292:O292),"")</f>
        <v/>
      </c>
      <c r="Q292" s="190"/>
      <c r="R292" s="193"/>
      <c r="S292" s="193"/>
      <c r="T292" s="193"/>
      <c r="U292" s="190"/>
      <c r="V292" s="192"/>
      <c r="W292" s="197" t="str">
        <f>IFERROR(VLOOKUP('OT - przykład wodociąg'!$BS292,Słowniki_komponentów!$U$2:$Z$412,2,FALSE),"")</f>
        <v/>
      </c>
      <c r="X292" s="194" t="str">
        <f>IF(Tabela2[[#This Row],[Nazwa komponentu
'[3']]]&lt;&gt;"",IF(AND(Tabela2[[#This Row],[Wartość nakładów razem
'[15']]]&lt;3500,OR(MID('OT - przykład wodociąg'!$BS292,1,1)="4",MID('OT - przykład wodociąg'!$BS292,1,1)="5",MID('OT - przykład wodociąg'!$BS292,1,1)="6")),1,'OT - przykład wodociąg'!$BU292),"")</f>
        <v/>
      </c>
      <c r="Y292" s="190"/>
      <c r="Z292" s="190"/>
      <c r="AA292" s="190"/>
      <c r="AB292" s="190"/>
      <c r="AC292" s="198" t="str">
        <f>IF(Tabela2[[#This Row],[Nazwa komponentu
'[3']]]&lt;&gt;"",'OT - przykład wodociąg'!$BU292,"")</f>
        <v/>
      </c>
      <c r="AD292" s="190"/>
      <c r="AE292" s="190"/>
      <c r="AF292" s="190"/>
      <c r="AG292" s="190"/>
      <c r="AH292" s="190"/>
      <c r="AI292" s="190"/>
      <c r="AJ292" s="190"/>
      <c r="AK292" s="190"/>
      <c r="AL292" s="190"/>
      <c r="AM292" s="190"/>
      <c r="AN292" s="190"/>
      <c r="AO292" s="190"/>
      <c r="AP292" s="190"/>
      <c r="AQ292" s="190"/>
      <c r="AR292" s="190"/>
      <c r="AS292" s="190"/>
      <c r="AT292" s="190"/>
      <c r="AU292" s="190"/>
      <c r="AV292" s="242"/>
      <c r="AW292" s="242"/>
      <c r="AX292" s="190"/>
      <c r="AY292" s="190"/>
      <c r="AZ292" s="218"/>
      <c r="BA292" s="190"/>
      <c r="BB292" s="190"/>
      <c r="BC292" s="190"/>
      <c r="BD292" s="190"/>
      <c r="BE292" s="190"/>
      <c r="BF292" s="190"/>
      <c r="BG292" s="198" t="str">
        <f>IF(Tabela2[[#This Row],[Nazwa komponentu
'[3']]]&lt;&gt;"",'OT - przykład wodociąg'!$BS292,"")</f>
        <v/>
      </c>
      <c r="BH292" s="190"/>
      <c r="BI292" s="190"/>
      <c r="BJ292" s="190"/>
      <c r="BK292" s="190"/>
      <c r="BL292" s="190"/>
      <c r="BM292" s="190"/>
      <c r="BN292" s="190"/>
      <c r="BO292" s="190"/>
      <c r="BP292" s="190"/>
      <c r="BQ292" s="190"/>
      <c r="BR292" s="218"/>
      <c r="BS292" s="198" t="str">
        <f t="shared" si="4"/>
        <v/>
      </c>
      <c r="BT292" s="190"/>
      <c r="BU292" s="198" t="str">
        <f>IFERROR(IF(VLOOKUP(BS292,Słowniki_komponentów!$U$1:$Z$476,5,FALSE)="wg tabeli materiałowej",INDEX(Słowniki_komponentów!$AD$2:$AG$50,MATCH(BT292,Słowniki_komponentów!$AC$2:$AC$50,0),MATCH(BQ292,Słowniki_komponentów!$AD$1:$AG$1,0)),VLOOKUP(BS292,Słowniki_komponentów!$U$1:$Z$476,5,FALSE)),"brak wszystkich danych")</f>
        <v>brak wszystkich danych</v>
      </c>
      <c r="BV292" s="205"/>
      <c r="BZ292" s="90"/>
      <c r="CA292" s="90"/>
      <c r="CB292" s="90"/>
    </row>
    <row r="293" spans="1:80">
      <c r="A293" s="189" t="s">
        <v>4020</v>
      </c>
      <c r="B293" s="190"/>
      <c r="C293" s="191" t="str">
        <f>IFERROR(VLOOKUP('OT - przykład wodociąg'!$BS293,Słowniki_komponentów!$U$2:$Z$412,4,FALSE),"")</f>
        <v/>
      </c>
      <c r="D293" s="190"/>
      <c r="E293" s="190"/>
      <c r="F293" s="193"/>
      <c r="G293" s="193"/>
      <c r="H293" s="193"/>
      <c r="I293" s="253"/>
      <c r="J293" s="190"/>
      <c r="K293" s="194" t="str">
        <f>IF(Tabela2[[#This Row],[Nazwa komponentu
'[3']]]&lt;&gt;"",VLOOKUP('OT - przykład wodociąg'!$BT293,Słowniki_komponentów!$AC$2:$AH$50,6,FALSE),"")</f>
        <v/>
      </c>
      <c r="L293" s="202"/>
      <c r="M293" s="204"/>
      <c r="N293" s="202"/>
      <c r="O293" s="204">
        <f>'przedmiar - przykład wodociąg'!K301</f>
        <v>0</v>
      </c>
      <c r="P293" s="196" t="str">
        <f>IF(Tabela2[[#This Row],[Nazwa komponentu
'[3']]]&lt;&gt;"",SUM(L293:O293),"")</f>
        <v/>
      </c>
      <c r="Q293" s="190"/>
      <c r="R293" s="193"/>
      <c r="S293" s="193"/>
      <c r="T293" s="193"/>
      <c r="U293" s="190"/>
      <c r="V293" s="192"/>
      <c r="W293" s="197" t="str">
        <f>IFERROR(VLOOKUP('OT - przykład wodociąg'!$BS293,Słowniki_komponentów!$U$2:$Z$412,2,FALSE),"")</f>
        <v/>
      </c>
      <c r="X293" s="194" t="str">
        <f>IF(Tabela2[[#This Row],[Nazwa komponentu
'[3']]]&lt;&gt;"",IF(AND(Tabela2[[#This Row],[Wartość nakładów razem
'[15']]]&lt;3500,OR(MID('OT - przykład wodociąg'!$BS293,1,1)="4",MID('OT - przykład wodociąg'!$BS293,1,1)="5",MID('OT - przykład wodociąg'!$BS293,1,1)="6")),1,'OT - przykład wodociąg'!$BU293),"")</f>
        <v/>
      </c>
      <c r="Y293" s="190"/>
      <c r="Z293" s="190"/>
      <c r="AA293" s="190"/>
      <c r="AB293" s="190"/>
      <c r="AC293" s="198" t="str">
        <f>IF(Tabela2[[#This Row],[Nazwa komponentu
'[3']]]&lt;&gt;"",'OT - przykład wodociąg'!$BU293,"")</f>
        <v/>
      </c>
      <c r="AD293" s="190"/>
      <c r="AE293" s="190"/>
      <c r="AF293" s="190"/>
      <c r="AG293" s="190"/>
      <c r="AH293" s="190"/>
      <c r="AI293" s="190"/>
      <c r="AJ293" s="190"/>
      <c r="AK293" s="190"/>
      <c r="AL293" s="190"/>
      <c r="AM293" s="190"/>
      <c r="AN293" s="190"/>
      <c r="AO293" s="190"/>
      <c r="AP293" s="190"/>
      <c r="AQ293" s="190"/>
      <c r="AR293" s="190"/>
      <c r="AS293" s="190"/>
      <c r="AT293" s="190"/>
      <c r="AU293" s="190"/>
      <c r="AV293" s="242"/>
      <c r="AW293" s="242"/>
      <c r="AX293" s="190"/>
      <c r="AY293" s="190"/>
      <c r="AZ293" s="218"/>
      <c r="BA293" s="190"/>
      <c r="BB293" s="190"/>
      <c r="BC293" s="190"/>
      <c r="BD293" s="190"/>
      <c r="BE293" s="190"/>
      <c r="BF293" s="190"/>
      <c r="BG293" s="198" t="str">
        <f>IF(Tabela2[[#This Row],[Nazwa komponentu
'[3']]]&lt;&gt;"",'OT - przykład wodociąg'!$BS293,"")</f>
        <v/>
      </c>
      <c r="BH293" s="190"/>
      <c r="BI293" s="190"/>
      <c r="BJ293" s="190"/>
      <c r="BK293" s="190"/>
      <c r="BL293" s="190"/>
      <c r="BM293" s="190"/>
      <c r="BN293" s="190"/>
      <c r="BO293" s="190"/>
      <c r="BP293" s="190"/>
      <c r="BQ293" s="200"/>
      <c r="BR293" s="248"/>
      <c r="BS293" s="198" t="str">
        <f t="shared" si="4"/>
        <v/>
      </c>
      <c r="BT293" s="200"/>
      <c r="BU293" s="198" t="str">
        <f>IFERROR(IF(VLOOKUP(BS293,Słowniki_komponentów!$U$1:$Z$476,5,FALSE)="wg tabeli materiałowej",INDEX(Słowniki_komponentów!$AD$2:$AG$50,MATCH(BT293,Słowniki_komponentów!$AC$2:$AC$50,0),MATCH(BQ293,Słowniki_komponentów!$AD$1:$AG$1,0)),VLOOKUP(BS293,Słowniki_komponentów!$U$1:$Z$476,5,FALSE)),"brak wszystkich danych")</f>
        <v>brak wszystkich danych</v>
      </c>
      <c r="BV293" s="201"/>
      <c r="BZ293" s="90"/>
      <c r="CA293" s="90"/>
      <c r="CB293" s="90"/>
    </row>
    <row r="294" spans="1:80">
      <c r="A294" s="189" t="s">
        <v>4021</v>
      </c>
      <c r="B294" s="190"/>
      <c r="C294" s="191" t="str">
        <f>IFERROR(VLOOKUP('OT - przykład wodociąg'!$BS294,Słowniki_komponentów!$U$2:$Z$412,4,FALSE),"")</f>
        <v/>
      </c>
      <c r="D294" s="190"/>
      <c r="E294" s="190"/>
      <c r="F294" s="193"/>
      <c r="G294" s="193"/>
      <c r="H294" s="193"/>
      <c r="I294" s="253"/>
      <c r="J294" s="190"/>
      <c r="K294" s="194" t="str">
        <f>IF(Tabela2[[#This Row],[Nazwa komponentu
'[3']]]&lt;&gt;"",VLOOKUP('OT - przykład wodociąg'!$BT294,Słowniki_komponentów!$AC$2:$AH$50,6,FALSE),"")</f>
        <v/>
      </c>
      <c r="L294" s="202"/>
      <c r="M294" s="204"/>
      <c r="N294" s="202"/>
      <c r="O294" s="204">
        <f>'przedmiar - przykład wodociąg'!K302</f>
        <v>0</v>
      </c>
      <c r="P294" s="196" t="str">
        <f>IF(Tabela2[[#This Row],[Nazwa komponentu
'[3']]]&lt;&gt;"",SUM(L294:O294),"")</f>
        <v/>
      </c>
      <c r="Q294" s="190"/>
      <c r="R294" s="193"/>
      <c r="S294" s="193"/>
      <c r="T294" s="193"/>
      <c r="U294" s="190"/>
      <c r="V294" s="192"/>
      <c r="W294" s="197" t="str">
        <f>IFERROR(VLOOKUP('OT - przykład wodociąg'!$BS294,Słowniki_komponentów!$U$2:$Z$412,2,FALSE),"")</f>
        <v/>
      </c>
      <c r="X294" s="194" t="str">
        <f>IF(Tabela2[[#This Row],[Nazwa komponentu
'[3']]]&lt;&gt;"",IF(AND(Tabela2[[#This Row],[Wartość nakładów razem
'[15']]]&lt;3500,OR(MID('OT - przykład wodociąg'!$BS294,1,1)="4",MID('OT - przykład wodociąg'!$BS294,1,1)="5",MID('OT - przykład wodociąg'!$BS294,1,1)="6")),1,'OT - przykład wodociąg'!$BU294),"")</f>
        <v/>
      </c>
      <c r="Y294" s="190"/>
      <c r="Z294" s="190"/>
      <c r="AA294" s="190"/>
      <c r="AB294" s="190"/>
      <c r="AC294" s="198" t="str">
        <f>IF(Tabela2[[#This Row],[Nazwa komponentu
'[3']]]&lt;&gt;"",'OT - przykład wodociąg'!$BU294,"")</f>
        <v/>
      </c>
      <c r="AD294" s="190"/>
      <c r="AE294" s="190"/>
      <c r="AF294" s="190"/>
      <c r="AG294" s="190"/>
      <c r="AH294" s="190"/>
      <c r="AI294" s="190"/>
      <c r="AJ294" s="190"/>
      <c r="AK294" s="190"/>
      <c r="AL294" s="190"/>
      <c r="AM294" s="190"/>
      <c r="AN294" s="190"/>
      <c r="AO294" s="190"/>
      <c r="AP294" s="190"/>
      <c r="AQ294" s="190"/>
      <c r="AR294" s="190"/>
      <c r="AS294" s="190"/>
      <c r="AT294" s="190"/>
      <c r="AU294" s="190"/>
      <c r="AV294" s="242"/>
      <c r="AW294" s="242"/>
      <c r="AX294" s="190"/>
      <c r="AY294" s="190"/>
      <c r="AZ294" s="218"/>
      <c r="BA294" s="190"/>
      <c r="BB294" s="190"/>
      <c r="BC294" s="190"/>
      <c r="BD294" s="190"/>
      <c r="BE294" s="190"/>
      <c r="BF294" s="190"/>
      <c r="BG294" s="198" t="str">
        <f>IF(Tabela2[[#This Row],[Nazwa komponentu
'[3']]]&lt;&gt;"",'OT - przykład wodociąg'!$BS294,"")</f>
        <v/>
      </c>
      <c r="BH294" s="190"/>
      <c r="BI294" s="190"/>
      <c r="BJ294" s="190"/>
      <c r="BK294" s="190"/>
      <c r="BL294" s="190"/>
      <c r="BM294" s="190"/>
      <c r="BN294" s="190"/>
      <c r="BO294" s="190"/>
      <c r="BP294" s="190"/>
      <c r="BQ294" s="190"/>
      <c r="BR294" s="218"/>
      <c r="BS294" s="198" t="str">
        <f t="shared" si="4"/>
        <v/>
      </c>
      <c r="BT294" s="190"/>
      <c r="BU294" s="198" t="str">
        <f>IFERROR(IF(VLOOKUP(BS294,Słowniki_komponentów!$U$1:$Z$476,5,FALSE)="wg tabeli materiałowej",INDEX(Słowniki_komponentów!$AD$2:$AG$50,MATCH(BT294,Słowniki_komponentów!$AC$2:$AC$50,0),MATCH(BQ294,Słowniki_komponentów!$AD$1:$AG$1,0)),VLOOKUP(BS294,Słowniki_komponentów!$U$1:$Z$476,5,FALSE)),"brak wszystkich danych")</f>
        <v>brak wszystkich danych</v>
      </c>
      <c r="BV294" s="205"/>
      <c r="BZ294" s="90"/>
      <c r="CA294" s="90"/>
      <c r="CB294" s="90"/>
    </row>
    <row r="295" spans="1:80">
      <c r="A295" s="189" t="s">
        <v>4022</v>
      </c>
      <c r="B295" s="190"/>
      <c r="C295" s="191" t="str">
        <f>IFERROR(VLOOKUP('OT - przykład wodociąg'!$BS295,Słowniki_komponentów!$U$2:$Z$412,4,FALSE),"")</f>
        <v/>
      </c>
      <c r="D295" s="190"/>
      <c r="E295" s="190"/>
      <c r="F295" s="193"/>
      <c r="G295" s="193"/>
      <c r="H295" s="193"/>
      <c r="I295" s="253"/>
      <c r="J295" s="190"/>
      <c r="K295" s="194" t="str">
        <f>IF(Tabela2[[#This Row],[Nazwa komponentu
'[3']]]&lt;&gt;"",VLOOKUP('OT - przykład wodociąg'!$BT295,Słowniki_komponentów!$AC$2:$AH$50,6,FALSE),"")</f>
        <v/>
      </c>
      <c r="L295" s="202"/>
      <c r="M295" s="204"/>
      <c r="N295" s="202"/>
      <c r="O295" s="204">
        <f>'przedmiar - przykład wodociąg'!K303</f>
        <v>0</v>
      </c>
      <c r="P295" s="196" t="str">
        <f>IF(Tabela2[[#This Row],[Nazwa komponentu
'[3']]]&lt;&gt;"",SUM(L295:O295),"")</f>
        <v/>
      </c>
      <c r="Q295" s="190"/>
      <c r="R295" s="193"/>
      <c r="S295" s="193"/>
      <c r="T295" s="193"/>
      <c r="U295" s="190"/>
      <c r="V295" s="192"/>
      <c r="W295" s="197" t="str">
        <f>IFERROR(VLOOKUP('OT - przykład wodociąg'!$BS295,Słowniki_komponentów!$U$2:$Z$412,2,FALSE),"")</f>
        <v/>
      </c>
      <c r="X295" s="194" t="str">
        <f>IF(Tabela2[[#This Row],[Nazwa komponentu
'[3']]]&lt;&gt;"",IF(AND(Tabela2[[#This Row],[Wartość nakładów razem
'[15']]]&lt;3500,OR(MID('OT - przykład wodociąg'!$BS295,1,1)="4",MID('OT - przykład wodociąg'!$BS295,1,1)="5",MID('OT - przykład wodociąg'!$BS295,1,1)="6")),1,'OT - przykład wodociąg'!$BU295),"")</f>
        <v/>
      </c>
      <c r="Y295" s="190"/>
      <c r="Z295" s="190"/>
      <c r="AA295" s="190"/>
      <c r="AB295" s="190"/>
      <c r="AC295" s="198" t="str">
        <f>IF(Tabela2[[#This Row],[Nazwa komponentu
'[3']]]&lt;&gt;"",'OT - przykład wodociąg'!$BU295,"")</f>
        <v/>
      </c>
      <c r="AD295" s="190"/>
      <c r="AE295" s="190"/>
      <c r="AF295" s="190"/>
      <c r="AG295" s="190"/>
      <c r="AH295" s="190"/>
      <c r="AI295" s="190"/>
      <c r="AJ295" s="190"/>
      <c r="AK295" s="190"/>
      <c r="AL295" s="190"/>
      <c r="AM295" s="190"/>
      <c r="AN295" s="190"/>
      <c r="AO295" s="190"/>
      <c r="AP295" s="190"/>
      <c r="AQ295" s="190"/>
      <c r="AR295" s="190"/>
      <c r="AS295" s="190"/>
      <c r="AT295" s="190"/>
      <c r="AU295" s="190"/>
      <c r="AV295" s="242"/>
      <c r="AW295" s="242"/>
      <c r="AX295" s="190"/>
      <c r="AY295" s="190"/>
      <c r="AZ295" s="218"/>
      <c r="BA295" s="190"/>
      <c r="BB295" s="190"/>
      <c r="BC295" s="190"/>
      <c r="BD295" s="190"/>
      <c r="BE295" s="190"/>
      <c r="BF295" s="190"/>
      <c r="BG295" s="198" t="str">
        <f>IF(Tabela2[[#This Row],[Nazwa komponentu
'[3']]]&lt;&gt;"",'OT - przykład wodociąg'!$BS295,"")</f>
        <v/>
      </c>
      <c r="BH295" s="190"/>
      <c r="BI295" s="190"/>
      <c r="BJ295" s="190"/>
      <c r="BK295" s="190"/>
      <c r="BL295" s="190"/>
      <c r="BM295" s="190"/>
      <c r="BN295" s="190"/>
      <c r="BO295" s="190"/>
      <c r="BP295" s="190"/>
      <c r="BQ295" s="200"/>
      <c r="BR295" s="248"/>
      <c r="BS295" s="198" t="str">
        <f t="shared" si="4"/>
        <v/>
      </c>
      <c r="BT295" s="200"/>
      <c r="BU295" s="198" t="str">
        <f>IFERROR(IF(VLOOKUP(BS295,Słowniki_komponentów!$U$1:$Z$476,5,FALSE)="wg tabeli materiałowej",INDEX(Słowniki_komponentów!$AD$2:$AG$50,MATCH(BT295,Słowniki_komponentów!$AC$2:$AC$50,0),MATCH(BQ295,Słowniki_komponentów!$AD$1:$AG$1,0)),VLOOKUP(BS295,Słowniki_komponentów!$U$1:$Z$476,5,FALSE)),"brak wszystkich danych")</f>
        <v>brak wszystkich danych</v>
      </c>
      <c r="BV295" s="201"/>
      <c r="BZ295" s="90"/>
      <c r="CA295" s="90"/>
      <c r="CB295" s="90"/>
    </row>
    <row r="296" spans="1:80">
      <c r="A296" s="189" t="s">
        <v>4023</v>
      </c>
      <c r="B296" s="190"/>
      <c r="C296" s="191" t="str">
        <f>IFERROR(VLOOKUP('OT - przykład wodociąg'!$BS296,Słowniki_komponentów!$U$2:$Z$412,4,FALSE),"")</f>
        <v/>
      </c>
      <c r="D296" s="190"/>
      <c r="E296" s="190"/>
      <c r="F296" s="193"/>
      <c r="G296" s="193"/>
      <c r="H296" s="193"/>
      <c r="I296" s="253"/>
      <c r="J296" s="190"/>
      <c r="K296" s="194" t="str">
        <f>IF(Tabela2[[#This Row],[Nazwa komponentu
'[3']]]&lt;&gt;"",VLOOKUP('OT - przykład wodociąg'!$BT296,Słowniki_komponentów!$AC$2:$AH$50,6,FALSE),"")</f>
        <v/>
      </c>
      <c r="L296" s="202"/>
      <c r="M296" s="204"/>
      <c r="N296" s="202"/>
      <c r="O296" s="204">
        <f>'przedmiar - przykład wodociąg'!K304</f>
        <v>0</v>
      </c>
      <c r="P296" s="196" t="str">
        <f>IF(Tabela2[[#This Row],[Nazwa komponentu
'[3']]]&lt;&gt;"",SUM(L296:O296),"")</f>
        <v/>
      </c>
      <c r="Q296" s="190"/>
      <c r="R296" s="193"/>
      <c r="S296" s="193"/>
      <c r="T296" s="193"/>
      <c r="U296" s="190"/>
      <c r="V296" s="192"/>
      <c r="W296" s="197" t="str">
        <f>IFERROR(VLOOKUP('OT - przykład wodociąg'!$BS296,Słowniki_komponentów!$U$2:$Z$412,2,FALSE),"")</f>
        <v/>
      </c>
      <c r="X296" s="194" t="str">
        <f>IF(Tabela2[[#This Row],[Nazwa komponentu
'[3']]]&lt;&gt;"",IF(AND(Tabela2[[#This Row],[Wartość nakładów razem
'[15']]]&lt;3500,OR(MID('OT - przykład wodociąg'!$BS296,1,1)="4",MID('OT - przykład wodociąg'!$BS296,1,1)="5",MID('OT - przykład wodociąg'!$BS296,1,1)="6")),1,'OT - przykład wodociąg'!$BU296),"")</f>
        <v/>
      </c>
      <c r="Y296" s="190"/>
      <c r="Z296" s="190"/>
      <c r="AA296" s="190"/>
      <c r="AB296" s="190"/>
      <c r="AC296" s="198" t="str">
        <f>IF(Tabela2[[#This Row],[Nazwa komponentu
'[3']]]&lt;&gt;"",'OT - przykład wodociąg'!$BU296,"")</f>
        <v/>
      </c>
      <c r="AD296" s="190"/>
      <c r="AE296" s="190"/>
      <c r="AF296" s="190"/>
      <c r="AG296" s="190"/>
      <c r="AH296" s="190"/>
      <c r="AI296" s="190"/>
      <c r="AJ296" s="190"/>
      <c r="AK296" s="190"/>
      <c r="AL296" s="190"/>
      <c r="AM296" s="190"/>
      <c r="AN296" s="190"/>
      <c r="AO296" s="190"/>
      <c r="AP296" s="190"/>
      <c r="AQ296" s="190"/>
      <c r="AR296" s="190"/>
      <c r="AS296" s="190"/>
      <c r="AT296" s="190"/>
      <c r="AU296" s="190"/>
      <c r="AV296" s="242"/>
      <c r="AW296" s="242"/>
      <c r="AX296" s="190"/>
      <c r="AY296" s="190"/>
      <c r="AZ296" s="218"/>
      <c r="BA296" s="190"/>
      <c r="BB296" s="190"/>
      <c r="BC296" s="190"/>
      <c r="BD296" s="190"/>
      <c r="BE296" s="190"/>
      <c r="BF296" s="190"/>
      <c r="BG296" s="198" t="str">
        <f>IF(Tabela2[[#This Row],[Nazwa komponentu
'[3']]]&lt;&gt;"",'OT - przykład wodociąg'!$BS296,"")</f>
        <v/>
      </c>
      <c r="BH296" s="190"/>
      <c r="BI296" s="190"/>
      <c r="BJ296" s="190"/>
      <c r="BK296" s="190"/>
      <c r="BL296" s="190"/>
      <c r="BM296" s="190"/>
      <c r="BN296" s="190"/>
      <c r="BO296" s="190"/>
      <c r="BP296" s="190"/>
      <c r="BQ296" s="190"/>
      <c r="BR296" s="218"/>
      <c r="BS296" s="198" t="str">
        <f t="shared" si="4"/>
        <v/>
      </c>
      <c r="BT296" s="190"/>
      <c r="BU296" s="198" t="str">
        <f>IFERROR(IF(VLOOKUP(BS296,Słowniki_komponentów!$U$1:$Z$476,5,FALSE)="wg tabeli materiałowej",INDEX(Słowniki_komponentów!$AD$2:$AG$50,MATCH(BT296,Słowniki_komponentów!$AC$2:$AC$50,0),MATCH(BQ296,Słowniki_komponentów!$AD$1:$AG$1,0)),VLOOKUP(BS296,Słowniki_komponentów!$U$1:$Z$476,5,FALSE)),"brak wszystkich danych")</f>
        <v>brak wszystkich danych</v>
      </c>
      <c r="BV296" s="205"/>
      <c r="BZ296" s="90"/>
      <c r="CA296" s="90"/>
      <c r="CB296" s="90"/>
    </row>
    <row r="297" spans="1:80">
      <c r="A297" s="189" t="s">
        <v>4024</v>
      </c>
      <c r="B297" s="190"/>
      <c r="C297" s="191" t="str">
        <f>IFERROR(VLOOKUP('OT - przykład wodociąg'!$BS297,Słowniki_komponentów!$U$2:$Z$412,4,FALSE),"")</f>
        <v/>
      </c>
      <c r="D297" s="190"/>
      <c r="E297" s="190"/>
      <c r="F297" s="193"/>
      <c r="G297" s="193"/>
      <c r="H297" s="193"/>
      <c r="I297" s="253"/>
      <c r="J297" s="190"/>
      <c r="K297" s="194" t="str">
        <f>IF(Tabela2[[#This Row],[Nazwa komponentu
'[3']]]&lt;&gt;"",VLOOKUP('OT - przykład wodociąg'!$BT297,Słowniki_komponentów!$AC$2:$AH$50,6,FALSE),"")</f>
        <v/>
      </c>
      <c r="L297" s="202"/>
      <c r="M297" s="204"/>
      <c r="N297" s="202"/>
      <c r="O297" s="204">
        <f>'przedmiar - przykład wodociąg'!K305</f>
        <v>0</v>
      </c>
      <c r="P297" s="196" t="str">
        <f>IF(Tabela2[[#This Row],[Nazwa komponentu
'[3']]]&lt;&gt;"",SUM(L297:O297),"")</f>
        <v/>
      </c>
      <c r="Q297" s="190"/>
      <c r="R297" s="193"/>
      <c r="S297" s="193"/>
      <c r="T297" s="193"/>
      <c r="U297" s="190"/>
      <c r="V297" s="192"/>
      <c r="W297" s="197" t="str">
        <f>IFERROR(VLOOKUP('OT - przykład wodociąg'!$BS297,Słowniki_komponentów!$U$2:$Z$412,2,FALSE),"")</f>
        <v/>
      </c>
      <c r="X297" s="194" t="str">
        <f>IF(Tabela2[[#This Row],[Nazwa komponentu
'[3']]]&lt;&gt;"",IF(AND(Tabela2[[#This Row],[Wartość nakładów razem
'[15']]]&lt;3500,OR(MID('OT - przykład wodociąg'!$BS297,1,1)="4",MID('OT - przykład wodociąg'!$BS297,1,1)="5",MID('OT - przykład wodociąg'!$BS297,1,1)="6")),1,'OT - przykład wodociąg'!$BU297),"")</f>
        <v/>
      </c>
      <c r="Y297" s="190"/>
      <c r="Z297" s="190"/>
      <c r="AA297" s="190"/>
      <c r="AB297" s="190"/>
      <c r="AC297" s="198" t="str">
        <f>IF(Tabela2[[#This Row],[Nazwa komponentu
'[3']]]&lt;&gt;"",'OT - przykład wodociąg'!$BU297,"")</f>
        <v/>
      </c>
      <c r="AD297" s="190"/>
      <c r="AE297" s="190"/>
      <c r="AF297" s="190"/>
      <c r="AG297" s="190"/>
      <c r="AH297" s="190"/>
      <c r="AI297" s="190"/>
      <c r="AJ297" s="190"/>
      <c r="AK297" s="190"/>
      <c r="AL297" s="190"/>
      <c r="AM297" s="190"/>
      <c r="AN297" s="190"/>
      <c r="AO297" s="190"/>
      <c r="AP297" s="190"/>
      <c r="AQ297" s="190"/>
      <c r="AR297" s="190"/>
      <c r="AS297" s="190"/>
      <c r="AT297" s="190"/>
      <c r="AU297" s="190"/>
      <c r="AV297" s="242"/>
      <c r="AW297" s="242"/>
      <c r="AX297" s="190"/>
      <c r="AY297" s="190"/>
      <c r="AZ297" s="218"/>
      <c r="BA297" s="190"/>
      <c r="BB297" s="190"/>
      <c r="BC297" s="190"/>
      <c r="BD297" s="190"/>
      <c r="BE297" s="190"/>
      <c r="BF297" s="190"/>
      <c r="BG297" s="198" t="str">
        <f>IF(Tabela2[[#This Row],[Nazwa komponentu
'[3']]]&lt;&gt;"",'OT - przykład wodociąg'!$BS297,"")</f>
        <v/>
      </c>
      <c r="BH297" s="190"/>
      <c r="BI297" s="190"/>
      <c r="BJ297" s="190"/>
      <c r="BK297" s="190"/>
      <c r="BL297" s="190"/>
      <c r="BM297" s="190"/>
      <c r="BN297" s="190"/>
      <c r="BO297" s="190"/>
      <c r="BP297" s="190"/>
      <c r="BQ297" s="200"/>
      <c r="BR297" s="248"/>
      <c r="BS297" s="198" t="str">
        <f t="shared" si="4"/>
        <v/>
      </c>
      <c r="BT297" s="200"/>
      <c r="BU297" s="198" t="str">
        <f>IFERROR(IF(VLOOKUP(BS297,Słowniki_komponentów!$U$1:$Z$476,5,FALSE)="wg tabeli materiałowej",INDEX(Słowniki_komponentów!$AD$2:$AG$50,MATCH(BT297,Słowniki_komponentów!$AC$2:$AC$50,0),MATCH(BQ297,Słowniki_komponentów!$AD$1:$AG$1,0)),VLOOKUP(BS297,Słowniki_komponentów!$U$1:$Z$476,5,FALSE)),"brak wszystkich danych")</f>
        <v>brak wszystkich danych</v>
      </c>
      <c r="BV297" s="201"/>
      <c r="BZ297" s="90"/>
      <c r="CA297" s="90"/>
      <c r="CB297" s="90"/>
    </row>
    <row r="298" spans="1:80">
      <c r="A298" s="189" t="s">
        <v>4025</v>
      </c>
      <c r="B298" s="190"/>
      <c r="C298" s="191" t="str">
        <f>IFERROR(VLOOKUP('OT - przykład wodociąg'!$BS298,Słowniki_komponentów!$U$2:$Z$412,4,FALSE),"")</f>
        <v/>
      </c>
      <c r="D298" s="190"/>
      <c r="E298" s="190"/>
      <c r="F298" s="193"/>
      <c r="G298" s="193"/>
      <c r="H298" s="193"/>
      <c r="I298" s="253"/>
      <c r="J298" s="190"/>
      <c r="K298" s="194" t="str">
        <f>IF(Tabela2[[#This Row],[Nazwa komponentu
'[3']]]&lt;&gt;"",VLOOKUP('OT - przykład wodociąg'!$BT298,Słowniki_komponentów!$AC$2:$AH$50,6,FALSE),"")</f>
        <v/>
      </c>
      <c r="L298" s="202"/>
      <c r="M298" s="204"/>
      <c r="N298" s="202"/>
      <c r="O298" s="204">
        <f>'przedmiar - przykład wodociąg'!K306</f>
        <v>0</v>
      </c>
      <c r="P298" s="196" t="str">
        <f>IF(Tabela2[[#This Row],[Nazwa komponentu
'[3']]]&lt;&gt;"",SUM(L298:O298),"")</f>
        <v/>
      </c>
      <c r="Q298" s="190"/>
      <c r="R298" s="193"/>
      <c r="S298" s="193"/>
      <c r="T298" s="193"/>
      <c r="U298" s="190"/>
      <c r="V298" s="192"/>
      <c r="W298" s="197" t="str">
        <f>IFERROR(VLOOKUP('OT - przykład wodociąg'!$BS298,Słowniki_komponentów!$U$2:$Z$412,2,FALSE),"")</f>
        <v/>
      </c>
      <c r="X298" s="194" t="str">
        <f>IF(Tabela2[[#This Row],[Nazwa komponentu
'[3']]]&lt;&gt;"",IF(AND(Tabela2[[#This Row],[Wartość nakładów razem
'[15']]]&lt;3500,OR(MID('OT - przykład wodociąg'!$BS298,1,1)="4",MID('OT - przykład wodociąg'!$BS298,1,1)="5",MID('OT - przykład wodociąg'!$BS298,1,1)="6")),1,'OT - przykład wodociąg'!$BU298),"")</f>
        <v/>
      </c>
      <c r="Y298" s="190"/>
      <c r="Z298" s="190"/>
      <c r="AA298" s="190"/>
      <c r="AB298" s="190"/>
      <c r="AC298" s="198" t="str">
        <f>IF(Tabela2[[#This Row],[Nazwa komponentu
'[3']]]&lt;&gt;"",'OT - przykład wodociąg'!$BU298,"")</f>
        <v/>
      </c>
      <c r="AD298" s="190"/>
      <c r="AE298" s="190"/>
      <c r="AF298" s="190"/>
      <c r="AG298" s="190"/>
      <c r="AH298" s="190"/>
      <c r="AI298" s="190"/>
      <c r="AJ298" s="190"/>
      <c r="AK298" s="190"/>
      <c r="AL298" s="190"/>
      <c r="AM298" s="190"/>
      <c r="AN298" s="190"/>
      <c r="AO298" s="190"/>
      <c r="AP298" s="190"/>
      <c r="AQ298" s="190"/>
      <c r="AR298" s="190"/>
      <c r="AS298" s="190"/>
      <c r="AT298" s="190"/>
      <c r="AU298" s="190"/>
      <c r="AV298" s="242"/>
      <c r="AW298" s="242"/>
      <c r="AX298" s="190"/>
      <c r="AY298" s="190"/>
      <c r="AZ298" s="218"/>
      <c r="BA298" s="190"/>
      <c r="BB298" s="190"/>
      <c r="BC298" s="190"/>
      <c r="BD298" s="190"/>
      <c r="BE298" s="190"/>
      <c r="BF298" s="190"/>
      <c r="BG298" s="198" t="str">
        <f>IF(Tabela2[[#This Row],[Nazwa komponentu
'[3']]]&lt;&gt;"",'OT - przykład wodociąg'!$BS298,"")</f>
        <v/>
      </c>
      <c r="BH298" s="190"/>
      <c r="BI298" s="190"/>
      <c r="BJ298" s="190"/>
      <c r="BK298" s="190"/>
      <c r="BL298" s="190"/>
      <c r="BM298" s="190"/>
      <c r="BN298" s="190"/>
      <c r="BO298" s="190"/>
      <c r="BP298" s="190"/>
      <c r="BQ298" s="190"/>
      <c r="BR298" s="218"/>
      <c r="BS298" s="198" t="str">
        <f t="shared" si="4"/>
        <v/>
      </c>
      <c r="BT298" s="190"/>
      <c r="BU298" s="198" t="str">
        <f>IFERROR(IF(VLOOKUP(BS298,Słowniki_komponentów!$U$1:$Z$476,5,FALSE)="wg tabeli materiałowej",INDEX(Słowniki_komponentów!$AD$2:$AG$50,MATCH(BT298,Słowniki_komponentów!$AC$2:$AC$50,0),MATCH(BQ298,Słowniki_komponentów!$AD$1:$AG$1,0)),VLOOKUP(BS298,Słowniki_komponentów!$U$1:$Z$476,5,FALSE)),"brak wszystkich danych")</f>
        <v>brak wszystkich danych</v>
      </c>
      <c r="BV298" s="205"/>
      <c r="BZ298" s="90"/>
      <c r="CA298" s="90"/>
      <c r="CB298" s="90"/>
    </row>
    <row r="299" spans="1:80">
      <c r="A299" s="189" t="s">
        <v>4026</v>
      </c>
      <c r="B299" s="190"/>
      <c r="C299" s="191" t="str">
        <f>IFERROR(VLOOKUP('OT - przykład wodociąg'!$BS299,Słowniki_komponentów!$U$2:$Z$412,4,FALSE),"")</f>
        <v/>
      </c>
      <c r="D299" s="190"/>
      <c r="E299" s="190"/>
      <c r="F299" s="193"/>
      <c r="G299" s="193"/>
      <c r="H299" s="193"/>
      <c r="I299" s="253"/>
      <c r="J299" s="190"/>
      <c r="K299" s="194" t="str">
        <f>IF(Tabela2[[#This Row],[Nazwa komponentu
'[3']]]&lt;&gt;"",VLOOKUP('OT - przykład wodociąg'!$BT299,Słowniki_komponentów!$AC$2:$AH$50,6,FALSE),"")</f>
        <v/>
      </c>
      <c r="L299" s="202"/>
      <c r="M299" s="204"/>
      <c r="N299" s="202"/>
      <c r="O299" s="204">
        <f>'przedmiar - przykład wodociąg'!K307</f>
        <v>0</v>
      </c>
      <c r="P299" s="196" t="str">
        <f>IF(Tabela2[[#This Row],[Nazwa komponentu
'[3']]]&lt;&gt;"",SUM(L299:O299),"")</f>
        <v/>
      </c>
      <c r="Q299" s="190"/>
      <c r="R299" s="193"/>
      <c r="S299" s="193"/>
      <c r="T299" s="193"/>
      <c r="U299" s="190"/>
      <c r="V299" s="192"/>
      <c r="W299" s="197" t="str">
        <f>IFERROR(VLOOKUP('OT - przykład wodociąg'!$BS299,Słowniki_komponentów!$U$2:$Z$412,2,FALSE),"")</f>
        <v/>
      </c>
      <c r="X299" s="194" t="str">
        <f>IF(Tabela2[[#This Row],[Nazwa komponentu
'[3']]]&lt;&gt;"",IF(AND(Tabela2[[#This Row],[Wartość nakładów razem
'[15']]]&lt;3500,OR(MID('OT - przykład wodociąg'!$BS299,1,1)="4",MID('OT - przykład wodociąg'!$BS299,1,1)="5",MID('OT - przykład wodociąg'!$BS299,1,1)="6")),1,'OT - przykład wodociąg'!$BU299),"")</f>
        <v/>
      </c>
      <c r="Y299" s="190"/>
      <c r="Z299" s="190"/>
      <c r="AA299" s="190"/>
      <c r="AB299" s="190"/>
      <c r="AC299" s="198" t="str">
        <f>IF(Tabela2[[#This Row],[Nazwa komponentu
'[3']]]&lt;&gt;"",'OT - przykład wodociąg'!$BU299,"")</f>
        <v/>
      </c>
      <c r="AD299" s="190"/>
      <c r="AE299" s="190"/>
      <c r="AF299" s="190"/>
      <c r="AG299" s="190"/>
      <c r="AH299" s="190"/>
      <c r="AI299" s="190"/>
      <c r="AJ299" s="190"/>
      <c r="AK299" s="190"/>
      <c r="AL299" s="190"/>
      <c r="AM299" s="190"/>
      <c r="AN299" s="190"/>
      <c r="AO299" s="190"/>
      <c r="AP299" s="190"/>
      <c r="AQ299" s="190"/>
      <c r="AR299" s="190"/>
      <c r="AS299" s="190"/>
      <c r="AT299" s="190"/>
      <c r="AU299" s="190"/>
      <c r="AV299" s="242"/>
      <c r="AW299" s="242"/>
      <c r="AX299" s="190"/>
      <c r="AY299" s="190"/>
      <c r="AZ299" s="218"/>
      <c r="BA299" s="190"/>
      <c r="BB299" s="190"/>
      <c r="BC299" s="190"/>
      <c r="BD299" s="190"/>
      <c r="BE299" s="190"/>
      <c r="BF299" s="190"/>
      <c r="BG299" s="198" t="str">
        <f>IF(Tabela2[[#This Row],[Nazwa komponentu
'[3']]]&lt;&gt;"",'OT - przykład wodociąg'!$BS299,"")</f>
        <v/>
      </c>
      <c r="BH299" s="190"/>
      <c r="BI299" s="190"/>
      <c r="BJ299" s="190"/>
      <c r="BK299" s="190"/>
      <c r="BL299" s="190"/>
      <c r="BM299" s="190"/>
      <c r="BN299" s="190"/>
      <c r="BO299" s="190"/>
      <c r="BP299" s="190"/>
      <c r="BQ299" s="200"/>
      <c r="BR299" s="248"/>
      <c r="BS299" s="198" t="str">
        <f t="shared" si="4"/>
        <v/>
      </c>
      <c r="BT299" s="200"/>
      <c r="BU299" s="198" t="str">
        <f>IFERROR(IF(VLOOKUP(BS299,Słowniki_komponentów!$U$1:$Z$476,5,FALSE)="wg tabeli materiałowej",INDEX(Słowniki_komponentów!$AD$2:$AG$50,MATCH(BT299,Słowniki_komponentów!$AC$2:$AC$50,0),MATCH(BQ299,Słowniki_komponentów!$AD$1:$AG$1,0)),VLOOKUP(BS299,Słowniki_komponentów!$U$1:$Z$476,5,FALSE)),"brak wszystkich danych")</f>
        <v>brak wszystkich danych</v>
      </c>
      <c r="BV299" s="201"/>
      <c r="BZ299" s="90"/>
      <c r="CA299" s="90"/>
      <c r="CB299" s="90"/>
    </row>
    <row r="300" spans="1:80">
      <c r="A300" s="189" t="s">
        <v>4027</v>
      </c>
      <c r="B300" s="190"/>
      <c r="C300" s="191" t="str">
        <f>IFERROR(VLOOKUP('OT - przykład wodociąg'!$BS300,Słowniki_komponentów!$U$2:$Z$412,4,FALSE),"")</f>
        <v/>
      </c>
      <c r="D300" s="190"/>
      <c r="E300" s="190"/>
      <c r="F300" s="193"/>
      <c r="G300" s="193"/>
      <c r="H300" s="193"/>
      <c r="I300" s="253"/>
      <c r="J300" s="190"/>
      <c r="K300" s="194" t="str">
        <f>IF(Tabela2[[#This Row],[Nazwa komponentu
'[3']]]&lt;&gt;"",VLOOKUP('OT - przykład wodociąg'!$BT300,Słowniki_komponentów!$AC$2:$AH$50,6,FALSE),"")</f>
        <v/>
      </c>
      <c r="L300" s="202"/>
      <c r="M300" s="204"/>
      <c r="N300" s="202"/>
      <c r="O300" s="204">
        <f>'przedmiar - przykład wodociąg'!K308</f>
        <v>0</v>
      </c>
      <c r="P300" s="196" t="str">
        <f>IF(Tabela2[[#This Row],[Nazwa komponentu
'[3']]]&lt;&gt;"",SUM(L300:O300),"")</f>
        <v/>
      </c>
      <c r="Q300" s="190"/>
      <c r="R300" s="193"/>
      <c r="S300" s="193"/>
      <c r="T300" s="193"/>
      <c r="U300" s="190"/>
      <c r="V300" s="192"/>
      <c r="W300" s="197" t="str">
        <f>IFERROR(VLOOKUP('OT - przykład wodociąg'!$BS300,Słowniki_komponentów!$U$2:$Z$412,2,FALSE),"")</f>
        <v/>
      </c>
      <c r="X300" s="194" t="str">
        <f>IF(Tabela2[[#This Row],[Nazwa komponentu
'[3']]]&lt;&gt;"",IF(AND(Tabela2[[#This Row],[Wartość nakładów razem
'[15']]]&lt;3500,OR(MID('OT - przykład wodociąg'!$BS300,1,1)="4",MID('OT - przykład wodociąg'!$BS300,1,1)="5",MID('OT - przykład wodociąg'!$BS300,1,1)="6")),1,'OT - przykład wodociąg'!$BU300),"")</f>
        <v/>
      </c>
      <c r="Y300" s="190"/>
      <c r="Z300" s="190"/>
      <c r="AA300" s="190"/>
      <c r="AB300" s="190"/>
      <c r="AC300" s="198" t="str">
        <f>IF(Tabela2[[#This Row],[Nazwa komponentu
'[3']]]&lt;&gt;"",'OT - przykład wodociąg'!$BU300,"")</f>
        <v/>
      </c>
      <c r="AD300" s="190"/>
      <c r="AE300" s="190"/>
      <c r="AF300" s="190"/>
      <c r="AG300" s="190"/>
      <c r="AH300" s="190"/>
      <c r="AI300" s="190"/>
      <c r="AJ300" s="190"/>
      <c r="AK300" s="190"/>
      <c r="AL300" s="190"/>
      <c r="AM300" s="190"/>
      <c r="AN300" s="190"/>
      <c r="AO300" s="190"/>
      <c r="AP300" s="190"/>
      <c r="AQ300" s="190"/>
      <c r="AR300" s="190"/>
      <c r="AS300" s="190"/>
      <c r="AT300" s="190"/>
      <c r="AU300" s="190"/>
      <c r="AV300" s="242"/>
      <c r="AW300" s="242"/>
      <c r="AX300" s="190"/>
      <c r="AY300" s="190"/>
      <c r="AZ300" s="218"/>
      <c r="BA300" s="190"/>
      <c r="BB300" s="190"/>
      <c r="BC300" s="190"/>
      <c r="BD300" s="190"/>
      <c r="BE300" s="190"/>
      <c r="BF300" s="190"/>
      <c r="BG300" s="198" t="str">
        <f>IF(Tabela2[[#This Row],[Nazwa komponentu
'[3']]]&lt;&gt;"",'OT - przykład wodociąg'!$BS300,"")</f>
        <v/>
      </c>
      <c r="BH300" s="190"/>
      <c r="BI300" s="190"/>
      <c r="BJ300" s="190"/>
      <c r="BK300" s="190"/>
      <c r="BL300" s="190"/>
      <c r="BM300" s="190"/>
      <c r="BN300" s="190"/>
      <c r="BO300" s="190"/>
      <c r="BP300" s="190"/>
      <c r="BQ300" s="190"/>
      <c r="BR300" s="218"/>
      <c r="BS300" s="198" t="str">
        <f t="shared" si="4"/>
        <v/>
      </c>
      <c r="BT300" s="190"/>
      <c r="BU300" s="198" t="str">
        <f>IFERROR(IF(VLOOKUP(BS300,Słowniki_komponentów!$U$1:$Z$476,5,FALSE)="wg tabeli materiałowej",INDEX(Słowniki_komponentów!$AD$2:$AG$50,MATCH(BT300,Słowniki_komponentów!$AC$2:$AC$50,0),MATCH(BQ300,Słowniki_komponentów!$AD$1:$AG$1,0)),VLOOKUP(BS300,Słowniki_komponentów!$U$1:$Z$476,5,FALSE)),"brak wszystkich danych")</f>
        <v>brak wszystkich danych</v>
      </c>
      <c r="BV300" s="205"/>
      <c r="BZ300" s="90"/>
      <c r="CA300" s="90"/>
      <c r="CB300" s="90"/>
    </row>
    <row r="301" spans="1:80">
      <c r="A301" s="189" t="s">
        <v>4028</v>
      </c>
      <c r="B301" s="190"/>
      <c r="C301" s="191" t="str">
        <f>IFERROR(VLOOKUP('OT - przykład wodociąg'!$BS301,Słowniki_komponentów!$U$2:$Z$412,4,FALSE),"")</f>
        <v/>
      </c>
      <c r="D301" s="190"/>
      <c r="E301" s="190"/>
      <c r="F301" s="193"/>
      <c r="G301" s="193"/>
      <c r="H301" s="193"/>
      <c r="I301" s="253"/>
      <c r="J301" s="190"/>
      <c r="K301" s="194" t="str">
        <f>IF(Tabela2[[#This Row],[Nazwa komponentu
'[3']]]&lt;&gt;"",VLOOKUP('OT - przykład wodociąg'!$BT301,Słowniki_komponentów!$AC$2:$AH$50,6,FALSE),"")</f>
        <v/>
      </c>
      <c r="L301" s="202"/>
      <c r="M301" s="204"/>
      <c r="N301" s="202"/>
      <c r="O301" s="204">
        <f>'przedmiar - przykład wodociąg'!K309</f>
        <v>0</v>
      </c>
      <c r="P301" s="196" t="str">
        <f>IF(Tabela2[[#This Row],[Nazwa komponentu
'[3']]]&lt;&gt;"",SUM(L301:O301),"")</f>
        <v/>
      </c>
      <c r="Q301" s="190"/>
      <c r="R301" s="193"/>
      <c r="S301" s="193"/>
      <c r="T301" s="193"/>
      <c r="U301" s="190"/>
      <c r="V301" s="192"/>
      <c r="W301" s="197" t="str">
        <f>IFERROR(VLOOKUP('OT - przykład wodociąg'!$BS301,Słowniki_komponentów!$U$2:$Z$412,2,FALSE),"")</f>
        <v/>
      </c>
      <c r="X301" s="194" t="str">
        <f>IF(Tabela2[[#This Row],[Nazwa komponentu
'[3']]]&lt;&gt;"",IF(AND(Tabela2[[#This Row],[Wartość nakładów razem
'[15']]]&lt;3500,OR(MID('OT - przykład wodociąg'!$BS301,1,1)="4",MID('OT - przykład wodociąg'!$BS301,1,1)="5",MID('OT - przykład wodociąg'!$BS301,1,1)="6")),1,'OT - przykład wodociąg'!$BU301),"")</f>
        <v/>
      </c>
      <c r="Y301" s="190"/>
      <c r="Z301" s="190"/>
      <c r="AA301" s="190"/>
      <c r="AB301" s="190"/>
      <c r="AC301" s="198" t="str">
        <f>IF(Tabela2[[#This Row],[Nazwa komponentu
'[3']]]&lt;&gt;"",'OT - przykład wodociąg'!$BU301,"")</f>
        <v/>
      </c>
      <c r="AD301" s="190"/>
      <c r="AE301" s="190"/>
      <c r="AF301" s="190"/>
      <c r="AG301" s="190"/>
      <c r="AH301" s="190"/>
      <c r="AI301" s="190"/>
      <c r="AJ301" s="190"/>
      <c r="AK301" s="190"/>
      <c r="AL301" s="190"/>
      <c r="AM301" s="190"/>
      <c r="AN301" s="190"/>
      <c r="AO301" s="190"/>
      <c r="AP301" s="190"/>
      <c r="AQ301" s="190"/>
      <c r="AR301" s="190"/>
      <c r="AS301" s="190"/>
      <c r="AT301" s="190"/>
      <c r="AU301" s="190"/>
      <c r="AV301" s="242"/>
      <c r="AW301" s="242"/>
      <c r="AX301" s="190"/>
      <c r="AY301" s="190"/>
      <c r="AZ301" s="218"/>
      <c r="BA301" s="190"/>
      <c r="BB301" s="190"/>
      <c r="BC301" s="190"/>
      <c r="BD301" s="190"/>
      <c r="BE301" s="190"/>
      <c r="BF301" s="190"/>
      <c r="BG301" s="198" t="str">
        <f>IF(Tabela2[[#This Row],[Nazwa komponentu
'[3']]]&lt;&gt;"",'OT - przykład wodociąg'!$BS301,"")</f>
        <v/>
      </c>
      <c r="BH301" s="190"/>
      <c r="BI301" s="190"/>
      <c r="BJ301" s="190"/>
      <c r="BK301" s="190"/>
      <c r="BL301" s="190"/>
      <c r="BM301" s="190"/>
      <c r="BN301" s="190"/>
      <c r="BO301" s="190"/>
      <c r="BP301" s="190"/>
      <c r="BQ301" s="200"/>
      <c r="BR301" s="248"/>
      <c r="BS301" s="198" t="str">
        <f t="shared" si="4"/>
        <v/>
      </c>
      <c r="BT301" s="200"/>
      <c r="BU301" s="198" t="str">
        <f>IFERROR(IF(VLOOKUP(BS301,Słowniki_komponentów!$U$1:$Z$476,5,FALSE)="wg tabeli materiałowej",INDEX(Słowniki_komponentów!$AD$2:$AG$50,MATCH(BT301,Słowniki_komponentów!$AC$2:$AC$50,0),MATCH(BQ301,Słowniki_komponentów!$AD$1:$AG$1,0)),VLOOKUP(BS301,Słowniki_komponentów!$U$1:$Z$476,5,FALSE)),"brak wszystkich danych")</f>
        <v>brak wszystkich danych</v>
      </c>
      <c r="BV301" s="201"/>
      <c r="BZ301" s="90"/>
      <c r="CA301" s="90"/>
      <c r="CB301" s="90"/>
    </row>
    <row r="302" spans="1:80">
      <c r="A302" s="189" t="s">
        <v>4029</v>
      </c>
      <c r="B302" s="190"/>
      <c r="C302" s="191" t="str">
        <f>IFERROR(VLOOKUP('OT - przykład wodociąg'!$BS302,Słowniki_komponentów!$U$2:$Z$412,4,FALSE),"")</f>
        <v/>
      </c>
      <c r="D302" s="190"/>
      <c r="E302" s="190"/>
      <c r="F302" s="193"/>
      <c r="G302" s="193"/>
      <c r="H302" s="193"/>
      <c r="I302" s="253"/>
      <c r="J302" s="190"/>
      <c r="K302" s="194" t="str">
        <f>IF(Tabela2[[#This Row],[Nazwa komponentu
'[3']]]&lt;&gt;"",VLOOKUP('OT - przykład wodociąg'!$BT302,Słowniki_komponentów!$AC$2:$AH$50,6,FALSE),"")</f>
        <v/>
      </c>
      <c r="L302" s="202"/>
      <c r="M302" s="204"/>
      <c r="N302" s="202"/>
      <c r="O302" s="204">
        <f>'przedmiar - przykład wodociąg'!K310</f>
        <v>0</v>
      </c>
      <c r="P302" s="196" t="str">
        <f>IF(Tabela2[[#This Row],[Nazwa komponentu
'[3']]]&lt;&gt;"",SUM(L302:O302),"")</f>
        <v/>
      </c>
      <c r="Q302" s="190"/>
      <c r="R302" s="193"/>
      <c r="S302" s="193"/>
      <c r="T302" s="193"/>
      <c r="U302" s="190"/>
      <c r="V302" s="192"/>
      <c r="W302" s="197" t="str">
        <f>IFERROR(VLOOKUP('OT - przykład wodociąg'!$BS302,Słowniki_komponentów!$U$2:$Z$412,2,FALSE),"")</f>
        <v/>
      </c>
      <c r="X302" s="194" t="str">
        <f>IF(Tabela2[[#This Row],[Nazwa komponentu
'[3']]]&lt;&gt;"",IF(AND(Tabela2[[#This Row],[Wartość nakładów razem
'[15']]]&lt;3500,OR(MID('OT - przykład wodociąg'!$BS302,1,1)="4",MID('OT - przykład wodociąg'!$BS302,1,1)="5",MID('OT - przykład wodociąg'!$BS302,1,1)="6")),1,'OT - przykład wodociąg'!$BU302),"")</f>
        <v/>
      </c>
      <c r="Y302" s="190"/>
      <c r="Z302" s="190"/>
      <c r="AA302" s="190"/>
      <c r="AB302" s="190"/>
      <c r="AC302" s="198" t="str">
        <f>IF(Tabela2[[#This Row],[Nazwa komponentu
'[3']]]&lt;&gt;"",'OT - przykład wodociąg'!$BU302,"")</f>
        <v/>
      </c>
      <c r="AD302" s="190"/>
      <c r="AE302" s="190"/>
      <c r="AF302" s="190"/>
      <c r="AG302" s="190"/>
      <c r="AH302" s="190"/>
      <c r="AI302" s="190"/>
      <c r="AJ302" s="190"/>
      <c r="AK302" s="190"/>
      <c r="AL302" s="190"/>
      <c r="AM302" s="190"/>
      <c r="AN302" s="190"/>
      <c r="AO302" s="190"/>
      <c r="AP302" s="190"/>
      <c r="AQ302" s="190"/>
      <c r="AR302" s="190"/>
      <c r="AS302" s="190"/>
      <c r="AT302" s="190"/>
      <c r="AU302" s="190"/>
      <c r="AV302" s="242"/>
      <c r="AW302" s="242"/>
      <c r="AX302" s="190"/>
      <c r="AY302" s="190"/>
      <c r="AZ302" s="218"/>
      <c r="BA302" s="190"/>
      <c r="BB302" s="190"/>
      <c r="BC302" s="190"/>
      <c r="BD302" s="190"/>
      <c r="BE302" s="190"/>
      <c r="BF302" s="190"/>
      <c r="BG302" s="198" t="str">
        <f>IF(Tabela2[[#This Row],[Nazwa komponentu
'[3']]]&lt;&gt;"",'OT - przykład wodociąg'!$BS302,"")</f>
        <v/>
      </c>
      <c r="BH302" s="190"/>
      <c r="BI302" s="190"/>
      <c r="BJ302" s="190"/>
      <c r="BK302" s="190"/>
      <c r="BL302" s="190"/>
      <c r="BM302" s="190"/>
      <c r="BN302" s="190"/>
      <c r="BO302" s="190"/>
      <c r="BP302" s="190"/>
      <c r="BQ302" s="190"/>
      <c r="BR302" s="218"/>
      <c r="BS302" s="198" t="str">
        <f t="shared" si="4"/>
        <v/>
      </c>
      <c r="BT302" s="190"/>
      <c r="BU302" s="198" t="str">
        <f>IFERROR(IF(VLOOKUP(BS302,Słowniki_komponentów!$U$1:$Z$476,5,FALSE)="wg tabeli materiałowej",INDEX(Słowniki_komponentów!$AD$2:$AG$50,MATCH(BT302,Słowniki_komponentów!$AC$2:$AC$50,0),MATCH(BQ302,Słowniki_komponentów!$AD$1:$AG$1,0)),VLOOKUP(BS302,Słowniki_komponentów!$U$1:$Z$476,5,FALSE)),"brak wszystkich danych")</f>
        <v>brak wszystkich danych</v>
      </c>
      <c r="BV302" s="205"/>
      <c r="BZ302" s="90"/>
      <c r="CA302" s="90"/>
      <c r="CB302" s="90"/>
    </row>
    <row r="303" spans="1:80">
      <c r="A303" s="189" t="s">
        <v>4030</v>
      </c>
      <c r="B303" s="190"/>
      <c r="C303" s="191" t="str">
        <f>IFERROR(VLOOKUP('OT - przykład wodociąg'!$BS303,Słowniki_komponentów!$U$2:$Z$412,4,FALSE),"")</f>
        <v/>
      </c>
      <c r="D303" s="190"/>
      <c r="E303" s="190"/>
      <c r="F303" s="193"/>
      <c r="G303" s="193"/>
      <c r="H303" s="193"/>
      <c r="I303" s="253"/>
      <c r="J303" s="190"/>
      <c r="K303" s="194" t="str">
        <f>IF(Tabela2[[#This Row],[Nazwa komponentu
'[3']]]&lt;&gt;"",VLOOKUP('OT - przykład wodociąg'!$BT303,Słowniki_komponentów!$AC$2:$AH$50,6,FALSE),"")</f>
        <v/>
      </c>
      <c r="L303" s="202"/>
      <c r="M303" s="204"/>
      <c r="N303" s="202"/>
      <c r="O303" s="204">
        <f>'przedmiar - przykład wodociąg'!K311</f>
        <v>0</v>
      </c>
      <c r="P303" s="196" t="str">
        <f>IF(Tabela2[[#This Row],[Nazwa komponentu
'[3']]]&lt;&gt;"",SUM(L303:O303),"")</f>
        <v/>
      </c>
      <c r="Q303" s="190"/>
      <c r="R303" s="193"/>
      <c r="S303" s="193"/>
      <c r="T303" s="193"/>
      <c r="U303" s="190"/>
      <c r="V303" s="192"/>
      <c r="W303" s="197" t="str">
        <f>IFERROR(VLOOKUP('OT - przykład wodociąg'!$BS303,Słowniki_komponentów!$U$2:$Z$412,2,FALSE),"")</f>
        <v/>
      </c>
      <c r="X303" s="194" t="str">
        <f>IF(Tabela2[[#This Row],[Nazwa komponentu
'[3']]]&lt;&gt;"",IF(AND(Tabela2[[#This Row],[Wartość nakładów razem
'[15']]]&lt;3500,OR(MID('OT - przykład wodociąg'!$BS303,1,1)="4",MID('OT - przykład wodociąg'!$BS303,1,1)="5",MID('OT - przykład wodociąg'!$BS303,1,1)="6")),1,'OT - przykład wodociąg'!$BU303),"")</f>
        <v/>
      </c>
      <c r="Y303" s="190"/>
      <c r="Z303" s="190"/>
      <c r="AA303" s="190"/>
      <c r="AB303" s="190"/>
      <c r="AC303" s="198" t="str">
        <f>IF(Tabela2[[#This Row],[Nazwa komponentu
'[3']]]&lt;&gt;"",'OT - przykład wodociąg'!$BU303,"")</f>
        <v/>
      </c>
      <c r="AD303" s="190"/>
      <c r="AE303" s="190"/>
      <c r="AF303" s="190"/>
      <c r="AG303" s="190"/>
      <c r="AH303" s="190"/>
      <c r="AI303" s="190"/>
      <c r="AJ303" s="190"/>
      <c r="AK303" s="190"/>
      <c r="AL303" s="190"/>
      <c r="AM303" s="190"/>
      <c r="AN303" s="190"/>
      <c r="AO303" s="190"/>
      <c r="AP303" s="190"/>
      <c r="AQ303" s="190"/>
      <c r="AR303" s="190"/>
      <c r="AS303" s="190"/>
      <c r="AT303" s="190"/>
      <c r="AU303" s="190"/>
      <c r="AV303" s="242"/>
      <c r="AW303" s="242"/>
      <c r="AX303" s="190"/>
      <c r="AY303" s="190"/>
      <c r="AZ303" s="218"/>
      <c r="BA303" s="190"/>
      <c r="BB303" s="190"/>
      <c r="BC303" s="190"/>
      <c r="BD303" s="190"/>
      <c r="BE303" s="190"/>
      <c r="BF303" s="190"/>
      <c r="BG303" s="198" t="str">
        <f>IF(Tabela2[[#This Row],[Nazwa komponentu
'[3']]]&lt;&gt;"",'OT - przykład wodociąg'!$BS303,"")</f>
        <v/>
      </c>
      <c r="BH303" s="190"/>
      <c r="BI303" s="190"/>
      <c r="BJ303" s="190"/>
      <c r="BK303" s="190"/>
      <c r="BL303" s="190"/>
      <c r="BM303" s="190"/>
      <c r="BN303" s="190"/>
      <c r="BO303" s="190"/>
      <c r="BP303" s="190"/>
      <c r="BQ303" s="200"/>
      <c r="BR303" s="248"/>
      <c r="BS303" s="198" t="str">
        <f t="shared" si="4"/>
        <v/>
      </c>
      <c r="BT303" s="200"/>
      <c r="BU303" s="198" t="str">
        <f>IFERROR(IF(VLOOKUP(BS303,Słowniki_komponentów!$U$1:$Z$476,5,FALSE)="wg tabeli materiałowej",INDEX(Słowniki_komponentów!$AD$2:$AG$50,MATCH(BT303,Słowniki_komponentów!$AC$2:$AC$50,0),MATCH(BQ303,Słowniki_komponentów!$AD$1:$AG$1,0)),VLOOKUP(BS303,Słowniki_komponentów!$U$1:$Z$476,5,FALSE)),"brak wszystkich danych")</f>
        <v>brak wszystkich danych</v>
      </c>
      <c r="BV303" s="201"/>
      <c r="BZ303" s="90"/>
      <c r="CA303" s="90"/>
      <c r="CB303" s="90"/>
    </row>
    <row r="304" spans="1:80">
      <c r="A304" s="189" t="s">
        <v>4031</v>
      </c>
      <c r="B304" s="190"/>
      <c r="C304" s="191" t="str">
        <f>IFERROR(VLOOKUP('OT - przykład wodociąg'!$BS304,Słowniki_komponentów!$U$2:$Z$412,4,FALSE),"")</f>
        <v/>
      </c>
      <c r="D304" s="190"/>
      <c r="E304" s="190"/>
      <c r="F304" s="193"/>
      <c r="G304" s="193"/>
      <c r="H304" s="193"/>
      <c r="I304" s="253"/>
      <c r="J304" s="190"/>
      <c r="K304" s="194" t="str">
        <f>IF(Tabela2[[#This Row],[Nazwa komponentu
'[3']]]&lt;&gt;"",VLOOKUP('OT - przykład wodociąg'!$BT304,Słowniki_komponentów!$AC$2:$AH$50,6,FALSE),"")</f>
        <v/>
      </c>
      <c r="L304" s="202"/>
      <c r="M304" s="204"/>
      <c r="N304" s="202"/>
      <c r="O304" s="204">
        <f>'przedmiar - przykład wodociąg'!K312</f>
        <v>0</v>
      </c>
      <c r="P304" s="196" t="str">
        <f>IF(Tabela2[[#This Row],[Nazwa komponentu
'[3']]]&lt;&gt;"",SUM(L304:O304),"")</f>
        <v/>
      </c>
      <c r="Q304" s="190"/>
      <c r="R304" s="193"/>
      <c r="S304" s="193"/>
      <c r="T304" s="193"/>
      <c r="U304" s="190"/>
      <c r="V304" s="192"/>
      <c r="W304" s="197" t="str">
        <f>IFERROR(VLOOKUP('OT - przykład wodociąg'!$BS304,Słowniki_komponentów!$U$2:$Z$412,2,FALSE),"")</f>
        <v/>
      </c>
      <c r="X304" s="194" t="str">
        <f>IF(Tabela2[[#This Row],[Nazwa komponentu
'[3']]]&lt;&gt;"",IF(AND(Tabela2[[#This Row],[Wartość nakładów razem
'[15']]]&lt;3500,OR(MID('OT - przykład wodociąg'!$BS304,1,1)="4",MID('OT - przykład wodociąg'!$BS304,1,1)="5",MID('OT - przykład wodociąg'!$BS304,1,1)="6")),1,'OT - przykład wodociąg'!$BU304),"")</f>
        <v/>
      </c>
      <c r="Y304" s="190"/>
      <c r="Z304" s="190"/>
      <c r="AA304" s="190"/>
      <c r="AB304" s="190"/>
      <c r="AC304" s="198" t="str">
        <f>IF(Tabela2[[#This Row],[Nazwa komponentu
'[3']]]&lt;&gt;"",'OT - przykład wodociąg'!$BU304,"")</f>
        <v/>
      </c>
      <c r="AD304" s="190"/>
      <c r="AE304" s="190"/>
      <c r="AF304" s="190"/>
      <c r="AG304" s="190"/>
      <c r="AH304" s="190"/>
      <c r="AI304" s="190"/>
      <c r="AJ304" s="190"/>
      <c r="AK304" s="190"/>
      <c r="AL304" s="190"/>
      <c r="AM304" s="190"/>
      <c r="AN304" s="190"/>
      <c r="AO304" s="190"/>
      <c r="AP304" s="190"/>
      <c r="AQ304" s="190"/>
      <c r="AR304" s="190"/>
      <c r="AS304" s="190"/>
      <c r="AT304" s="190"/>
      <c r="AU304" s="190"/>
      <c r="AV304" s="242"/>
      <c r="AW304" s="242"/>
      <c r="AX304" s="190"/>
      <c r="AY304" s="190"/>
      <c r="AZ304" s="218"/>
      <c r="BA304" s="190"/>
      <c r="BB304" s="190"/>
      <c r="BC304" s="190"/>
      <c r="BD304" s="190"/>
      <c r="BE304" s="190"/>
      <c r="BF304" s="190"/>
      <c r="BG304" s="198" t="str">
        <f>IF(Tabela2[[#This Row],[Nazwa komponentu
'[3']]]&lt;&gt;"",'OT - przykład wodociąg'!$BS304,"")</f>
        <v/>
      </c>
      <c r="BH304" s="190"/>
      <c r="BI304" s="190"/>
      <c r="BJ304" s="190"/>
      <c r="BK304" s="190"/>
      <c r="BL304" s="190"/>
      <c r="BM304" s="190"/>
      <c r="BN304" s="190"/>
      <c r="BO304" s="190"/>
      <c r="BP304" s="190"/>
      <c r="BQ304" s="190"/>
      <c r="BR304" s="218"/>
      <c r="BS304" s="198" t="str">
        <f t="shared" si="4"/>
        <v/>
      </c>
      <c r="BT304" s="190"/>
      <c r="BU304" s="198" t="str">
        <f>IFERROR(IF(VLOOKUP(BS304,Słowniki_komponentów!$U$1:$Z$476,5,FALSE)="wg tabeli materiałowej",INDEX(Słowniki_komponentów!$AD$2:$AG$50,MATCH(BT304,Słowniki_komponentów!$AC$2:$AC$50,0),MATCH(BQ304,Słowniki_komponentów!$AD$1:$AG$1,0)),VLOOKUP(BS304,Słowniki_komponentów!$U$1:$Z$476,5,FALSE)),"brak wszystkich danych")</f>
        <v>brak wszystkich danych</v>
      </c>
      <c r="BV304" s="205"/>
      <c r="BZ304" s="90"/>
      <c r="CA304" s="90"/>
      <c r="CB304" s="90"/>
    </row>
    <row r="305" spans="1:80">
      <c r="A305" s="189" t="s">
        <v>4032</v>
      </c>
      <c r="B305" s="190"/>
      <c r="C305" s="191" t="str">
        <f>IFERROR(VLOOKUP('OT - przykład wodociąg'!$BS305,Słowniki_komponentów!$U$2:$Z$412,4,FALSE),"")</f>
        <v/>
      </c>
      <c r="D305" s="190"/>
      <c r="E305" s="190"/>
      <c r="F305" s="193"/>
      <c r="G305" s="193"/>
      <c r="H305" s="193"/>
      <c r="I305" s="253"/>
      <c r="J305" s="190"/>
      <c r="K305" s="194" t="str">
        <f>IF(Tabela2[[#This Row],[Nazwa komponentu
'[3']]]&lt;&gt;"",VLOOKUP('OT - przykład wodociąg'!$BT305,Słowniki_komponentów!$AC$2:$AH$50,6,FALSE),"")</f>
        <v/>
      </c>
      <c r="L305" s="202"/>
      <c r="M305" s="204"/>
      <c r="N305" s="202"/>
      <c r="O305" s="204">
        <f>'przedmiar - przykład wodociąg'!K313</f>
        <v>0</v>
      </c>
      <c r="P305" s="196" t="str">
        <f>IF(Tabela2[[#This Row],[Nazwa komponentu
'[3']]]&lt;&gt;"",SUM(L305:O305),"")</f>
        <v/>
      </c>
      <c r="Q305" s="190"/>
      <c r="R305" s="193"/>
      <c r="S305" s="193"/>
      <c r="T305" s="193"/>
      <c r="U305" s="190"/>
      <c r="V305" s="192"/>
      <c r="W305" s="197" t="str">
        <f>IFERROR(VLOOKUP('OT - przykład wodociąg'!$BS305,Słowniki_komponentów!$U$2:$Z$412,2,FALSE),"")</f>
        <v/>
      </c>
      <c r="X305" s="194" t="str">
        <f>IF(Tabela2[[#This Row],[Nazwa komponentu
'[3']]]&lt;&gt;"",IF(AND(Tabela2[[#This Row],[Wartość nakładów razem
'[15']]]&lt;3500,OR(MID('OT - przykład wodociąg'!$BS305,1,1)="4",MID('OT - przykład wodociąg'!$BS305,1,1)="5",MID('OT - przykład wodociąg'!$BS305,1,1)="6")),1,'OT - przykład wodociąg'!$BU305),"")</f>
        <v/>
      </c>
      <c r="Y305" s="190"/>
      <c r="Z305" s="190"/>
      <c r="AA305" s="190"/>
      <c r="AB305" s="190"/>
      <c r="AC305" s="198" t="str">
        <f>IF(Tabela2[[#This Row],[Nazwa komponentu
'[3']]]&lt;&gt;"",'OT - przykład wodociąg'!$BU305,"")</f>
        <v/>
      </c>
      <c r="AD305" s="190"/>
      <c r="AE305" s="190"/>
      <c r="AF305" s="190"/>
      <c r="AG305" s="190"/>
      <c r="AH305" s="190"/>
      <c r="AI305" s="190"/>
      <c r="AJ305" s="190"/>
      <c r="AK305" s="190"/>
      <c r="AL305" s="190"/>
      <c r="AM305" s="190"/>
      <c r="AN305" s="190"/>
      <c r="AO305" s="190"/>
      <c r="AP305" s="190"/>
      <c r="AQ305" s="190"/>
      <c r="AR305" s="190"/>
      <c r="AS305" s="190"/>
      <c r="AT305" s="190"/>
      <c r="AU305" s="190"/>
      <c r="AV305" s="242"/>
      <c r="AW305" s="242"/>
      <c r="AX305" s="190"/>
      <c r="AY305" s="190"/>
      <c r="AZ305" s="218"/>
      <c r="BA305" s="190"/>
      <c r="BB305" s="190"/>
      <c r="BC305" s="190"/>
      <c r="BD305" s="190"/>
      <c r="BE305" s="190"/>
      <c r="BF305" s="190"/>
      <c r="BG305" s="198" t="str">
        <f>IF(Tabela2[[#This Row],[Nazwa komponentu
'[3']]]&lt;&gt;"",'OT - przykład wodociąg'!$BS305,"")</f>
        <v/>
      </c>
      <c r="BH305" s="190"/>
      <c r="BI305" s="190"/>
      <c r="BJ305" s="190"/>
      <c r="BK305" s="190"/>
      <c r="BL305" s="190"/>
      <c r="BM305" s="190"/>
      <c r="BN305" s="190"/>
      <c r="BO305" s="190"/>
      <c r="BP305" s="190"/>
      <c r="BQ305" s="200"/>
      <c r="BR305" s="248"/>
      <c r="BS305" s="198" t="str">
        <f t="shared" si="4"/>
        <v/>
      </c>
      <c r="BT305" s="200"/>
      <c r="BU305" s="198" t="str">
        <f>IFERROR(IF(VLOOKUP(BS305,Słowniki_komponentów!$U$1:$Z$476,5,FALSE)="wg tabeli materiałowej",INDEX(Słowniki_komponentów!$AD$2:$AG$50,MATCH(BT305,Słowniki_komponentów!$AC$2:$AC$50,0),MATCH(BQ305,Słowniki_komponentów!$AD$1:$AG$1,0)),VLOOKUP(BS305,Słowniki_komponentów!$U$1:$Z$476,5,FALSE)),"brak wszystkich danych")</f>
        <v>brak wszystkich danych</v>
      </c>
      <c r="BV305" s="201"/>
      <c r="BZ305" s="90"/>
      <c r="CA305" s="90"/>
      <c r="CB305" s="90"/>
    </row>
    <row r="306" spans="1:80">
      <c r="A306" s="189" t="s">
        <v>4033</v>
      </c>
      <c r="B306" s="190"/>
      <c r="C306" s="191" t="str">
        <f>IFERROR(VLOOKUP('OT - przykład wodociąg'!$BS306,Słowniki_komponentów!$U$2:$Z$412,4,FALSE),"")</f>
        <v/>
      </c>
      <c r="D306" s="190"/>
      <c r="E306" s="190"/>
      <c r="F306" s="193"/>
      <c r="G306" s="193"/>
      <c r="H306" s="193"/>
      <c r="I306" s="253"/>
      <c r="J306" s="190"/>
      <c r="K306" s="194" t="str">
        <f>IF(Tabela2[[#This Row],[Nazwa komponentu
'[3']]]&lt;&gt;"",VLOOKUP('OT - przykład wodociąg'!$BT306,Słowniki_komponentów!$AC$2:$AH$50,6,FALSE),"")</f>
        <v/>
      </c>
      <c r="L306" s="202"/>
      <c r="M306" s="204"/>
      <c r="N306" s="202"/>
      <c r="O306" s="204">
        <f>'przedmiar - przykład wodociąg'!K314</f>
        <v>0</v>
      </c>
      <c r="P306" s="196" t="str">
        <f>IF(Tabela2[[#This Row],[Nazwa komponentu
'[3']]]&lt;&gt;"",SUM(L306:O306),"")</f>
        <v/>
      </c>
      <c r="Q306" s="190"/>
      <c r="R306" s="193"/>
      <c r="S306" s="193"/>
      <c r="T306" s="193"/>
      <c r="U306" s="190"/>
      <c r="V306" s="192"/>
      <c r="W306" s="197" t="str">
        <f>IFERROR(VLOOKUP('OT - przykład wodociąg'!$BS306,Słowniki_komponentów!$U$2:$Z$412,2,FALSE),"")</f>
        <v/>
      </c>
      <c r="X306" s="194" t="str">
        <f>IF(Tabela2[[#This Row],[Nazwa komponentu
'[3']]]&lt;&gt;"",IF(AND(Tabela2[[#This Row],[Wartość nakładów razem
'[15']]]&lt;3500,OR(MID('OT - przykład wodociąg'!$BS306,1,1)="4",MID('OT - przykład wodociąg'!$BS306,1,1)="5",MID('OT - przykład wodociąg'!$BS306,1,1)="6")),1,'OT - przykład wodociąg'!$BU306),"")</f>
        <v/>
      </c>
      <c r="Y306" s="190"/>
      <c r="Z306" s="190"/>
      <c r="AA306" s="190"/>
      <c r="AB306" s="190"/>
      <c r="AC306" s="198" t="str">
        <f>IF(Tabela2[[#This Row],[Nazwa komponentu
'[3']]]&lt;&gt;"",'OT - przykład wodociąg'!$BU306,"")</f>
        <v/>
      </c>
      <c r="AD306" s="190"/>
      <c r="AE306" s="190"/>
      <c r="AF306" s="190"/>
      <c r="AG306" s="190"/>
      <c r="AH306" s="190"/>
      <c r="AI306" s="190"/>
      <c r="AJ306" s="190"/>
      <c r="AK306" s="190"/>
      <c r="AL306" s="190"/>
      <c r="AM306" s="190"/>
      <c r="AN306" s="190"/>
      <c r="AO306" s="190"/>
      <c r="AP306" s="190"/>
      <c r="AQ306" s="190"/>
      <c r="AR306" s="190"/>
      <c r="AS306" s="190"/>
      <c r="AT306" s="190"/>
      <c r="AU306" s="190"/>
      <c r="AV306" s="242"/>
      <c r="AW306" s="242"/>
      <c r="AX306" s="190"/>
      <c r="AY306" s="190"/>
      <c r="AZ306" s="218"/>
      <c r="BA306" s="190"/>
      <c r="BB306" s="190"/>
      <c r="BC306" s="190"/>
      <c r="BD306" s="190"/>
      <c r="BE306" s="190"/>
      <c r="BF306" s="190"/>
      <c r="BG306" s="198" t="str">
        <f>IF(Tabela2[[#This Row],[Nazwa komponentu
'[3']]]&lt;&gt;"",'OT - przykład wodociąg'!$BS306,"")</f>
        <v/>
      </c>
      <c r="BH306" s="190"/>
      <c r="BI306" s="190"/>
      <c r="BJ306" s="190"/>
      <c r="BK306" s="190"/>
      <c r="BL306" s="190"/>
      <c r="BM306" s="190"/>
      <c r="BN306" s="190"/>
      <c r="BO306" s="190"/>
      <c r="BP306" s="190"/>
      <c r="BQ306" s="190"/>
      <c r="BR306" s="218"/>
      <c r="BS306" s="198" t="str">
        <f t="shared" si="4"/>
        <v/>
      </c>
      <c r="BT306" s="190"/>
      <c r="BU306" s="198" t="str">
        <f>IFERROR(IF(VLOOKUP(BS306,Słowniki_komponentów!$U$1:$Z$476,5,FALSE)="wg tabeli materiałowej",INDEX(Słowniki_komponentów!$AD$2:$AG$50,MATCH(BT306,Słowniki_komponentów!$AC$2:$AC$50,0),MATCH(BQ306,Słowniki_komponentów!$AD$1:$AG$1,0)),VLOOKUP(BS306,Słowniki_komponentów!$U$1:$Z$476,5,FALSE)),"brak wszystkich danych")</f>
        <v>brak wszystkich danych</v>
      </c>
      <c r="BV306" s="205"/>
      <c r="BZ306" s="90"/>
      <c r="CA306" s="90"/>
      <c r="CB306" s="90"/>
    </row>
    <row r="307" spans="1:80">
      <c r="A307" s="189" t="s">
        <v>4034</v>
      </c>
      <c r="B307" s="190"/>
      <c r="C307" s="191" t="str">
        <f>IFERROR(VLOOKUP('OT - przykład wodociąg'!$BS307,Słowniki_komponentów!$U$2:$Z$412,4,FALSE),"")</f>
        <v/>
      </c>
      <c r="D307" s="190"/>
      <c r="E307" s="190"/>
      <c r="F307" s="193"/>
      <c r="G307" s="193"/>
      <c r="H307" s="193"/>
      <c r="I307" s="253"/>
      <c r="J307" s="190"/>
      <c r="K307" s="194" t="str">
        <f>IF(Tabela2[[#This Row],[Nazwa komponentu
'[3']]]&lt;&gt;"",VLOOKUP('OT - przykład wodociąg'!$BT307,Słowniki_komponentów!$AC$2:$AH$50,6,FALSE),"")</f>
        <v/>
      </c>
      <c r="L307" s="202"/>
      <c r="M307" s="204"/>
      <c r="N307" s="202"/>
      <c r="O307" s="204">
        <f>'przedmiar - przykład wodociąg'!K315</f>
        <v>0</v>
      </c>
      <c r="P307" s="196" t="str">
        <f>IF(Tabela2[[#This Row],[Nazwa komponentu
'[3']]]&lt;&gt;"",SUM(L307:O307),"")</f>
        <v/>
      </c>
      <c r="Q307" s="190"/>
      <c r="R307" s="193"/>
      <c r="S307" s="193"/>
      <c r="T307" s="193"/>
      <c r="U307" s="190"/>
      <c r="V307" s="192"/>
      <c r="W307" s="197" t="str">
        <f>IFERROR(VLOOKUP('OT - przykład wodociąg'!$BS307,Słowniki_komponentów!$U$2:$Z$412,2,FALSE),"")</f>
        <v/>
      </c>
      <c r="X307" s="194" t="str">
        <f>IF(Tabela2[[#This Row],[Nazwa komponentu
'[3']]]&lt;&gt;"",IF(AND(Tabela2[[#This Row],[Wartość nakładów razem
'[15']]]&lt;3500,OR(MID('OT - przykład wodociąg'!$BS307,1,1)="4",MID('OT - przykład wodociąg'!$BS307,1,1)="5",MID('OT - przykład wodociąg'!$BS307,1,1)="6")),1,'OT - przykład wodociąg'!$BU307),"")</f>
        <v/>
      </c>
      <c r="Y307" s="190"/>
      <c r="Z307" s="190"/>
      <c r="AA307" s="190"/>
      <c r="AB307" s="190"/>
      <c r="AC307" s="198" t="str">
        <f>IF(Tabela2[[#This Row],[Nazwa komponentu
'[3']]]&lt;&gt;"",'OT - przykład wodociąg'!$BU307,"")</f>
        <v/>
      </c>
      <c r="AD307" s="190"/>
      <c r="AE307" s="190"/>
      <c r="AF307" s="190"/>
      <c r="AG307" s="190"/>
      <c r="AH307" s="190"/>
      <c r="AI307" s="190"/>
      <c r="AJ307" s="190"/>
      <c r="AK307" s="190"/>
      <c r="AL307" s="190"/>
      <c r="AM307" s="190"/>
      <c r="AN307" s="190"/>
      <c r="AO307" s="190"/>
      <c r="AP307" s="190"/>
      <c r="AQ307" s="190"/>
      <c r="AR307" s="190"/>
      <c r="AS307" s="190"/>
      <c r="AT307" s="190"/>
      <c r="AU307" s="190"/>
      <c r="AV307" s="242"/>
      <c r="AW307" s="242"/>
      <c r="AX307" s="190"/>
      <c r="AY307" s="190"/>
      <c r="AZ307" s="218"/>
      <c r="BA307" s="190"/>
      <c r="BB307" s="190"/>
      <c r="BC307" s="190"/>
      <c r="BD307" s="190"/>
      <c r="BE307" s="190"/>
      <c r="BF307" s="190"/>
      <c r="BG307" s="198" t="str">
        <f>IF(Tabela2[[#This Row],[Nazwa komponentu
'[3']]]&lt;&gt;"",'OT - przykład wodociąg'!$BS307,"")</f>
        <v/>
      </c>
      <c r="BH307" s="190"/>
      <c r="BI307" s="190"/>
      <c r="BJ307" s="190"/>
      <c r="BK307" s="190"/>
      <c r="BL307" s="190"/>
      <c r="BM307" s="190"/>
      <c r="BN307" s="190"/>
      <c r="BO307" s="190"/>
      <c r="BP307" s="190"/>
      <c r="BQ307" s="200"/>
      <c r="BR307" s="248"/>
      <c r="BS307" s="198" t="str">
        <f t="shared" si="4"/>
        <v/>
      </c>
      <c r="BT307" s="200"/>
      <c r="BU307" s="198" t="str">
        <f>IFERROR(IF(VLOOKUP(BS307,Słowniki_komponentów!$U$1:$Z$476,5,FALSE)="wg tabeli materiałowej",INDEX(Słowniki_komponentów!$AD$2:$AG$50,MATCH(BT307,Słowniki_komponentów!$AC$2:$AC$50,0),MATCH(BQ307,Słowniki_komponentów!$AD$1:$AG$1,0)),VLOOKUP(BS307,Słowniki_komponentów!$U$1:$Z$476,5,FALSE)),"brak wszystkich danych")</f>
        <v>brak wszystkich danych</v>
      </c>
      <c r="BV307" s="201"/>
      <c r="BZ307" s="90"/>
      <c r="CA307" s="90"/>
      <c r="CB307" s="90"/>
    </row>
    <row r="308" spans="1:80">
      <c r="A308" s="189" t="s">
        <v>4035</v>
      </c>
      <c r="B308" s="190"/>
      <c r="C308" s="191" t="str">
        <f>IFERROR(VLOOKUP('OT - przykład wodociąg'!$BS308,Słowniki_komponentów!$U$2:$Z$412,4,FALSE),"")</f>
        <v/>
      </c>
      <c r="D308" s="190"/>
      <c r="E308" s="190"/>
      <c r="F308" s="193"/>
      <c r="G308" s="193"/>
      <c r="H308" s="193"/>
      <c r="I308" s="253"/>
      <c r="J308" s="190"/>
      <c r="K308" s="194" t="str">
        <f>IF(Tabela2[[#This Row],[Nazwa komponentu
'[3']]]&lt;&gt;"",VLOOKUP('OT - przykład wodociąg'!$BT308,Słowniki_komponentów!$AC$2:$AH$50,6,FALSE),"")</f>
        <v/>
      </c>
      <c r="L308" s="202"/>
      <c r="M308" s="204"/>
      <c r="N308" s="202"/>
      <c r="O308" s="204">
        <f>'przedmiar - przykład wodociąg'!K316</f>
        <v>0</v>
      </c>
      <c r="P308" s="196" t="str">
        <f>IF(Tabela2[[#This Row],[Nazwa komponentu
'[3']]]&lt;&gt;"",SUM(L308:O308),"")</f>
        <v/>
      </c>
      <c r="Q308" s="190"/>
      <c r="R308" s="193"/>
      <c r="S308" s="193"/>
      <c r="T308" s="193"/>
      <c r="U308" s="190"/>
      <c r="V308" s="192"/>
      <c r="W308" s="197" t="str">
        <f>IFERROR(VLOOKUP('OT - przykład wodociąg'!$BS308,Słowniki_komponentów!$U$2:$Z$412,2,FALSE),"")</f>
        <v/>
      </c>
      <c r="X308" s="194" t="str">
        <f>IF(Tabela2[[#This Row],[Nazwa komponentu
'[3']]]&lt;&gt;"",IF(AND(Tabela2[[#This Row],[Wartość nakładów razem
'[15']]]&lt;3500,OR(MID('OT - przykład wodociąg'!$BS308,1,1)="4",MID('OT - przykład wodociąg'!$BS308,1,1)="5",MID('OT - przykład wodociąg'!$BS308,1,1)="6")),1,'OT - przykład wodociąg'!$BU308),"")</f>
        <v/>
      </c>
      <c r="Y308" s="190"/>
      <c r="Z308" s="190"/>
      <c r="AA308" s="190"/>
      <c r="AB308" s="190"/>
      <c r="AC308" s="198" t="str">
        <f>IF(Tabela2[[#This Row],[Nazwa komponentu
'[3']]]&lt;&gt;"",'OT - przykład wodociąg'!$BU308,"")</f>
        <v/>
      </c>
      <c r="AD308" s="190"/>
      <c r="AE308" s="190"/>
      <c r="AF308" s="190"/>
      <c r="AG308" s="190"/>
      <c r="AH308" s="190"/>
      <c r="AI308" s="190"/>
      <c r="AJ308" s="190"/>
      <c r="AK308" s="190"/>
      <c r="AL308" s="190"/>
      <c r="AM308" s="190"/>
      <c r="AN308" s="190"/>
      <c r="AO308" s="190"/>
      <c r="AP308" s="190"/>
      <c r="AQ308" s="190"/>
      <c r="AR308" s="190"/>
      <c r="AS308" s="190"/>
      <c r="AT308" s="190"/>
      <c r="AU308" s="190"/>
      <c r="AV308" s="242"/>
      <c r="AW308" s="242"/>
      <c r="AX308" s="190"/>
      <c r="AY308" s="190"/>
      <c r="AZ308" s="218"/>
      <c r="BA308" s="190"/>
      <c r="BB308" s="190"/>
      <c r="BC308" s="190"/>
      <c r="BD308" s="190"/>
      <c r="BE308" s="190"/>
      <c r="BF308" s="190"/>
      <c r="BG308" s="198" t="str">
        <f>IF(Tabela2[[#This Row],[Nazwa komponentu
'[3']]]&lt;&gt;"",'OT - przykład wodociąg'!$BS308,"")</f>
        <v/>
      </c>
      <c r="BH308" s="190"/>
      <c r="BI308" s="190"/>
      <c r="BJ308" s="190"/>
      <c r="BK308" s="190"/>
      <c r="BL308" s="190"/>
      <c r="BM308" s="190"/>
      <c r="BN308" s="190"/>
      <c r="BO308" s="190"/>
      <c r="BP308" s="190"/>
      <c r="BQ308" s="190"/>
      <c r="BR308" s="218"/>
      <c r="BS308" s="198" t="str">
        <f t="shared" si="4"/>
        <v/>
      </c>
      <c r="BT308" s="190"/>
      <c r="BU308" s="198" t="str">
        <f>IFERROR(IF(VLOOKUP(BS308,Słowniki_komponentów!$U$1:$Z$476,5,FALSE)="wg tabeli materiałowej",INDEX(Słowniki_komponentów!$AD$2:$AG$50,MATCH(BT308,Słowniki_komponentów!$AC$2:$AC$50,0),MATCH(BQ308,Słowniki_komponentów!$AD$1:$AG$1,0)),VLOOKUP(BS308,Słowniki_komponentów!$U$1:$Z$476,5,FALSE)),"brak wszystkich danych")</f>
        <v>brak wszystkich danych</v>
      </c>
      <c r="BV308" s="205"/>
      <c r="BZ308" s="90"/>
      <c r="CA308" s="90"/>
      <c r="CB308" s="90"/>
    </row>
    <row r="309" spans="1:80">
      <c r="A309" s="189" t="s">
        <v>4036</v>
      </c>
      <c r="B309" s="190"/>
      <c r="C309" s="191" t="str">
        <f>IFERROR(VLOOKUP('OT - przykład wodociąg'!$BS309,Słowniki_komponentów!$U$2:$Z$412,4,FALSE),"")</f>
        <v/>
      </c>
      <c r="D309" s="190"/>
      <c r="E309" s="190"/>
      <c r="F309" s="193"/>
      <c r="G309" s="193"/>
      <c r="H309" s="193"/>
      <c r="I309" s="253"/>
      <c r="J309" s="190"/>
      <c r="K309" s="194" t="str">
        <f>IF(Tabela2[[#This Row],[Nazwa komponentu
'[3']]]&lt;&gt;"",VLOOKUP('OT - przykład wodociąg'!$BT309,Słowniki_komponentów!$AC$2:$AH$50,6,FALSE),"")</f>
        <v/>
      </c>
      <c r="L309" s="202"/>
      <c r="M309" s="204"/>
      <c r="N309" s="202"/>
      <c r="O309" s="204">
        <f>'przedmiar - przykład wodociąg'!K317</f>
        <v>0</v>
      </c>
      <c r="P309" s="196" t="str">
        <f>IF(Tabela2[[#This Row],[Nazwa komponentu
'[3']]]&lt;&gt;"",SUM(L309:O309),"")</f>
        <v/>
      </c>
      <c r="Q309" s="190"/>
      <c r="R309" s="193"/>
      <c r="S309" s="193"/>
      <c r="T309" s="193"/>
      <c r="U309" s="190"/>
      <c r="V309" s="192"/>
      <c r="W309" s="197" t="str">
        <f>IFERROR(VLOOKUP('OT - przykład wodociąg'!$BS309,Słowniki_komponentów!$U$2:$Z$412,2,FALSE),"")</f>
        <v/>
      </c>
      <c r="X309" s="194" t="str">
        <f>IF(Tabela2[[#This Row],[Nazwa komponentu
'[3']]]&lt;&gt;"",IF(AND(Tabela2[[#This Row],[Wartość nakładów razem
'[15']]]&lt;3500,OR(MID('OT - przykład wodociąg'!$BS309,1,1)="4",MID('OT - przykład wodociąg'!$BS309,1,1)="5",MID('OT - przykład wodociąg'!$BS309,1,1)="6")),1,'OT - przykład wodociąg'!$BU309),"")</f>
        <v/>
      </c>
      <c r="Y309" s="190"/>
      <c r="Z309" s="190"/>
      <c r="AA309" s="190"/>
      <c r="AB309" s="190"/>
      <c r="AC309" s="198" t="str">
        <f>IF(Tabela2[[#This Row],[Nazwa komponentu
'[3']]]&lt;&gt;"",'OT - przykład wodociąg'!$BU309,"")</f>
        <v/>
      </c>
      <c r="AD309" s="190"/>
      <c r="AE309" s="190"/>
      <c r="AF309" s="190"/>
      <c r="AG309" s="190"/>
      <c r="AH309" s="190"/>
      <c r="AI309" s="190"/>
      <c r="AJ309" s="190"/>
      <c r="AK309" s="190"/>
      <c r="AL309" s="190"/>
      <c r="AM309" s="190"/>
      <c r="AN309" s="190"/>
      <c r="AO309" s="190"/>
      <c r="AP309" s="190"/>
      <c r="AQ309" s="190"/>
      <c r="AR309" s="190"/>
      <c r="AS309" s="190"/>
      <c r="AT309" s="190"/>
      <c r="AU309" s="190"/>
      <c r="AV309" s="242"/>
      <c r="AW309" s="242"/>
      <c r="AX309" s="190"/>
      <c r="AY309" s="190"/>
      <c r="AZ309" s="218"/>
      <c r="BA309" s="190"/>
      <c r="BB309" s="190"/>
      <c r="BC309" s="190"/>
      <c r="BD309" s="190"/>
      <c r="BE309" s="190"/>
      <c r="BF309" s="190"/>
      <c r="BG309" s="198" t="str">
        <f>IF(Tabela2[[#This Row],[Nazwa komponentu
'[3']]]&lt;&gt;"",'OT - przykład wodociąg'!$BS309,"")</f>
        <v/>
      </c>
      <c r="BH309" s="190"/>
      <c r="BI309" s="190"/>
      <c r="BJ309" s="190"/>
      <c r="BK309" s="190"/>
      <c r="BL309" s="190"/>
      <c r="BM309" s="190"/>
      <c r="BN309" s="190"/>
      <c r="BO309" s="190"/>
      <c r="BP309" s="190"/>
      <c r="BQ309" s="200"/>
      <c r="BR309" s="248"/>
      <c r="BS309" s="198" t="str">
        <f t="shared" si="4"/>
        <v/>
      </c>
      <c r="BT309" s="200"/>
      <c r="BU309" s="198" t="str">
        <f>IFERROR(IF(VLOOKUP(BS309,Słowniki_komponentów!$U$1:$Z$476,5,FALSE)="wg tabeli materiałowej",INDEX(Słowniki_komponentów!$AD$2:$AG$50,MATCH(BT309,Słowniki_komponentów!$AC$2:$AC$50,0),MATCH(BQ309,Słowniki_komponentów!$AD$1:$AG$1,0)),VLOOKUP(BS309,Słowniki_komponentów!$U$1:$Z$476,5,FALSE)),"brak wszystkich danych")</f>
        <v>brak wszystkich danych</v>
      </c>
      <c r="BV309" s="201"/>
      <c r="BZ309" s="90"/>
      <c r="CA309" s="90"/>
      <c r="CB309" s="90"/>
    </row>
    <row r="310" spans="1:80">
      <c r="A310" s="189" t="s">
        <v>4037</v>
      </c>
      <c r="B310" s="190"/>
      <c r="C310" s="191" t="str">
        <f>IFERROR(VLOOKUP('OT - przykład wodociąg'!$BS310,Słowniki_komponentów!$U$2:$Z$412,4,FALSE),"")</f>
        <v/>
      </c>
      <c r="D310" s="190"/>
      <c r="E310" s="190"/>
      <c r="F310" s="193"/>
      <c r="G310" s="193"/>
      <c r="H310" s="193"/>
      <c r="I310" s="253"/>
      <c r="J310" s="190"/>
      <c r="K310" s="194" t="str">
        <f>IF(Tabela2[[#This Row],[Nazwa komponentu
'[3']]]&lt;&gt;"",VLOOKUP('OT - przykład wodociąg'!$BT310,Słowniki_komponentów!$AC$2:$AH$50,6,FALSE),"")</f>
        <v/>
      </c>
      <c r="L310" s="202"/>
      <c r="M310" s="204"/>
      <c r="N310" s="202"/>
      <c r="O310" s="204">
        <f>'przedmiar - przykład wodociąg'!K318</f>
        <v>0</v>
      </c>
      <c r="P310" s="196" t="str">
        <f>IF(Tabela2[[#This Row],[Nazwa komponentu
'[3']]]&lt;&gt;"",SUM(L310:O310),"")</f>
        <v/>
      </c>
      <c r="Q310" s="190"/>
      <c r="R310" s="193"/>
      <c r="S310" s="193"/>
      <c r="T310" s="193"/>
      <c r="U310" s="190"/>
      <c r="V310" s="192"/>
      <c r="W310" s="197" t="str">
        <f>IFERROR(VLOOKUP('OT - przykład wodociąg'!$BS310,Słowniki_komponentów!$U$2:$Z$412,2,FALSE),"")</f>
        <v/>
      </c>
      <c r="X310" s="194" t="str">
        <f>IF(Tabela2[[#This Row],[Nazwa komponentu
'[3']]]&lt;&gt;"",IF(AND(Tabela2[[#This Row],[Wartość nakładów razem
'[15']]]&lt;3500,OR(MID('OT - przykład wodociąg'!$BS310,1,1)="4",MID('OT - przykład wodociąg'!$BS310,1,1)="5",MID('OT - przykład wodociąg'!$BS310,1,1)="6")),1,'OT - przykład wodociąg'!$BU310),"")</f>
        <v/>
      </c>
      <c r="Y310" s="190"/>
      <c r="Z310" s="190"/>
      <c r="AA310" s="190"/>
      <c r="AB310" s="190"/>
      <c r="AC310" s="198" t="str">
        <f>IF(Tabela2[[#This Row],[Nazwa komponentu
'[3']]]&lt;&gt;"",'OT - przykład wodociąg'!$BU310,"")</f>
        <v/>
      </c>
      <c r="AD310" s="190"/>
      <c r="AE310" s="190"/>
      <c r="AF310" s="190"/>
      <c r="AG310" s="190"/>
      <c r="AH310" s="190"/>
      <c r="AI310" s="190"/>
      <c r="AJ310" s="190"/>
      <c r="AK310" s="190"/>
      <c r="AL310" s="190"/>
      <c r="AM310" s="190"/>
      <c r="AN310" s="190"/>
      <c r="AO310" s="190"/>
      <c r="AP310" s="190"/>
      <c r="AQ310" s="190"/>
      <c r="AR310" s="190"/>
      <c r="AS310" s="190"/>
      <c r="AT310" s="190"/>
      <c r="AU310" s="190"/>
      <c r="AV310" s="242"/>
      <c r="AW310" s="242"/>
      <c r="AX310" s="190"/>
      <c r="AY310" s="190"/>
      <c r="AZ310" s="218"/>
      <c r="BA310" s="190"/>
      <c r="BB310" s="190"/>
      <c r="BC310" s="190"/>
      <c r="BD310" s="190"/>
      <c r="BE310" s="190"/>
      <c r="BF310" s="190"/>
      <c r="BG310" s="198" t="str">
        <f>IF(Tabela2[[#This Row],[Nazwa komponentu
'[3']]]&lt;&gt;"",'OT - przykład wodociąg'!$BS310,"")</f>
        <v/>
      </c>
      <c r="BH310" s="190"/>
      <c r="BI310" s="190"/>
      <c r="BJ310" s="190"/>
      <c r="BK310" s="190"/>
      <c r="BL310" s="190"/>
      <c r="BM310" s="190"/>
      <c r="BN310" s="190"/>
      <c r="BO310" s="190"/>
      <c r="BP310" s="190"/>
      <c r="BQ310" s="190"/>
      <c r="BR310" s="218"/>
      <c r="BS310" s="198" t="str">
        <f t="shared" si="4"/>
        <v/>
      </c>
      <c r="BT310" s="190"/>
      <c r="BU310" s="198" t="str">
        <f>IFERROR(IF(VLOOKUP(BS310,Słowniki_komponentów!$U$1:$Z$476,5,FALSE)="wg tabeli materiałowej",INDEX(Słowniki_komponentów!$AD$2:$AG$50,MATCH(BT310,Słowniki_komponentów!$AC$2:$AC$50,0),MATCH(BQ310,Słowniki_komponentów!$AD$1:$AG$1,0)),VLOOKUP(BS310,Słowniki_komponentów!$U$1:$Z$476,5,FALSE)),"brak wszystkich danych")</f>
        <v>brak wszystkich danych</v>
      </c>
      <c r="BV310" s="205"/>
      <c r="BZ310" s="90"/>
      <c r="CA310" s="90"/>
      <c r="CB310" s="90"/>
    </row>
    <row r="311" spans="1:80">
      <c r="A311" s="189" t="s">
        <v>4038</v>
      </c>
      <c r="B311" s="190"/>
      <c r="C311" s="191" t="str">
        <f>IFERROR(VLOOKUP('OT - przykład wodociąg'!$BS311,Słowniki_komponentów!$U$2:$Z$412,4,FALSE),"")</f>
        <v/>
      </c>
      <c r="D311" s="190"/>
      <c r="E311" s="190"/>
      <c r="F311" s="193"/>
      <c r="G311" s="193"/>
      <c r="H311" s="193"/>
      <c r="I311" s="253"/>
      <c r="J311" s="190"/>
      <c r="K311" s="194" t="str">
        <f>IF(Tabela2[[#This Row],[Nazwa komponentu
'[3']]]&lt;&gt;"",VLOOKUP('OT - przykład wodociąg'!$BT311,Słowniki_komponentów!$AC$2:$AH$50,6,FALSE),"")</f>
        <v/>
      </c>
      <c r="L311" s="202"/>
      <c r="M311" s="204"/>
      <c r="N311" s="202"/>
      <c r="O311" s="204">
        <f>'przedmiar - przykład wodociąg'!K319</f>
        <v>0</v>
      </c>
      <c r="P311" s="196" t="str">
        <f>IF(Tabela2[[#This Row],[Nazwa komponentu
'[3']]]&lt;&gt;"",SUM(L311:O311),"")</f>
        <v/>
      </c>
      <c r="Q311" s="190"/>
      <c r="R311" s="193"/>
      <c r="S311" s="193"/>
      <c r="T311" s="193"/>
      <c r="U311" s="190"/>
      <c r="V311" s="192"/>
      <c r="W311" s="197" t="str">
        <f>IFERROR(VLOOKUP('OT - przykład wodociąg'!$BS311,Słowniki_komponentów!$U$2:$Z$412,2,FALSE),"")</f>
        <v/>
      </c>
      <c r="X311" s="194" t="str">
        <f>IF(Tabela2[[#This Row],[Nazwa komponentu
'[3']]]&lt;&gt;"",IF(AND(Tabela2[[#This Row],[Wartość nakładów razem
'[15']]]&lt;3500,OR(MID('OT - przykład wodociąg'!$BS311,1,1)="4",MID('OT - przykład wodociąg'!$BS311,1,1)="5",MID('OT - przykład wodociąg'!$BS311,1,1)="6")),1,'OT - przykład wodociąg'!$BU311),"")</f>
        <v/>
      </c>
      <c r="Y311" s="190"/>
      <c r="Z311" s="190"/>
      <c r="AA311" s="190"/>
      <c r="AB311" s="190"/>
      <c r="AC311" s="198" t="str">
        <f>IF(Tabela2[[#This Row],[Nazwa komponentu
'[3']]]&lt;&gt;"",'OT - przykład wodociąg'!$BU311,"")</f>
        <v/>
      </c>
      <c r="AD311" s="190"/>
      <c r="AE311" s="190"/>
      <c r="AF311" s="190"/>
      <c r="AG311" s="190"/>
      <c r="AH311" s="190"/>
      <c r="AI311" s="190"/>
      <c r="AJ311" s="190"/>
      <c r="AK311" s="190"/>
      <c r="AL311" s="190"/>
      <c r="AM311" s="190"/>
      <c r="AN311" s="190"/>
      <c r="AO311" s="190"/>
      <c r="AP311" s="190"/>
      <c r="AQ311" s="190"/>
      <c r="AR311" s="190"/>
      <c r="AS311" s="190"/>
      <c r="AT311" s="190"/>
      <c r="AU311" s="190"/>
      <c r="AV311" s="242"/>
      <c r="AW311" s="242"/>
      <c r="AX311" s="190"/>
      <c r="AY311" s="190"/>
      <c r="AZ311" s="218"/>
      <c r="BA311" s="190"/>
      <c r="BB311" s="190"/>
      <c r="BC311" s="190"/>
      <c r="BD311" s="190"/>
      <c r="BE311" s="190"/>
      <c r="BF311" s="190"/>
      <c r="BG311" s="198" t="str">
        <f>IF(Tabela2[[#This Row],[Nazwa komponentu
'[3']]]&lt;&gt;"",'OT - przykład wodociąg'!$BS311,"")</f>
        <v/>
      </c>
      <c r="BH311" s="190"/>
      <c r="BI311" s="190"/>
      <c r="BJ311" s="190"/>
      <c r="BK311" s="190"/>
      <c r="BL311" s="190"/>
      <c r="BM311" s="190"/>
      <c r="BN311" s="190"/>
      <c r="BO311" s="190"/>
      <c r="BP311" s="190"/>
      <c r="BQ311" s="200"/>
      <c r="BR311" s="248"/>
      <c r="BS311" s="198" t="str">
        <f t="shared" si="4"/>
        <v/>
      </c>
      <c r="BT311" s="200"/>
      <c r="BU311" s="198" t="str">
        <f>IFERROR(IF(VLOOKUP(BS311,Słowniki_komponentów!$U$1:$Z$476,5,FALSE)="wg tabeli materiałowej",INDEX(Słowniki_komponentów!$AD$2:$AG$50,MATCH(BT311,Słowniki_komponentów!$AC$2:$AC$50,0),MATCH(BQ311,Słowniki_komponentów!$AD$1:$AG$1,0)),VLOOKUP(BS311,Słowniki_komponentów!$U$1:$Z$476,5,FALSE)),"brak wszystkich danych")</f>
        <v>brak wszystkich danych</v>
      </c>
      <c r="BV311" s="201"/>
      <c r="BZ311" s="90"/>
      <c r="CA311" s="90"/>
      <c r="CB311" s="90"/>
    </row>
    <row r="312" spans="1:80">
      <c r="A312" s="189" t="s">
        <v>4039</v>
      </c>
      <c r="B312" s="190"/>
      <c r="C312" s="191" t="str">
        <f>IFERROR(VLOOKUP('OT - przykład wodociąg'!$BS312,Słowniki_komponentów!$U$2:$Z$412,4,FALSE),"")</f>
        <v/>
      </c>
      <c r="D312" s="190"/>
      <c r="E312" s="190"/>
      <c r="F312" s="193"/>
      <c r="G312" s="193"/>
      <c r="H312" s="193"/>
      <c r="I312" s="253"/>
      <c r="J312" s="190"/>
      <c r="K312" s="194" t="str">
        <f>IF(Tabela2[[#This Row],[Nazwa komponentu
'[3']]]&lt;&gt;"",VLOOKUP('OT - przykład wodociąg'!$BT312,Słowniki_komponentów!$AC$2:$AH$50,6,FALSE),"")</f>
        <v/>
      </c>
      <c r="L312" s="202"/>
      <c r="M312" s="204"/>
      <c r="N312" s="202"/>
      <c r="O312" s="204">
        <f>'przedmiar - przykład wodociąg'!K320</f>
        <v>0</v>
      </c>
      <c r="P312" s="196" t="str">
        <f>IF(Tabela2[[#This Row],[Nazwa komponentu
'[3']]]&lt;&gt;"",SUM(L312:O312),"")</f>
        <v/>
      </c>
      <c r="Q312" s="190"/>
      <c r="R312" s="193"/>
      <c r="S312" s="193"/>
      <c r="T312" s="193"/>
      <c r="U312" s="190"/>
      <c r="V312" s="192"/>
      <c r="W312" s="197" t="str">
        <f>IFERROR(VLOOKUP('OT - przykład wodociąg'!$BS312,Słowniki_komponentów!$U$2:$Z$412,2,FALSE),"")</f>
        <v/>
      </c>
      <c r="X312" s="194" t="str">
        <f>IF(Tabela2[[#This Row],[Nazwa komponentu
'[3']]]&lt;&gt;"",IF(AND(Tabela2[[#This Row],[Wartość nakładów razem
'[15']]]&lt;3500,OR(MID('OT - przykład wodociąg'!$BS312,1,1)="4",MID('OT - przykład wodociąg'!$BS312,1,1)="5",MID('OT - przykład wodociąg'!$BS312,1,1)="6")),1,'OT - przykład wodociąg'!$BU312),"")</f>
        <v/>
      </c>
      <c r="Y312" s="190"/>
      <c r="Z312" s="190"/>
      <c r="AA312" s="190"/>
      <c r="AB312" s="190"/>
      <c r="AC312" s="198" t="str">
        <f>IF(Tabela2[[#This Row],[Nazwa komponentu
'[3']]]&lt;&gt;"",'OT - przykład wodociąg'!$BU312,"")</f>
        <v/>
      </c>
      <c r="AD312" s="190"/>
      <c r="AE312" s="190"/>
      <c r="AF312" s="190"/>
      <c r="AG312" s="190"/>
      <c r="AH312" s="190"/>
      <c r="AI312" s="190"/>
      <c r="AJ312" s="190"/>
      <c r="AK312" s="190"/>
      <c r="AL312" s="190"/>
      <c r="AM312" s="190"/>
      <c r="AN312" s="190"/>
      <c r="AO312" s="190"/>
      <c r="AP312" s="190"/>
      <c r="AQ312" s="190"/>
      <c r="AR312" s="190"/>
      <c r="AS312" s="190"/>
      <c r="AT312" s="190"/>
      <c r="AU312" s="190"/>
      <c r="AV312" s="242"/>
      <c r="AW312" s="242"/>
      <c r="AX312" s="190"/>
      <c r="AY312" s="190"/>
      <c r="AZ312" s="218"/>
      <c r="BA312" s="190"/>
      <c r="BB312" s="190"/>
      <c r="BC312" s="190"/>
      <c r="BD312" s="190"/>
      <c r="BE312" s="190"/>
      <c r="BF312" s="190"/>
      <c r="BG312" s="198" t="str">
        <f>IF(Tabela2[[#This Row],[Nazwa komponentu
'[3']]]&lt;&gt;"",'OT - przykład wodociąg'!$BS312,"")</f>
        <v/>
      </c>
      <c r="BH312" s="190"/>
      <c r="BI312" s="190"/>
      <c r="BJ312" s="190"/>
      <c r="BK312" s="190"/>
      <c r="BL312" s="190"/>
      <c r="BM312" s="190"/>
      <c r="BN312" s="190"/>
      <c r="BO312" s="190"/>
      <c r="BP312" s="190"/>
      <c r="BQ312" s="190"/>
      <c r="BR312" s="218"/>
      <c r="BS312" s="198" t="str">
        <f t="shared" si="4"/>
        <v/>
      </c>
      <c r="BT312" s="190"/>
      <c r="BU312" s="198" t="str">
        <f>IFERROR(IF(VLOOKUP(BS312,Słowniki_komponentów!$U$1:$Z$476,5,FALSE)="wg tabeli materiałowej",INDEX(Słowniki_komponentów!$AD$2:$AG$50,MATCH(BT312,Słowniki_komponentów!$AC$2:$AC$50,0),MATCH(BQ312,Słowniki_komponentów!$AD$1:$AG$1,0)),VLOOKUP(BS312,Słowniki_komponentów!$U$1:$Z$476,5,FALSE)),"brak wszystkich danych")</f>
        <v>brak wszystkich danych</v>
      </c>
      <c r="BV312" s="205"/>
      <c r="BZ312" s="90"/>
      <c r="CA312" s="90"/>
      <c r="CB312" s="90"/>
    </row>
    <row r="313" spans="1:80">
      <c r="A313" s="189" t="s">
        <v>4040</v>
      </c>
      <c r="B313" s="190"/>
      <c r="C313" s="191" t="str">
        <f>IFERROR(VLOOKUP('OT - przykład wodociąg'!$BS313,Słowniki_komponentów!$U$2:$Z$412,4,FALSE),"")</f>
        <v/>
      </c>
      <c r="D313" s="190"/>
      <c r="E313" s="190"/>
      <c r="F313" s="193"/>
      <c r="G313" s="193"/>
      <c r="H313" s="193"/>
      <c r="I313" s="253"/>
      <c r="J313" s="190"/>
      <c r="K313" s="194" t="str">
        <f>IF(Tabela2[[#This Row],[Nazwa komponentu
'[3']]]&lt;&gt;"",VLOOKUP('OT - przykład wodociąg'!$BT313,Słowniki_komponentów!$AC$2:$AH$50,6,FALSE),"")</f>
        <v/>
      </c>
      <c r="L313" s="202"/>
      <c r="M313" s="204"/>
      <c r="N313" s="202"/>
      <c r="O313" s="204">
        <f>'przedmiar - przykład wodociąg'!K321</f>
        <v>0</v>
      </c>
      <c r="P313" s="196" t="str">
        <f>IF(Tabela2[[#This Row],[Nazwa komponentu
'[3']]]&lt;&gt;"",SUM(L313:O313),"")</f>
        <v/>
      </c>
      <c r="Q313" s="190"/>
      <c r="R313" s="193"/>
      <c r="S313" s="193"/>
      <c r="T313" s="193"/>
      <c r="U313" s="190"/>
      <c r="V313" s="192"/>
      <c r="W313" s="197" t="str">
        <f>IFERROR(VLOOKUP('OT - przykład wodociąg'!$BS313,Słowniki_komponentów!$U$2:$Z$412,2,FALSE),"")</f>
        <v/>
      </c>
      <c r="X313" s="194" t="str">
        <f>IF(Tabela2[[#This Row],[Nazwa komponentu
'[3']]]&lt;&gt;"",IF(AND(Tabela2[[#This Row],[Wartość nakładów razem
'[15']]]&lt;3500,OR(MID('OT - przykład wodociąg'!$BS313,1,1)="4",MID('OT - przykład wodociąg'!$BS313,1,1)="5",MID('OT - przykład wodociąg'!$BS313,1,1)="6")),1,'OT - przykład wodociąg'!$BU313),"")</f>
        <v/>
      </c>
      <c r="Y313" s="190"/>
      <c r="Z313" s="190"/>
      <c r="AA313" s="190"/>
      <c r="AB313" s="190"/>
      <c r="AC313" s="198" t="str">
        <f>IF(Tabela2[[#This Row],[Nazwa komponentu
'[3']]]&lt;&gt;"",'OT - przykład wodociąg'!$BU313,"")</f>
        <v/>
      </c>
      <c r="AD313" s="190"/>
      <c r="AE313" s="190"/>
      <c r="AF313" s="190"/>
      <c r="AG313" s="190"/>
      <c r="AH313" s="190"/>
      <c r="AI313" s="190"/>
      <c r="AJ313" s="190"/>
      <c r="AK313" s="190"/>
      <c r="AL313" s="190"/>
      <c r="AM313" s="190"/>
      <c r="AN313" s="190"/>
      <c r="AO313" s="190"/>
      <c r="AP313" s="190"/>
      <c r="AQ313" s="190"/>
      <c r="AR313" s="190"/>
      <c r="AS313" s="190"/>
      <c r="AT313" s="190"/>
      <c r="AU313" s="190"/>
      <c r="AV313" s="242"/>
      <c r="AW313" s="242"/>
      <c r="AX313" s="190"/>
      <c r="AY313" s="190"/>
      <c r="AZ313" s="218"/>
      <c r="BA313" s="190"/>
      <c r="BB313" s="190"/>
      <c r="BC313" s="190"/>
      <c r="BD313" s="190"/>
      <c r="BE313" s="190"/>
      <c r="BF313" s="190"/>
      <c r="BG313" s="198" t="str">
        <f>IF(Tabela2[[#This Row],[Nazwa komponentu
'[3']]]&lt;&gt;"",'OT - przykład wodociąg'!$BS313,"")</f>
        <v/>
      </c>
      <c r="BH313" s="190"/>
      <c r="BI313" s="190"/>
      <c r="BJ313" s="190"/>
      <c r="BK313" s="190"/>
      <c r="BL313" s="190"/>
      <c r="BM313" s="190"/>
      <c r="BN313" s="190"/>
      <c r="BO313" s="190"/>
      <c r="BP313" s="190"/>
      <c r="BQ313" s="200"/>
      <c r="BR313" s="248"/>
      <c r="BS313" s="198" t="str">
        <f t="shared" si="4"/>
        <v/>
      </c>
      <c r="BT313" s="200"/>
      <c r="BU313" s="198" t="str">
        <f>IFERROR(IF(VLOOKUP(BS313,Słowniki_komponentów!$U$1:$Z$476,5,FALSE)="wg tabeli materiałowej",INDEX(Słowniki_komponentów!$AD$2:$AG$50,MATCH(BT313,Słowniki_komponentów!$AC$2:$AC$50,0),MATCH(BQ313,Słowniki_komponentów!$AD$1:$AG$1,0)),VLOOKUP(BS313,Słowniki_komponentów!$U$1:$Z$476,5,FALSE)),"brak wszystkich danych")</f>
        <v>brak wszystkich danych</v>
      </c>
      <c r="BV313" s="201"/>
      <c r="BZ313" s="90"/>
      <c r="CA313" s="90"/>
      <c r="CB313" s="90"/>
    </row>
    <row r="314" spans="1:80">
      <c r="A314" s="189" t="s">
        <v>4041</v>
      </c>
      <c r="B314" s="190"/>
      <c r="C314" s="191" t="str">
        <f>IFERROR(VLOOKUP('OT - przykład wodociąg'!$BS314,Słowniki_komponentów!$U$2:$Z$412,4,FALSE),"")</f>
        <v/>
      </c>
      <c r="D314" s="190"/>
      <c r="E314" s="190"/>
      <c r="F314" s="193"/>
      <c r="G314" s="193"/>
      <c r="H314" s="193"/>
      <c r="I314" s="253"/>
      <c r="J314" s="190"/>
      <c r="K314" s="194" t="str">
        <f>IF(Tabela2[[#This Row],[Nazwa komponentu
'[3']]]&lt;&gt;"",VLOOKUP('OT - przykład wodociąg'!$BT314,Słowniki_komponentów!$AC$2:$AH$50,6,FALSE),"")</f>
        <v/>
      </c>
      <c r="L314" s="202"/>
      <c r="M314" s="204"/>
      <c r="N314" s="202"/>
      <c r="O314" s="204">
        <f>'przedmiar - przykład wodociąg'!K322</f>
        <v>0</v>
      </c>
      <c r="P314" s="196" t="str">
        <f>IF(Tabela2[[#This Row],[Nazwa komponentu
'[3']]]&lt;&gt;"",SUM(L314:O314),"")</f>
        <v/>
      </c>
      <c r="Q314" s="190"/>
      <c r="R314" s="193"/>
      <c r="S314" s="193"/>
      <c r="T314" s="193"/>
      <c r="U314" s="190"/>
      <c r="V314" s="192"/>
      <c r="W314" s="197" t="str">
        <f>IFERROR(VLOOKUP('OT - przykład wodociąg'!$BS314,Słowniki_komponentów!$U$2:$Z$412,2,FALSE),"")</f>
        <v/>
      </c>
      <c r="X314" s="194" t="str">
        <f>IF(Tabela2[[#This Row],[Nazwa komponentu
'[3']]]&lt;&gt;"",IF(AND(Tabela2[[#This Row],[Wartość nakładów razem
'[15']]]&lt;3500,OR(MID('OT - przykład wodociąg'!$BS314,1,1)="4",MID('OT - przykład wodociąg'!$BS314,1,1)="5",MID('OT - przykład wodociąg'!$BS314,1,1)="6")),1,'OT - przykład wodociąg'!$BU314),"")</f>
        <v/>
      </c>
      <c r="Y314" s="190"/>
      <c r="Z314" s="190"/>
      <c r="AA314" s="190"/>
      <c r="AB314" s="190"/>
      <c r="AC314" s="198" t="str">
        <f>IF(Tabela2[[#This Row],[Nazwa komponentu
'[3']]]&lt;&gt;"",'OT - przykład wodociąg'!$BU314,"")</f>
        <v/>
      </c>
      <c r="AD314" s="190"/>
      <c r="AE314" s="190"/>
      <c r="AF314" s="190"/>
      <c r="AG314" s="190"/>
      <c r="AH314" s="190"/>
      <c r="AI314" s="190"/>
      <c r="AJ314" s="190"/>
      <c r="AK314" s="190"/>
      <c r="AL314" s="190"/>
      <c r="AM314" s="190"/>
      <c r="AN314" s="190"/>
      <c r="AO314" s="190"/>
      <c r="AP314" s="190"/>
      <c r="AQ314" s="190"/>
      <c r="AR314" s="190"/>
      <c r="AS314" s="190"/>
      <c r="AT314" s="190"/>
      <c r="AU314" s="190"/>
      <c r="AV314" s="242"/>
      <c r="AW314" s="242"/>
      <c r="AX314" s="190"/>
      <c r="AY314" s="190"/>
      <c r="AZ314" s="218"/>
      <c r="BA314" s="190"/>
      <c r="BB314" s="190"/>
      <c r="BC314" s="190"/>
      <c r="BD314" s="190"/>
      <c r="BE314" s="190"/>
      <c r="BF314" s="190"/>
      <c r="BG314" s="198" t="str">
        <f>IF(Tabela2[[#This Row],[Nazwa komponentu
'[3']]]&lt;&gt;"",'OT - przykład wodociąg'!$BS314,"")</f>
        <v/>
      </c>
      <c r="BH314" s="190"/>
      <c r="BI314" s="190"/>
      <c r="BJ314" s="190"/>
      <c r="BK314" s="190"/>
      <c r="BL314" s="190"/>
      <c r="BM314" s="190"/>
      <c r="BN314" s="190"/>
      <c r="BO314" s="190"/>
      <c r="BP314" s="190"/>
      <c r="BQ314" s="190"/>
      <c r="BR314" s="218"/>
      <c r="BS314" s="198" t="str">
        <f t="shared" si="4"/>
        <v/>
      </c>
      <c r="BT314" s="190"/>
      <c r="BU314" s="198" t="str">
        <f>IFERROR(IF(VLOOKUP(BS314,Słowniki_komponentów!$U$1:$Z$476,5,FALSE)="wg tabeli materiałowej",INDEX(Słowniki_komponentów!$AD$2:$AG$50,MATCH(BT314,Słowniki_komponentów!$AC$2:$AC$50,0),MATCH(BQ314,Słowniki_komponentów!$AD$1:$AG$1,0)),VLOOKUP(BS314,Słowniki_komponentów!$U$1:$Z$476,5,FALSE)),"brak wszystkich danych")</f>
        <v>brak wszystkich danych</v>
      </c>
      <c r="BV314" s="205"/>
      <c r="BZ314" s="90"/>
      <c r="CA314" s="90"/>
      <c r="CB314" s="90"/>
    </row>
    <row r="315" spans="1:80">
      <c r="A315" s="189" t="s">
        <v>4042</v>
      </c>
      <c r="B315" s="190"/>
      <c r="C315" s="191" t="str">
        <f>IFERROR(VLOOKUP('OT - przykład wodociąg'!$BS315,Słowniki_komponentów!$U$2:$Z$412,4,FALSE),"")</f>
        <v/>
      </c>
      <c r="D315" s="190"/>
      <c r="E315" s="190"/>
      <c r="F315" s="193"/>
      <c r="G315" s="193"/>
      <c r="H315" s="193"/>
      <c r="I315" s="253"/>
      <c r="J315" s="190"/>
      <c r="K315" s="194" t="str">
        <f>IF(Tabela2[[#This Row],[Nazwa komponentu
'[3']]]&lt;&gt;"",VLOOKUP('OT - przykład wodociąg'!$BT315,Słowniki_komponentów!$AC$2:$AH$50,6,FALSE),"")</f>
        <v/>
      </c>
      <c r="L315" s="202"/>
      <c r="M315" s="204"/>
      <c r="N315" s="202"/>
      <c r="O315" s="204">
        <f>'przedmiar - przykład wodociąg'!K323</f>
        <v>0</v>
      </c>
      <c r="P315" s="196" t="str">
        <f>IF(Tabela2[[#This Row],[Nazwa komponentu
'[3']]]&lt;&gt;"",SUM(L315:O315),"")</f>
        <v/>
      </c>
      <c r="Q315" s="190"/>
      <c r="R315" s="193"/>
      <c r="S315" s="193"/>
      <c r="T315" s="193"/>
      <c r="U315" s="190"/>
      <c r="V315" s="192"/>
      <c r="W315" s="197" t="str">
        <f>IFERROR(VLOOKUP('OT - przykład wodociąg'!$BS315,Słowniki_komponentów!$U$2:$Z$412,2,FALSE),"")</f>
        <v/>
      </c>
      <c r="X315" s="194" t="str">
        <f>IF(Tabela2[[#This Row],[Nazwa komponentu
'[3']]]&lt;&gt;"",IF(AND(Tabela2[[#This Row],[Wartość nakładów razem
'[15']]]&lt;3500,OR(MID('OT - przykład wodociąg'!$BS315,1,1)="4",MID('OT - przykład wodociąg'!$BS315,1,1)="5",MID('OT - przykład wodociąg'!$BS315,1,1)="6")),1,'OT - przykład wodociąg'!$BU315),"")</f>
        <v/>
      </c>
      <c r="Y315" s="190"/>
      <c r="Z315" s="190"/>
      <c r="AA315" s="190"/>
      <c r="AB315" s="190"/>
      <c r="AC315" s="198" t="str">
        <f>IF(Tabela2[[#This Row],[Nazwa komponentu
'[3']]]&lt;&gt;"",'OT - przykład wodociąg'!$BU315,"")</f>
        <v/>
      </c>
      <c r="AD315" s="190"/>
      <c r="AE315" s="190"/>
      <c r="AF315" s="190"/>
      <c r="AG315" s="190"/>
      <c r="AH315" s="190"/>
      <c r="AI315" s="190"/>
      <c r="AJ315" s="190"/>
      <c r="AK315" s="190"/>
      <c r="AL315" s="190"/>
      <c r="AM315" s="190"/>
      <c r="AN315" s="190"/>
      <c r="AO315" s="190"/>
      <c r="AP315" s="190"/>
      <c r="AQ315" s="190"/>
      <c r="AR315" s="190"/>
      <c r="AS315" s="190"/>
      <c r="AT315" s="190"/>
      <c r="AU315" s="190"/>
      <c r="AV315" s="242"/>
      <c r="AW315" s="242"/>
      <c r="AX315" s="190"/>
      <c r="AY315" s="190"/>
      <c r="AZ315" s="218"/>
      <c r="BA315" s="190"/>
      <c r="BB315" s="190"/>
      <c r="BC315" s="190"/>
      <c r="BD315" s="190"/>
      <c r="BE315" s="190"/>
      <c r="BF315" s="190"/>
      <c r="BG315" s="198" t="str">
        <f>IF(Tabela2[[#This Row],[Nazwa komponentu
'[3']]]&lt;&gt;"",'OT - przykład wodociąg'!$BS315,"")</f>
        <v/>
      </c>
      <c r="BH315" s="190"/>
      <c r="BI315" s="190"/>
      <c r="BJ315" s="190"/>
      <c r="BK315" s="190"/>
      <c r="BL315" s="190"/>
      <c r="BM315" s="190"/>
      <c r="BN315" s="190"/>
      <c r="BO315" s="190"/>
      <c r="BP315" s="190"/>
      <c r="BQ315" s="200"/>
      <c r="BR315" s="248"/>
      <c r="BS315" s="198" t="str">
        <f t="shared" ref="BS315:BS362" si="5">MID(BR315,1,7)</f>
        <v/>
      </c>
      <c r="BT315" s="200"/>
      <c r="BU315" s="198" t="str">
        <f>IFERROR(IF(VLOOKUP(BS315,Słowniki_komponentów!$U$1:$Z$476,5,FALSE)="wg tabeli materiałowej",INDEX(Słowniki_komponentów!$AD$2:$AG$50,MATCH(BT315,Słowniki_komponentów!$AC$2:$AC$50,0),MATCH(BQ315,Słowniki_komponentów!$AD$1:$AG$1,0)),VLOOKUP(BS315,Słowniki_komponentów!$U$1:$Z$476,5,FALSE)),"brak wszystkich danych")</f>
        <v>brak wszystkich danych</v>
      </c>
      <c r="BV315" s="201"/>
      <c r="BZ315" s="90"/>
      <c r="CA315" s="90"/>
      <c r="CB315" s="90"/>
    </row>
    <row r="316" spans="1:80">
      <c r="A316" s="189" t="s">
        <v>4043</v>
      </c>
      <c r="B316" s="190"/>
      <c r="C316" s="191" t="str">
        <f>IFERROR(VLOOKUP('OT - przykład wodociąg'!$BS316,Słowniki_komponentów!$U$2:$Z$412,4,FALSE),"")</f>
        <v/>
      </c>
      <c r="D316" s="190"/>
      <c r="E316" s="190"/>
      <c r="F316" s="193"/>
      <c r="G316" s="193"/>
      <c r="H316" s="193"/>
      <c r="I316" s="253"/>
      <c r="J316" s="190"/>
      <c r="K316" s="194" t="str">
        <f>IF(Tabela2[[#This Row],[Nazwa komponentu
'[3']]]&lt;&gt;"",VLOOKUP('OT - przykład wodociąg'!$BT316,Słowniki_komponentów!$AC$2:$AH$50,6,FALSE),"")</f>
        <v/>
      </c>
      <c r="L316" s="202"/>
      <c r="M316" s="204"/>
      <c r="N316" s="202"/>
      <c r="O316" s="204">
        <f>'przedmiar - przykład wodociąg'!K324</f>
        <v>0</v>
      </c>
      <c r="P316" s="196" t="str">
        <f>IF(Tabela2[[#This Row],[Nazwa komponentu
'[3']]]&lt;&gt;"",SUM(L316:O316),"")</f>
        <v/>
      </c>
      <c r="Q316" s="190"/>
      <c r="R316" s="193"/>
      <c r="S316" s="193"/>
      <c r="T316" s="193"/>
      <c r="U316" s="190"/>
      <c r="V316" s="192"/>
      <c r="W316" s="197" t="str">
        <f>IFERROR(VLOOKUP('OT - przykład wodociąg'!$BS316,Słowniki_komponentów!$U$2:$Z$412,2,FALSE),"")</f>
        <v/>
      </c>
      <c r="X316" s="194" t="str">
        <f>IF(Tabela2[[#This Row],[Nazwa komponentu
'[3']]]&lt;&gt;"",IF(AND(Tabela2[[#This Row],[Wartość nakładów razem
'[15']]]&lt;3500,OR(MID('OT - przykład wodociąg'!$BS316,1,1)="4",MID('OT - przykład wodociąg'!$BS316,1,1)="5",MID('OT - przykład wodociąg'!$BS316,1,1)="6")),1,'OT - przykład wodociąg'!$BU316),"")</f>
        <v/>
      </c>
      <c r="Y316" s="190"/>
      <c r="Z316" s="190"/>
      <c r="AA316" s="190"/>
      <c r="AB316" s="190"/>
      <c r="AC316" s="198" t="str">
        <f>IF(Tabela2[[#This Row],[Nazwa komponentu
'[3']]]&lt;&gt;"",'OT - przykład wodociąg'!$BU316,"")</f>
        <v/>
      </c>
      <c r="AD316" s="190"/>
      <c r="AE316" s="190"/>
      <c r="AF316" s="190"/>
      <c r="AG316" s="190"/>
      <c r="AH316" s="190"/>
      <c r="AI316" s="190"/>
      <c r="AJ316" s="190"/>
      <c r="AK316" s="190"/>
      <c r="AL316" s="190"/>
      <c r="AM316" s="190"/>
      <c r="AN316" s="190"/>
      <c r="AO316" s="190"/>
      <c r="AP316" s="190"/>
      <c r="AQ316" s="190"/>
      <c r="AR316" s="190"/>
      <c r="AS316" s="190"/>
      <c r="AT316" s="190"/>
      <c r="AU316" s="190"/>
      <c r="AV316" s="242"/>
      <c r="AW316" s="242"/>
      <c r="AX316" s="190"/>
      <c r="AY316" s="190"/>
      <c r="AZ316" s="218"/>
      <c r="BA316" s="190"/>
      <c r="BB316" s="190"/>
      <c r="BC316" s="190"/>
      <c r="BD316" s="190"/>
      <c r="BE316" s="190"/>
      <c r="BF316" s="190"/>
      <c r="BG316" s="198" t="str">
        <f>IF(Tabela2[[#This Row],[Nazwa komponentu
'[3']]]&lt;&gt;"",'OT - przykład wodociąg'!$BS316,"")</f>
        <v/>
      </c>
      <c r="BH316" s="190"/>
      <c r="BI316" s="190"/>
      <c r="BJ316" s="190"/>
      <c r="BK316" s="190"/>
      <c r="BL316" s="190"/>
      <c r="BM316" s="190"/>
      <c r="BN316" s="190"/>
      <c r="BO316" s="190"/>
      <c r="BP316" s="190"/>
      <c r="BQ316" s="190"/>
      <c r="BR316" s="218"/>
      <c r="BS316" s="198" t="str">
        <f t="shared" si="5"/>
        <v/>
      </c>
      <c r="BT316" s="190"/>
      <c r="BU316" s="198" t="str">
        <f>IFERROR(IF(VLOOKUP(BS316,Słowniki_komponentów!$U$1:$Z$476,5,FALSE)="wg tabeli materiałowej",INDEX(Słowniki_komponentów!$AD$2:$AG$50,MATCH(BT316,Słowniki_komponentów!$AC$2:$AC$50,0),MATCH(BQ316,Słowniki_komponentów!$AD$1:$AG$1,0)),VLOOKUP(BS316,Słowniki_komponentów!$U$1:$Z$476,5,FALSE)),"brak wszystkich danych")</f>
        <v>brak wszystkich danych</v>
      </c>
      <c r="BV316" s="205"/>
      <c r="BZ316" s="90"/>
      <c r="CA316" s="90"/>
      <c r="CB316" s="90"/>
    </row>
    <row r="317" spans="1:80">
      <c r="A317" s="189" t="s">
        <v>4044</v>
      </c>
      <c r="B317" s="190"/>
      <c r="C317" s="191" t="str">
        <f>IFERROR(VLOOKUP('OT - przykład wodociąg'!$BS317,Słowniki_komponentów!$U$2:$Z$412,4,FALSE),"")</f>
        <v/>
      </c>
      <c r="D317" s="190"/>
      <c r="E317" s="190"/>
      <c r="F317" s="193"/>
      <c r="G317" s="193"/>
      <c r="H317" s="193"/>
      <c r="I317" s="253"/>
      <c r="J317" s="190"/>
      <c r="K317" s="194" t="str">
        <f>IF(Tabela2[[#This Row],[Nazwa komponentu
'[3']]]&lt;&gt;"",VLOOKUP('OT - przykład wodociąg'!$BT317,Słowniki_komponentów!$AC$2:$AH$50,6,FALSE),"")</f>
        <v/>
      </c>
      <c r="L317" s="202"/>
      <c r="M317" s="204"/>
      <c r="N317" s="202"/>
      <c r="O317" s="204">
        <f>'przedmiar - przykład wodociąg'!K325</f>
        <v>0</v>
      </c>
      <c r="P317" s="196" t="str">
        <f>IF(Tabela2[[#This Row],[Nazwa komponentu
'[3']]]&lt;&gt;"",SUM(L317:O317),"")</f>
        <v/>
      </c>
      <c r="Q317" s="190"/>
      <c r="R317" s="193"/>
      <c r="S317" s="193"/>
      <c r="T317" s="193"/>
      <c r="U317" s="190"/>
      <c r="V317" s="192"/>
      <c r="W317" s="197" t="str">
        <f>IFERROR(VLOOKUP('OT - przykład wodociąg'!$BS317,Słowniki_komponentów!$U$2:$Z$412,2,FALSE),"")</f>
        <v/>
      </c>
      <c r="X317" s="194" t="str">
        <f>IF(Tabela2[[#This Row],[Nazwa komponentu
'[3']]]&lt;&gt;"",IF(AND(Tabela2[[#This Row],[Wartość nakładów razem
'[15']]]&lt;3500,OR(MID('OT - przykład wodociąg'!$BS317,1,1)="4",MID('OT - przykład wodociąg'!$BS317,1,1)="5",MID('OT - przykład wodociąg'!$BS317,1,1)="6")),1,'OT - przykład wodociąg'!$BU317),"")</f>
        <v/>
      </c>
      <c r="Y317" s="190"/>
      <c r="Z317" s="190"/>
      <c r="AA317" s="190"/>
      <c r="AB317" s="190"/>
      <c r="AC317" s="198" t="str">
        <f>IF(Tabela2[[#This Row],[Nazwa komponentu
'[3']]]&lt;&gt;"",'OT - przykład wodociąg'!$BU317,"")</f>
        <v/>
      </c>
      <c r="AD317" s="190"/>
      <c r="AE317" s="190"/>
      <c r="AF317" s="190"/>
      <c r="AG317" s="190"/>
      <c r="AH317" s="190"/>
      <c r="AI317" s="190"/>
      <c r="AJ317" s="190"/>
      <c r="AK317" s="190"/>
      <c r="AL317" s="190"/>
      <c r="AM317" s="190"/>
      <c r="AN317" s="190"/>
      <c r="AO317" s="190"/>
      <c r="AP317" s="190"/>
      <c r="AQ317" s="190"/>
      <c r="AR317" s="190"/>
      <c r="AS317" s="190"/>
      <c r="AT317" s="190"/>
      <c r="AU317" s="190"/>
      <c r="AV317" s="242"/>
      <c r="AW317" s="242"/>
      <c r="AX317" s="190"/>
      <c r="AY317" s="190"/>
      <c r="AZ317" s="218"/>
      <c r="BA317" s="190"/>
      <c r="BB317" s="190"/>
      <c r="BC317" s="190"/>
      <c r="BD317" s="190"/>
      <c r="BE317" s="190"/>
      <c r="BF317" s="190"/>
      <c r="BG317" s="198" t="str">
        <f>IF(Tabela2[[#This Row],[Nazwa komponentu
'[3']]]&lt;&gt;"",'OT - przykład wodociąg'!$BS317,"")</f>
        <v/>
      </c>
      <c r="BH317" s="190"/>
      <c r="BI317" s="190"/>
      <c r="BJ317" s="190"/>
      <c r="BK317" s="190"/>
      <c r="BL317" s="190"/>
      <c r="BM317" s="190"/>
      <c r="BN317" s="190"/>
      <c r="BO317" s="190"/>
      <c r="BP317" s="190"/>
      <c r="BQ317" s="200"/>
      <c r="BR317" s="248"/>
      <c r="BS317" s="198" t="str">
        <f t="shared" si="5"/>
        <v/>
      </c>
      <c r="BT317" s="200"/>
      <c r="BU317" s="198" t="str">
        <f>IFERROR(IF(VLOOKUP(BS317,Słowniki_komponentów!$U$1:$Z$476,5,FALSE)="wg tabeli materiałowej",INDEX(Słowniki_komponentów!$AD$2:$AG$50,MATCH(BT317,Słowniki_komponentów!$AC$2:$AC$50,0),MATCH(BQ317,Słowniki_komponentów!$AD$1:$AG$1,0)),VLOOKUP(BS317,Słowniki_komponentów!$U$1:$Z$476,5,FALSE)),"brak wszystkich danych")</f>
        <v>brak wszystkich danych</v>
      </c>
      <c r="BV317" s="201"/>
      <c r="BZ317" s="90"/>
      <c r="CA317" s="90"/>
      <c r="CB317" s="90"/>
    </row>
    <row r="318" spans="1:80">
      <c r="A318" s="189" t="s">
        <v>4045</v>
      </c>
      <c r="B318" s="190"/>
      <c r="C318" s="191" t="str">
        <f>IFERROR(VLOOKUP('OT - przykład wodociąg'!$BS318,Słowniki_komponentów!$U$2:$Z$412,4,FALSE),"")</f>
        <v/>
      </c>
      <c r="D318" s="190"/>
      <c r="E318" s="190"/>
      <c r="F318" s="193"/>
      <c r="G318" s="193"/>
      <c r="H318" s="193"/>
      <c r="I318" s="253"/>
      <c r="J318" s="190"/>
      <c r="K318" s="194" t="str">
        <f>IF(Tabela2[[#This Row],[Nazwa komponentu
'[3']]]&lt;&gt;"",VLOOKUP('OT - przykład wodociąg'!$BT318,Słowniki_komponentów!$AC$2:$AH$50,6,FALSE),"")</f>
        <v/>
      </c>
      <c r="L318" s="202"/>
      <c r="M318" s="204"/>
      <c r="N318" s="202"/>
      <c r="O318" s="204">
        <f>'przedmiar - przykład wodociąg'!K326</f>
        <v>0</v>
      </c>
      <c r="P318" s="196" t="str">
        <f>IF(Tabela2[[#This Row],[Nazwa komponentu
'[3']]]&lt;&gt;"",SUM(L318:O318),"")</f>
        <v/>
      </c>
      <c r="Q318" s="190"/>
      <c r="R318" s="193"/>
      <c r="S318" s="193"/>
      <c r="T318" s="193"/>
      <c r="U318" s="190"/>
      <c r="V318" s="192"/>
      <c r="W318" s="197" t="str">
        <f>IFERROR(VLOOKUP('OT - przykład wodociąg'!$BS318,Słowniki_komponentów!$U$2:$Z$412,2,FALSE),"")</f>
        <v/>
      </c>
      <c r="X318" s="194" t="str">
        <f>IF(Tabela2[[#This Row],[Nazwa komponentu
'[3']]]&lt;&gt;"",IF(AND(Tabela2[[#This Row],[Wartość nakładów razem
'[15']]]&lt;3500,OR(MID('OT - przykład wodociąg'!$BS318,1,1)="4",MID('OT - przykład wodociąg'!$BS318,1,1)="5",MID('OT - przykład wodociąg'!$BS318,1,1)="6")),1,'OT - przykład wodociąg'!$BU318),"")</f>
        <v/>
      </c>
      <c r="Y318" s="190"/>
      <c r="Z318" s="190"/>
      <c r="AA318" s="190"/>
      <c r="AB318" s="190"/>
      <c r="AC318" s="198" t="str">
        <f>IF(Tabela2[[#This Row],[Nazwa komponentu
'[3']]]&lt;&gt;"",'OT - przykład wodociąg'!$BU318,"")</f>
        <v/>
      </c>
      <c r="AD318" s="190"/>
      <c r="AE318" s="190"/>
      <c r="AF318" s="190"/>
      <c r="AG318" s="190"/>
      <c r="AH318" s="190"/>
      <c r="AI318" s="190"/>
      <c r="AJ318" s="190"/>
      <c r="AK318" s="190"/>
      <c r="AL318" s="190"/>
      <c r="AM318" s="190"/>
      <c r="AN318" s="190"/>
      <c r="AO318" s="190"/>
      <c r="AP318" s="190"/>
      <c r="AQ318" s="190"/>
      <c r="AR318" s="190"/>
      <c r="AS318" s="190"/>
      <c r="AT318" s="190"/>
      <c r="AU318" s="190"/>
      <c r="AV318" s="242"/>
      <c r="AW318" s="242"/>
      <c r="AX318" s="190"/>
      <c r="AY318" s="190"/>
      <c r="AZ318" s="218"/>
      <c r="BA318" s="190"/>
      <c r="BB318" s="190"/>
      <c r="BC318" s="190"/>
      <c r="BD318" s="190"/>
      <c r="BE318" s="190"/>
      <c r="BF318" s="190"/>
      <c r="BG318" s="198" t="str">
        <f>IF(Tabela2[[#This Row],[Nazwa komponentu
'[3']]]&lt;&gt;"",'OT - przykład wodociąg'!$BS318,"")</f>
        <v/>
      </c>
      <c r="BH318" s="190"/>
      <c r="BI318" s="190"/>
      <c r="BJ318" s="190"/>
      <c r="BK318" s="190"/>
      <c r="BL318" s="190"/>
      <c r="BM318" s="190"/>
      <c r="BN318" s="190"/>
      <c r="BO318" s="190"/>
      <c r="BP318" s="190"/>
      <c r="BQ318" s="190"/>
      <c r="BR318" s="218"/>
      <c r="BS318" s="198" t="str">
        <f t="shared" si="5"/>
        <v/>
      </c>
      <c r="BT318" s="190"/>
      <c r="BU318" s="198" t="str">
        <f>IFERROR(IF(VLOOKUP(BS318,Słowniki_komponentów!$U$1:$Z$476,5,FALSE)="wg tabeli materiałowej",INDEX(Słowniki_komponentów!$AD$2:$AG$50,MATCH(BT318,Słowniki_komponentów!$AC$2:$AC$50,0),MATCH(BQ318,Słowniki_komponentów!$AD$1:$AG$1,0)),VLOOKUP(BS318,Słowniki_komponentów!$U$1:$Z$476,5,FALSE)),"brak wszystkich danych")</f>
        <v>brak wszystkich danych</v>
      </c>
      <c r="BV318" s="205"/>
      <c r="BZ318" s="90"/>
      <c r="CA318" s="90"/>
      <c r="CB318" s="90"/>
    </row>
    <row r="319" spans="1:80">
      <c r="A319" s="189" t="s">
        <v>4046</v>
      </c>
      <c r="B319" s="190"/>
      <c r="C319" s="191" t="str">
        <f>IFERROR(VLOOKUP('OT - przykład wodociąg'!$BS319,Słowniki_komponentów!$U$2:$Z$412,4,FALSE),"")</f>
        <v/>
      </c>
      <c r="D319" s="190"/>
      <c r="E319" s="190"/>
      <c r="F319" s="193"/>
      <c r="G319" s="193"/>
      <c r="H319" s="193"/>
      <c r="I319" s="253"/>
      <c r="J319" s="190"/>
      <c r="K319" s="194" t="str">
        <f>IF(Tabela2[[#This Row],[Nazwa komponentu
'[3']]]&lt;&gt;"",VLOOKUP('OT - przykład wodociąg'!$BT319,Słowniki_komponentów!$AC$2:$AH$50,6,FALSE),"")</f>
        <v/>
      </c>
      <c r="L319" s="202"/>
      <c r="M319" s="204"/>
      <c r="N319" s="202"/>
      <c r="O319" s="204">
        <f>'przedmiar - przykład wodociąg'!K327</f>
        <v>0</v>
      </c>
      <c r="P319" s="196" t="str">
        <f>IF(Tabela2[[#This Row],[Nazwa komponentu
'[3']]]&lt;&gt;"",SUM(L319:O319),"")</f>
        <v/>
      </c>
      <c r="Q319" s="190"/>
      <c r="R319" s="193"/>
      <c r="S319" s="193"/>
      <c r="T319" s="193"/>
      <c r="U319" s="190"/>
      <c r="V319" s="192"/>
      <c r="W319" s="197" t="str">
        <f>IFERROR(VLOOKUP('OT - przykład wodociąg'!$BS319,Słowniki_komponentów!$U$2:$Z$412,2,FALSE),"")</f>
        <v/>
      </c>
      <c r="X319" s="194" t="str">
        <f>IF(Tabela2[[#This Row],[Nazwa komponentu
'[3']]]&lt;&gt;"",IF(AND(Tabela2[[#This Row],[Wartość nakładów razem
'[15']]]&lt;3500,OR(MID('OT - przykład wodociąg'!$BS319,1,1)="4",MID('OT - przykład wodociąg'!$BS319,1,1)="5",MID('OT - przykład wodociąg'!$BS319,1,1)="6")),1,'OT - przykład wodociąg'!$BU319),"")</f>
        <v/>
      </c>
      <c r="Y319" s="190"/>
      <c r="Z319" s="190"/>
      <c r="AA319" s="190"/>
      <c r="AB319" s="190"/>
      <c r="AC319" s="198" t="str">
        <f>IF(Tabela2[[#This Row],[Nazwa komponentu
'[3']]]&lt;&gt;"",'OT - przykład wodociąg'!$BU319,"")</f>
        <v/>
      </c>
      <c r="AD319" s="190"/>
      <c r="AE319" s="190"/>
      <c r="AF319" s="190"/>
      <c r="AG319" s="190"/>
      <c r="AH319" s="190"/>
      <c r="AI319" s="190"/>
      <c r="AJ319" s="190"/>
      <c r="AK319" s="190"/>
      <c r="AL319" s="190"/>
      <c r="AM319" s="190"/>
      <c r="AN319" s="190"/>
      <c r="AO319" s="190"/>
      <c r="AP319" s="190"/>
      <c r="AQ319" s="190"/>
      <c r="AR319" s="190"/>
      <c r="AS319" s="190"/>
      <c r="AT319" s="190"/>
      <c r="AU319" s="190"/>
      <c r="AV319" s="242"/>
      <c r="AW319" s="242"/>
      <c r="AX319" s="190"/>
      <c r="AY319" s="190"/>
      <c r="AZ319" s="218"/>
      <c r="BA319" s="190"/>
      <c r="BB319" s="190"/>
      <c r="BC319" s="190"/>
      <c r="BD319" s="190"/>
      <c r="BE319" s="190"/>
      <c r="BF319" s="190"/>
      <c r="BG319" s="198" t="str">
        <f>IF(Tabela2[[#This Row],[Nazwa komponentu
'[3']]]&lt;&gt;"",'OT - przykład wodociąg'!$BS319,"")</f>
        <v/>
      </c>
      <c r="BH319" s="190"/>
      <c r="BI319" s="190"/>
      <c r="BJ319" s="190"/>
      <c r="BK319" s="190"/>
      <c r="BL319" s="190"/>
      <c r="BM319" s="190"/>
      <c r="BN319" s="190"/>
      <c r="BO319" s="190"/>
      <c r="BP319" s="190"/>
      <c r="BQ319" s="200"/>
      <c r="BR319" s="248"/>
      <c r="BS319" s="198" t="str">
        <f t="shared" si="5"/>
        <v/>
      </c>
      <c r="BT319" s="200"/>
      <c r="BU319" s="198" t="str">
        <f>IFERROR(IF(VLOOKUP(BS319,Słowniki_komponentów!$U$1:$Z$476,5,FALSE)="wg tabeli materiałowej",INDEX(Słowniki_komponentów!$AD$2:$AG$50,MATCH(BT319,Słowniki_komponentów!$AC$2:$AC$50,0),MATCH(BQ319,Słowniki_komponentów!$AD$1:$AG$1,0)),VLOOKUP(BS319,Słowniki_komponentów!$U$1:$Z$476,5,FALSE)),"brak wszystkich danych")</f>
        <v>brak wszystkich danych</v>
      </c>
      <c r="BV319" s="201"/>
      <c r="BZ319" s="90"/>
      <c r="CA319" s="90"/>
      <c r="CB319" s="90"/>
    </row>
    <row r="320" spans="1:80">
      <c r="A320" s="189" t="s">
        <v>4047</v>
      </c>
      <c r="B320" s="190"/>
      <c r="C320" s="191" t="str">
        <f>IFERROR(VLOOKUP('OT - przykład wodociąg'!$BS320,Słowniki_komponentów!$U$2:$Z$412,4,FALSE),"")</f>
        <v/>
      </c>
      <c r="D320" s="190"/>
      <c r="E320" s="190"/>
      <c r="F320" s="193"/>
      <c r="G320" s="193"/>
      <c r="H320" s="193"/>
      <c r="I320" s="253"/>
      <c r="J320" s="190"/>
      <c r="K320" s="194" t="str">
        <f>IF(Tabela2[[#This Row],[Nazwa komponentu
'[3']]]&lt;&gt;"",VLOOKUP('OT - przykład wodociąg'!$BT320,Słowniki_komponentów!$AC$2:$AH$50,6,FALSE),"")</f>
        <v/>
      </c>
      <c r="L320" s="202"/>
      <c r="M320" s="204"/>
      <c r="N320" s="202"/>
      <c r="O320" s="204">
        <f>'przedmiar - przykład wodociąg'!K328</f>
        <v>0</v>
      </c>
      <c r="P320" s="196" t="str">
        <f>IF(Tabela2[[#This Row],[Nazwa komponentu
'[3']]]&lt;&gt;"",SUM(L320:O320),"")</f>
        <v/>
      </c>
      <c r="Q320" s="190"/>
      <c r="R320" s="193"/>
      <c r="S320" s="193"/>
      <c r="T320" s="193"/>
      <c r="U320" s="190"/>
      <c r="V320" s="192"/>
      <c r="W320" s="197" t="str">
        <f>IFERROR(VLOOKUP('OT - przykład wodociąg'!$BS320,Słowniki_komponentów!$U$2:$Z$412,2,FALSE),"")</f>
        <v/>
      </c>
      <c r="X320" s="194" t="str">
        <f>IF(Tabela2[[#This Row],[Nazwa komponentu
'[3']]]&lt;&gt;"",IF(AND(Tabela2[[#This Row],[Wartość nakładów razem
'[15']]]&lt;3500,OR(MID('OT - przykład wodociąg'!$BS320,1,1)="4",MID('OT - przykład wodociąg'!$BS320,1,1)="5",MID('OT - przykład wodociąg'!$BS320,1,1)="6")),1,'OT - przykład wodociąg'!$BU320),"")</f>
        <v/>
      </c>
      <c r="Y320" s="190"/>
      <c r="Z320" s="190"/>
      <c r="AA320" s="190"/>
      <c r="AB320" s="190"/>
      <c r="AC320" s="198" t="str">
        <f>IF(Tabela2[[#This Row],[Nazwa komponentu
'[3']]]&lt;&gt;"",'OT - przykład wodociąg'!$BU320,"")</f>
        <v/>
      </c>
      <c r="AD320" s="190"/>
      <c r="AE320" s="190"/>
      <c r="AF320" s="190"/>
      <c r="AG320" s="190"/>
      <c r="AH320" s="190"/>
      <c r="AI320" s="190"/>
      <c r="AJ320" s="190"/>
      <c r="AK320" s="190"/>
      <c r="AL320" s="190"/>
      <c r="AM320" s="190"/>
      <c r="AN320" s="190"/>
      <c r="AO320" s="190"/>
      <c r="AP320" s="190"/>
      <c r="AQ320" s="190"/>
      <c r="AR320" s="190"/>
      <c r="AS320" s="190"/>
      <c r="AT320" s="190"/>
      <c r="AU320" s="190"/>
      <c r="AV320" s="242"/>
      <c r="AW320" s="242"/>
      <c r="AX320" s="190"/>
      <c r="AY320" s="190"/>
      <c r="AZ320" s="218"/>
      <c r="BA320" s="190"/>
      <c r="BB320" s="190"/>
      <c r="BC320" s="190"/>
      <c r="BD320" s="190"/>
      <c r="BE320" s="190"/>
      <c r="BF320" s="190"/>
      <c r="BG320" s="198" t="str">
        <f>IF(Tabela2[[#This Row],[Nazwa komponentu
'[3']]]&lt;&gt;"",'OT - przykład wodociąg'!$BS320,"")</f>
        <v/>
      </c>
      <c r="BH320" s="190"/>
      <c r="BI320" s="190"/>
      <c r="BJ320" s="190"/>
      <c r="BK320" s="190"/>
      <c r="BL320" s="190"/>
      <c r="BM320" s="190"/>
      <c r="BN320" s="190"/>
      <c r="BO320" s="190"/>
      <c r="BP320" s="190"/>
      <c r="BQ320" s="190"/>
      <c r="BR320" s="218"/>
      <c r="BS320" s="198" t="str">
        <f t="shared" si="5"/>
        <v/>
      </c>
      <c r="BT320" s="190"/>
      <c r="BU320" s="198" t="str">
        <f>IFERROR(IF(VLOOKUP(BS320,Słowniki_komponentów!$U$1:$Z$476,5,FALSE)="wg tabeli materiałowej",INDEX(Słowniki_komponentów!$AD$2:$AG$50,MATCH(BT320,Słowniki_komponentów!$AC$2:$AC$50,0),MATCH(BQ320,Słowniki_komponentów!$AD$1:$AG$1,0)),VLOOKUP(BS320,Słowniki_komponentów!$U$1:$Z$476,5,FALSE)),"brak wszystkich danych")</f>
        <v>brak wszystkich danych</v>
      </c>
      <c r="BV320" s="205"/>
      <c r="BZ320" s="90"/>
      <c r="CA320" s="90"/>
      <c r="CB320" s="90"/>
    </row>
    <row r="321" spans="1:80">
      <c r="A321" s="189" t="s">
        <v>4048</v>
      </c>
      <c r="B321" s="190"/>
      <c r="C321" s="191" t="str">
        <f>IFERROR(VLOOKUP('OT - przykład wodociąg'!$BS321,Słowniki_komponentów!$U$2:$Z$412,4,FALSE),"")</f>
        <v/>
      </c>
      <c r="D321" s="190"/>
      <c r="E321" s="190"/>
      <c r="F321" s="193"/>
      <c r="G321" s="193"/>
      <c r="H321" s="193"/>
      <c r="I321" s="253"/>
      <c r="J321" s="190"/>
      <c r="K321" s="194" t="str">
        <f>IF(Tabela2[[#This Row],[Nazwa komponentu
'[3']]]&lt;&gt;"",VLOOKUP('OT - przykład wodociąg'!$BT321,Słowniki_komponentów!$AC$2:$AH$50,6,FALSE),"")</f>
        <v/>
      </c>
      <c r="L321" s="202"/>
      <c r="M321" s="204"/>
      <c r="N321" s="202"/>
      <c r="O321" s="204">
        <f>'przedmiar - przykład wodociąg'!K329</f>
        <v>0</v>
      </c>
      <c r="P321" s="196" t="str">
        <f>IF(Tabela2[[#This Row],[Nazwa komponentu
'[3']]]&lt;&gt;"",SUM(L321:O321),"")</f>
        <v/>
      </c>
      <c r="Q321" s="190"/>
      <c r="R321" s="193"/>
      <c r="S321" s="193"/>
      <c r="T321" s="193"/>
      <c r="U321" s="190"/>
      <c r="V321" s="192"/>
      <c r="W321" s="197" t="str">
        <f>IFERROR(VLOOKUP('OT - przykład wodociąg'!$BS321,Słowniki_komponentów!$U$2:$Z$412,2,FALSE),"")</f>
        <v/>
      </c>
      <c r="X321" s="194" t="str">
        <f>IF(Tabela2[[#This Row],[Nazwa komponentu
'[3']]]&lt;&gt;"",IF(AND(Tabela2[[#This Row],[Wartość nakładów razem
'[15']]]&lt;3500,OR(MID('OT - przykład wodociąg'!$BS321,1,1)="4",MID('OT - przykład wodociąg'!$BS321,1,1)="5",MID('OT - przykład wodociąg'!$BS321,1,1)="6")),1,'OT - przykład wodociąg'!$BU321),"")</f>
        <v/>
      </c>
      <c r="Y321" s="190"/>
      <c r="Z321" s="190"/>
      <c r="AA321" s="190"/>
      <c r="AB321" s="190"/>
      <c r="AC321" s="198" t="str">
        <f>IF(Tabela2[[#This Row],[Nazwa komponentu
'[3']]]&lt;&gt;"",'OT - przykład wodociąg'!$BU321,"")</f>
        <v/>
      </c>
      <c r="AD321" s="190"/>
      <c r="AE321" s="190"/>
      <c r="AF321" s="190"/>
      <c r="AG321" s="190"/>
      <c r="AH321" s="190"/>
      <c r="AI321" s="190"/>
      <c r="AJ321" s="190"/>
      <c r="AK321" s="190"/>
      <c r="AL321" s="190"/>
      <c r="AM321" s="190"/>
      <c r="AN321" s="190"/>
      <c r="AO321" s="190"/>
      <c r="AP321" s="190"/>
      <c r="AQ321" s="190"/>
      <c r="AR321" s="190"/>
      <c r="AS321" s="190"/>
      <c r="AT321" s="190"/>
      <c r="AU321" s="190"/>
      <c r="AV321" s="242"/>
      <c r="AW321" s="242"/>
      <c r="AX321" s="190"/>
      <c r="AY321" s="190"/>
      <c r="AZ321" s="218"/>
      <c r="BA321" s="190"/>
      <c r="BB321" s="190"/>
      <c r="BC321" s="190"/>
      <c r="BD321" s="190"/>
      <c r="BE321" s="190"/>
      <c r="BF321" s="190"/>
      <c r="BG321" s="198" t="str">
        <f>IF(Tabela2[[#This Row],[Nazwa komponentu
'[3']]]&lt;&gt;"",'OT - przykład wodociąg'!$BS321,"")</f>
        <v/>
      </c>
      <c r="BH321" s="190"/>
      <c r="BI321" s="190"/>
      <c r="BJ321" s="190"/>
      <c r="BK321" s="190"/>
      <c r="BL321" s="190"/>
      <c r="BM321" s="190"/>
      <c r="BN321" s="190"/>
      <c r="BO321" s="190"/>
      <c r="BP321" s="190"/>
      <c r="BQ321" s="200"/>
      <c r="BR321" s="248"/>
      <c r="BS321" s="198" t="str">
        <f t="shared" si="5"/>
        <v/>
      </c>
      <c r="BT321" s="200"/>
      <c r="BU321" s="198" t="str">
        <f>IFERROR(IF(VLOOKUP(BS321,Słowniki_komponentów!$U$1:$Z$476,5,FALSE)="wg tabeli materiałowej",INDEX(Słowniki_komponentów!$AD$2:$AG$50,MATCH(BT321,Słowniki_komponentów!$AC$2:$AC$50,0),MATCH(BQ321,Słowniki_komponentów!$AD$1:$AG$1,0)),VLOOKUP(BS321,Słowniki_komponentów!$U$1:$Z$476,5,FALSE)),"brak wszystkich danych")</f>
        <v>brak wszystkich danych</v>
      </c>
      <c r="BV321" s="201"/>
      <c r="BZ321" s="90"/>
      <c r="CA321" s="90"/>
      <c r="CB321" s="90"/>
    </row>
    <row r="322" spans="1:80">
      <c r="A322" s="189" t="s">
        <v>4049</v>
      </c>
      <c r="B322" s="190"/>
      <c r="C322" s="191" t="str">
        <f>IFERROR(VLOOKUP('OT - przykład wodociąg'!$BS322,Słowniki_komponentów!$U$2:$Z$412,4,FALSE),"")</f>
        <v/>
      </c>
      <c r="D322" s="190"/>
      <c r="E322" s="190"/>
      <c r="F322" s="193"/>
      <c r="G322" s="193"/>
      <c r="H322" s="193"/>
      <c r="I322" s="253"/>
      <c r="J322" s="190"/>
      <c r="K322" s="194" t="str">
        <f>IF(Tabela2[[#This Row],[Nazwa komponentu
'[3']]]&lt;&gt;"",VLOOKUP('OT - przykład wodociąg'!$BT322,Słowniki_komponentów!$AC$2:$AH$50,6,FALSE),"")</f>
        <v/>
      </c>
      <c r="L322" s="202"/>
      <c r="M322" s="204"/>
      <c r="N322" s="202"/>
      <c r="O322" s="204">
        <f>'przedmiar - przykład wodociąg'!K330</f>
        <v>0</v>
      </c>
      <c r="P322" s="196" t="str">
        <f>IF(Tabela2[[#This Row],[Nazwa komponentu
'[3']]]&lt;&gt;"",SUM(L322:O322),"")</f>
        <v/>
      </c>
      <c r="Q322" s="190"/>
      <c r="R322" s="193"/>
      <c r="S322" s="193"/>
      <c r="T322" s="193"/>
      <c r="U322" s="190"/>
      <c r="V322" s="192"/>
      <c r="W322" s="197" t="str">
        <f>IFERROR(VLOOKUP('OT - przykład wodociąg'!$BS322,Słowniki_komponentów!$U$2:$Z$412,2,FALSE),"")</f>
        <v/>
      </c>
      <c r="X322" s="194" t="str">
        <f>IF(Tabela2[[#This Row],[Nazwa komponentu
'[3']]]&lt;&gt;"",IF(AND(Tabela2[[#This Row],[Wartość nakładów razem
'[15']]]&lt;3500,OR(MID('OT - przykład wodociąg'!$BS322,1,1)="4",MID('OT - przykład wodociąg'!$BS322,1,1)="5",MID('OT - przykład wodociąg'!$BS322,1,1)="6")),1,'OT - przykład wodociąg'!$BU322),"")</f>
        <v/>
      </c>
      <c r="Y322" s="190"/>
      <c r="Z322" s="190"/>
      <c r="AA322" s="190"/>
      <c r="AB322" s="190"/>
      <c r="AC322" s="198" t="str">
        <f>IF(Tabela2[[#This Row],[Nazwa komponentu
'[3']]]&lt;&gt;"",'OT - przykład wodociąg'!$BU322,"")</f>
        <v/>
      </c>
      <c r="AD322" s="190"/>
      <c r="AE322" s="190"/>
      <c r="AF322" s="190"/>
      <c r="AG322" s="190"/>
      <c r="AH322" s="190"/>
      <c r="AI322" s="190"/>
      <c r="AJ322" s="190"/>
      <c r="AK322" s="190"/>
      <c r="AL322" s="190"/>
      <c r="AM322" s="190"/>
      <c r="AN322" s="190"/>
      <c r="AO322" s="190"/>
      <c r="AP322" s="190"/>
      <c r="AQ322" s="190"/>
      <c r="AR322" s="190"/>
      <c r="AS322" s="190"/>
      <c r="AT322" s="190"/>
      <c r="AU322" s="190"/>
      <c r="AV322" s="242"/>
      <c r="AW322" s="242"/>
      <c r="AX322" s="190"/>
      <c r="AY322" s="190"/>
      <c r="AZ322" s="218"/>
      <c r="BA322" s="190"/>
      <c r="BB322" s="190"/>
      <c r="BC322" s="190"/>
      <c r="BD322" s="190"/>
      <c r="BE322" s="190"/>
      <c r="BF322" s="190"/>
      <c r="BG322" s="198" t="str">
        <f>IF(Tabela2[[#This Row],[Nazwa komponentu
'[3']]]&lt;&gt;"",'OT - przykład wodociąg'!$BS322,"")</f>
        <v/>
      </c>
      <c r="BH322" s="190"/>
      <c r="BI322" s="190"/>
      <c r="BJ322" s="190"/>
      <c r="BK322" s="190"/>
      <c r="BL322" s="190"/>
      <c r="BM322" s="190"/>
      <c r="BN322" s="190"/>
      <c r="BO322" s="190"/>
      <c r="BP322" s="190"/>
      <c r="BQ322" s="190"/>
      <c r="BR322" s="218"/>
      <c r="BS322" s="198" t="str">
        <f t="shared" si="5"/>
        <v/>
      </c>
      <c r="BT322" s="190"/>
      <c r="BU322" s="198" t="str">
        <f>IFERROR(IF(VLOOKUP(BS322,Słowniki_komponentów!$U$1:$Z$476,5,FALSE)="wg tabeli materiałowej",INDEX(Słowniki_komponentów!$AD$2:$AG$50,MATCH(BT322,Słowniki_komponentów!$AC$2:$AC$50,0),MATCH(BQ322,Słowniki_komponentów!$AD$1:$AG$1,0)),VLOOKUP(BS322,Słowniki_komponentów!$U$1:$Z$476,5,FALSE)),"brak wszystkich danych")</f>
        <v>brak wszystkich danych</v>
      </c>
      <c r="BV322" s="205"/>
      <c r="BZ322" s="90"/>
      <c r="CA322" s="90"/>
      <c r="CB322" s="90"/>
    </row>
    <row r="323" spans="1:80">
      <c r="A323" s="189" t="s">
        <v>4050</v>
      </c>
      <c r="B323" s="190"/>
      <c r="C323" s="191" t="str">
        <f>IFERROR(VLOOKUP('OT - przykład wodociąg'!$BS323,Słowniki_komponentów!$U$2:$Z$412,4,FALSE),"")</f>
        <v/>
      </c>
      <c r="D323" s="190"/>
      <c r="E323" s="190"/>
      <c r="F323" s="193"/>
      <c r="G323" s="193"/>
      <c r="H323" s="193"/>
      <c r="I323" s="253"/>
      <c r="J323" s="190"/>
      <c r="K323" s="194" t="str">
        <f>IF(Tabela2[[#This Row],[Nazwa komponentu
'[3']]]&lt;&gt;"",VLOOKUP('OT - przykład wodociąg'!$BT323,Słowniki_komponentów!$AC$2:$AH$50,6,FALSE),"")</f>
        <v/>
      </c>
      <c r="L323" s="202"/>
      <c r="M323" s="204"/>
      <c r="N323" s="202"/>
      <c r="O323" s="204">
        <f>'przedmiar - przykład wodociąg'!K331</f>
        <v>0</v>
      </c>
      <c r="P323" s="196" t="str">
        <f>IF(Tabela2[[#This Row],[Nazwa komponentu
'[3']]]&lt;&gt;"",SUM(L323:O323),"")</f>
        <v/>
      </c>
      <c r="Q323" s="190"/>
      <c r="R323" s="193"/>
      <c r="S323" s="193"/>
      <c r="T323" s="193"/>
      <c r="U323" s="190"/>
      <c r="V323" s="192"/>
      <c r="W323" s="197" t="str">
        <f>IFERROR(VLOOKUP('OT - przykład wodociąg'!$BS323,Słowniki_komponentów!$U$2:$Z$412,2,FALSE),"")</f>
        <v/>
      </c>
      <c r="X323" s="194" t="str">
        <f>IF(Tabela2[[#This Row],[Nazwa komponentu
'[3']]]&lt;&gt;"",IF(AND(Tabela2[[#This Row],[Wartość nakładów razem
'[15']]]&lt;3500,OR(MID('OT - przykład wodociąg'!$BS323,1,1)="4",MID('OT - przykład wodociąg'!$BS323,1,1)="5",MID('OT - przykład wodociąg'!$BS323,1,1)="6")),1,'OT - przykład wodociąg'!$BU323),"")</f>
        <v/>
      </c>
      <c r="Y323" s="190"/>
      <c r="Z323" s="190"/>
      <c r="AA323" s="190"/>
      <c r="AB323" s="190"/>
      <c r="AC323" s="198" t="str">
        <f>IF(Tabela2[[#This Row],[Nazwa komponentu
'[3']]]&lt;&gt;"",'OT - przykład wodociąg'!$BU323,"")</f>
        <v/>
      </c>
      <c r="AD323" s="190"/>
      <c r="AE323" s="190"/>
      <c r="AF323" s="190"/>
      <c r="AG323" s="190"/>
      <c r="AH323" s="190"/>
      <c r="AI323" s="190"/>
      <c r="AJ323" s="190"/>
      <c r="AK323" s="190"/>
      <c r="AL323" s="190"/>
      <c r="AM323" s="190"/>
      <c r="AN323" s="190"/>
      <c r="AO323" s="190"/>
      <c r="AP323" s="190"/>
      <c r="AQ323" s="190"/>
      <c r="AR323" s="190"/>
      <c r="AS323" s="190"/>
      <c r="AT323" s="190"/>
      <c r="AU323" s="190"/>
      <c r="AV323" s="242"/>
      <c r="AW323" s="242"/>
      <c r="AX323" s="190"/>
      <c r="AY323" s="190"/>
      <c r="AZ323" s="218"/>
      <c r="BA323" s="190"/>
      <c r="BB323" s="190"/>
      <c r="BC323" s="190"/>
      <c r="BD323" s="190"/>
      <c r="BE323" s="190"/>
      <c r="BF323" s="190"/>
      <c r="BG323" s="198" t="str">
        <f>IF(Tabela2[[#This Row],[Nazwa komponentu
'[3']]]&lt;&gt;"",'OT - przykład wodociąg'!$BS323,"")</f>
        <v/>
      </c>
      <c r="BH323" s="190"/>
      <c r="BI323" s="190"/>
      <c r="BJ323" s="190"/>
      <c r="BK323" s="190"/>
      <c r="BL323" s="190"/>
      <c r="BM323" s="190"/>
      <c r="BN323" s="190"/>
      <c r="BO323" s="190"/>
      <c r="BP323" s="190"/>
      <c r="BQ323" s="200"/>
      <c r="BR323" s="248"/>
      <c r="BS323" s="198" t="str">
        <f t="shared" si="5"/>
        <v/>
      </c>
      <c r="BT323" s="200"/>
      <c r="BU323" s="198" t="str">
        <f>IFERROR(IF(VLOOKUP(BS323,Słowniki_komponentów!$U$1:$Z$476,5,FALSE)="wg tabeli materiałowej",INDEX(Słowniki_komponentów!$AD$2:$AG$50,MATCH(BT323,Słowniki_komponentów!$AC$2:$AC$50,0),MATCH(BQ323,Słowniki_komponentów!$AD$1:$AG$1,0)),VLOOKUP(BS323,Słowniki_komponentów!$U$1:$Z$476,5,FALSE)),"brak wszystkich danych")</f>
        <v>brak wszystkich danych</v>
      </c>
      <c r="BV323" s="201"/>
      <c r="BZ323" s="90"/>
      <c r="CA323" s="90"/>
      <c r="CB323" s="90"/>
    </row>
    <row r="324" spans="1:80">
      <c r="A324" s="189" t="s">
        <v>4051</v>
      </c>
      <c r="B324" s="190"/>
      <c r="C324" s="191" t="str">
        <f>IFERROR(VLOOKUP('OT - przykład wodociąg'!$BS324,Słowniki_komponentów!$U$2:$Z$412,4,FALSE),"")</f>
        <v/>
      </c>
      <c r="D324" s="190"/>
      <c r="E324" s="190"/>
      <c r="F324" s="193"/>
      <c r="G324" s="193"/>
      <c r="H324" s="193"/>
      <c r="I324" s="253"/>
      <c r="J324" s="190"/>
      <c r="K324" s="194" t="str">
        <f>IF(Tabela2[[#This Row],[Nazwa komponentu
'[3']]]&lt;&gt;"",VLOOKUP('OT - przykład wodociąg'!$BT324,Słowniki_komponentów!$AC$2:$AH$50,6,FALSE),"")</f>
        <v/>
      </c>
      <c r="L324" s="202"/>
      <c r="M324" s="204"/>
      <c r="N324" s="202"/>
      <c r="O324" s="204">
        <f>'przedmiar - przykład wodociąg'!K332</f>
        <v>0</v>
      </c>
      <c r="P324" s="196" t="str">
        <f>IF(Tabela2[[#This Row],[Nazwa komponentu
'[3']]]&lt;&gt;"",SUM(L324:O324),"")</f>
        <v/>
      </c>
      <c r="Q324" s="190"/>
      <c r="R324" s="193"/>
      <c r="S324" s="193"/>
      <c r="T324" s="193"/>
      <c r="U324" s="190"/>
      <c r="V324" s="192"/>
      <c r="W324" s="197" t="str">
        <f>IFERROR(VLOOKUP('OT - przykład wodociąg'!$BS324,Słowniki_komponentów!$U$2:$Z$412,2,FALSE),"")</f>
        <v/>
      </c>
      <c r="X324" s="194" t="str">
        <f>IF(Tabela2[[#This Row],[Nazwa komponentu
'[3']]]&lt;&gt;"",IF(AND(Tabela2[[#This Row],[Wartość nakładów razem
'[15']]]&lt;3500,OR(MID('OT - przykład wodociąg'!$BS324,1,1)="4",MID('OT - przykład wodociąg'!$BS324,1,1)="5",MID('OT - przykład wodociąg'!$BS324,1,1)="6")),1,'OT - przykład wodociąg'!$BU324),"")</f>
        <v/>
      </c>
      <c r="Y324" s="190"/>
      <c r="Z324" s="190"/>
      <c r="AA324" s="190"/>
      <c r="AB324" s="190"/>
      <c r="AC324" s="198" t="str">
        <f>IF(Tabela2[[#This Row],[Nazwa komponentu
'[3']]]&lt;&gt;"",'OT - przykład wodociąg'!$BU324,"")</f>
        <v/>
      </c>
      <c r="AD324" s="190"/>
      <c r="AE324" s="190"/>
      <c r="AF324" s="190"/>
      <c r="AG324" s="190"/>
      <c r="AH324" s="190"/>
      <c r="AI324" s="190"/>
      <c r="AJ324" s="190"/>
      <c r="AK324" s="190"/>
      <c r="AL324" s="190"/>
      <c r="AM324" s="190"/>
      <c r="AN324" s="190"/>
      <c r="AO324" s="190"/>
      <c r="AP324" s="190"/>
      <c r="AQ324" s="190"/>
      <c r="AR324" s="190"/>
      <c r="AS324" s="190"/>
      <c r="AT324" s="190"/>
      <c r="AU324" s="190"/>
      <c r="AV324" s="242"/>
      <c r="AW324" s="242"/>
      <c r="AX324" s="190"/>
      <c r="AY324" s="190"/>
      <c r="AZ324" s="218"/>
      <c r="BA324" s="190"/>
      <c r="BB324" s="190"/>
      <c r="BC324" s="190"/>
      <c r="BD324" s="190"/>
      <c r="BE324" s="190"/>
      <c r="BF324" s="190"/>
      <c r="BG324" s="198" t="str">
        <f>IF(Tabela2[[#This Row],[Nazwa komponentu
'[3']]]&lt;&gt;"",'OT - przykład wodociąg'!$BS324,"")</f>
        <v/>
      </c>
      <c r="BH324" s="190"/>
      <c r="BI324" s="190"/>
      <c r="BJ324" s="190"/>
      <c r="BK324" s="190"/>
      <c r="BL324" s="190"/>
      <c r="BM324" s="190"/>
      <c r="BN324" s="190"/>
      <c r="BO324" s="190"/>
      <c r="BP324" s="190"/>
      <c r="BQ324" s="190"/>
      <c r="BR324" s="218"/>
      <c r="BS324" s="198" t="str">
        <f t="shared" si="5"/>
        <v/>
      </c>
      <c r="BT324" s="190"/>
      <c r="BU324" s="198" t="str">
        <f>IFERROR(IF(VLOOKUP(BS324,Słowniki_komponentów!$U$1:$Z$476,5,FALSE)="wg tabeli materiałowej",INDEX(Słowniki_komponentów!$AD$2:$AG$50,MATCH(BT324,Słowniki_komponentów!$AC$2:$AC$50,0),MATCH(BQ324,Słowniki_komponentów!$AD$1:$AG$1,0)),VLOOKUP(BS324,Słowniki_komponentów!$U$1:$Z$476,5,FALSE)),"brak wszystkich danych")</f>
        <v>brak wszystkich danych</v>
      </c>
      <c r="BV324" s="205"/>
      <c r="BZ324" s="90"/>
      <c r="CA324" s="90"/>
      <c r="CB324" s="90"/>
    </row>
    <row r="325" spans="1:80">
      <c r="A325" s="189" t="s">
        <v>4052</v>
      </c>
      <c r="B325" s="190"/>
      <c r="C325" s="191" t="str">
        <f>IFERROR(VLOOKUP('OT - przykład wodociąg'!$BS325,Słowniki_komponentów!$U$2:$Z$412,4,FALSE),"")</f>
        <v/>
      </c>
      <c r="D325" s="190"/>
      <c r="E325" s="190"/>
      <c r="F325" s="193"/>
      <c r="G325" s="193"/>
      <c r="H325" s="193"/>
      <c r="I325" s="253"/>
      <c r="J325" s="190"/>
      <c r="K325" s="194" t="str">
        <f>IF(Tabela2[[#This Row],[Nazwa komponentu
'[3']]]&lt;&gt;"",VLOOKUP('OT - przykład wodociąg'!$BT325,Słowniki_komponentów!$AC$2:$AH$50,6,FALSE),"")</f>
        <v/>
      </c>
      <c r="L325" s="202"/>
      <c r="M325" s="204"/>
      <c r="N325" s="202"/>
      <c r="O325" s="204">
        <f>'przedmiar - przykład wodociąg'!K333</f>
        <v>0</v>
      </c>
      <c r="P325" s="196" t="str">
        <f>IF(Tabela2[[#This Row],[Nazwa komponentu
'[3']]]&lt;&gt;"",SUM(L325:O325),"")</f>
        <v/>
      </c>
      <c r="Q325" s="190"/>
      <c r="R325" s="193"/>
      <c r="S325" s="193"/>
      <c r="T325" s="193"/>
      <c r="U325" s="190"/>
      <c r="V325" s="192"/>
      <c r="W325" s="197" t="str">
        <f>IFERROR(VLOOKUP('OT - przykład wodociąg'!$BS325,Słowniki_komponentów!$U$2:$Z$412,2,FALSE),"")</f>
        <v/>
      </c>
      <c r="X325" s="194" t="str">
        <f>IF(Tabela2[[#This Row],[Nazwa komponentu
'[3']]]&lt;&gt;"",IF(AND(Tabela2[[#This Row],[Wartość nakładów razem
'[15']]]&lt;3500,OR(MID('OT - przykład wodociąg'!$BS325,1,1)="4",MID('OT - przykład wodociąg'!$BS325,1,1)="5",MID('OT - przykład wodociąg'!$BS325,1,1)="6")),1,'OT - przykład wodociąg'!$BU325),"")</f>
        <v/>
      </c>
      <c r="Y325" s="190"/>
      <c r="Z325" s="190"/>
      <c r="AA325" s="190"/>
      <c r="AB325" s="190"/>
      <c r="AC325" s="198" t="str">
        <f>IF(Tabela2[[#This Row],[Nazwa komponentu
'[3']]]&lt;&gt;"",'OT - przykład wodociąg'!$BU325,"")</f>
        <v/>
      </c>
      <c r="AD325" s="190"/>
      <c r="AE325" s="190"/>
      <c r="AF325" s="190"/>
      <c r="AG325" s="190"/>
      <c r="AH325" s="190"/>
      <c r="AI325" s="190"/>
      <c r="AJ325" s="190"/>
      <c r="AK325" s="190"/>
      <c r="AL325" s="190"/>
      <c r="AM325" s="190"/>
      <c r="AN325" s="190"/>
      <c r="AO325" s="190"/>
      <c r="AP325" s="190"/>
      <c r="AQ325" s="190"/>
      <c r="AR325" s="190"/>
      <c r="AS325" s="190"/>
      <c r="AT325" s="190"/>
      <c r="AU325" s="190"/>
      <c r="AV325" s="242"/>
      <c r="AW325" s="242"/>
      <c r="AX325" s="190"/>
      <c r="AY325" s="190"/>
      <c r="AZ325" s="218"/>
      <c r="BA325" s="190"/>
      <c r="BB325" s="190"/>
      <c r="BC325" s="190"/>
      <c r="BD325" s="190"/>
      <c r="BE325" s="190"/>
      <c r="BF325" s="190"/>
      <c r="BG325" s="198" t="str">
        <f>IF(Tabela2[[#This Row],[Nazwa komponentu
'[3']]]&lt;&gt;"",'OT - przykład wodociąg'!$BS325,"")</f>
        <v/>
      </c>
      <c r="BH325" s="190"/>
      <c r="BI325" s="190"/>
      <c r="BJ325" s="190"/>
      <c r="BK325" s="190"/>
      <c r="BL325" s="190"/>
      <c r="BM325" s="190"/>
      <c r="BN325" s="190"/>
      <c r="BO325" s="190"/>
      <c r="BP325" s="190"/>
      <c r="BQ325" s="200"/>
      <c r="BR325" s="248"/>
      <c r="BS325" s="198" t="str">
        <f t="shared" si="5"/>
        <v/>
      </c>
      <c r="BT325" s="200"/>
      <c r="BU325" s="198" t="str">
        <f>IFERROR(IF(VLOOKUP(BS325,Słowniki_komponentów!$U$1:$Z$476,5,FALSE)="wg tabeli materiałowej",INDEX(Słowniki_komponentów!$AD$2:$AG$50,MATCH(BT325,Słowniki_komponentów!$AC$2:$AC$50,0),MATCH(BQ325,Słowniki_komponentów!$AD$1:$AG$1,0)),VLOOKUP(BS325,Słowniki_komponentów!$U$1:$Z$476,5,FALSE)),"brak wszystkich danych")</f>
        <v>brak wszystkich danych</v>
      </c>
      <c r="BV325" s="201"/>
      <c r="BZ325" s="90"/>
      <c r="CA325" s="90"/>
      <c r="CB325" s="90"/>
    </row>
    <row r="326" spans="1:80">
      <c r="A326" s="189" t="s">
        <v>4053</v>
      </c>
      <c r="B326" s="190"/>
      <c r="C326" s="191" t="str">
        <f>IFERROR(VLOOKUP('OT - przykład wodociąg'!$BS326,Słowniki_komponentów!$U$2:$Z$412,4,FALSE),"")</f>
        <v/>
      </c>
      <c r="D326" s="190"/>
      <c r="E326" s="190"/>
      <c r="F326" s="193"/>
      <c r="G326" s="193"/>
      <c r="H326" s="193"/>
      <c r="I326" s="253"/>
      <c r="J326" s="190"/>
      <c r="K326" s="194" t="str">
        <f>IF(Tabela2[[#This Row],[Nazwa komponentu
'[3']]]&lt;&gt;"",VLOOKUP('OT - przykład wodociąg'!$BT326,Słowniki_komponentów!$AC$2:$AH$50,6,FALSE),"")</f>
        <v/>
      </c>
      <c r="L326" s="202"/>
      <c r="M326" s="204"/>
      <c r="N326" s="202"/>
      <c r="O326" s="204">
        <f>'przedmiar - przykład wodociąg'!K334</f>
        <v>0</v>
      </c>
      <c r="P326" s="196" t="str">
        <f>IF(Tabela2[[#This Row],[Nazwa komponentu
'[3']]]&lt;&gt;"",SUM(L326:O326),"")</f>
        <v/>
      </c>
      <c r="Q326" s="190"/>
      <c r="R326" s="193"/>
      <c r="S326" s="193"/>
      <c r="T326" s="193"/>
      <c r="U326" s="190"/>
      <c r="V326" s="192"/>
      <c r="W326" s="197" t="str">
        <f>IFERROR(VLOOKUP('OT - przykład wodociąg'!$BS326,Słowniki_komponentów!$U$2:$Z$412,2,FALSE),"")</f>
        <v/>
      </c>
      <c r="X326" s="194" t="str">
        <f>IF(Tabela2[[#This Row],[Nazwa komponentu
'[3']]]&lt;&gt;"",IF(AND(Tabela2[[#This Row],[Wartość nakładów razem
'[15']]]&lt;3500,OR(MID('OT - przykład wodociąg'!$BS326,1,1)="4",MID('OT - przykład wodociąg'!$BS326,1,1)="5",MID('OT - przykład wodociąg'!$BS326,1,1)="6")),1,'OT - przykład wodociąg'!$BU326),"")</f>
        <v/>
      </c>
      <c r="Y326" s="190"/>
      <c r="Z326" s="190"/>
      <c r="AA326" s="190"/>
      <c r="AB326" s="190"/>
      <c r="AC326" s="198" t="str">
        <f>IF(Tabela2[[#This Row],[Nazwa komponentu
'[3']]]&lt;&gt;"",'OT - przykład wodociąg'!$BU326,"")</f>
        <v/>
      </c>
      <c r="AD326" s="190"/>
      <c r="AE326" s="190"/>
      <c r="AF326" s="190"/>
      <c r="AG326" s="190"/>
      <c r="AH326" s="190"/>
      <c r="AI326" s="190"/>
      <c r="AJ326" s="190"/>
      <c r="AK326" s="190"/>
      <c r="AL326" s="190"/>
      <c r="AM326" s="190"/>
      <c r="AN326" s="190"/>
      <c r="AO326" s="190"/>
      <c r="AP326" s="190"/>
      <c r="AQ326" s="190"/>
      <c r="AR326" s="190"/>
      <c r="AS326" s="190"/>
      <c r="AT326" s="190"/>
      <c r="AU326" s="190"/>
      <c r="AV326" s="242"/>
      <c r="AW326" s="242"/>
      <c r="AX326" s="190"/>
      <c r="AY326" s="190"/>
      <c r="AZ326" s="218"/>
      <c r="BA326" s="190"/>
      <c r="BB326" s="190"/>
      <c r="BC326" s="190"/>
      <c r="BD326" s="190"/>
      <c r="BE326" s="190"/>
      <c r="BF326" s="190"/>
      <c r="BG326" s="198" t="str">
        <f>IF(Tabela2[[#This Row],[Nazwa komponentu
'[3']]]&lt;&gt;"",'OT - przykład wodociąg'!$BS326,"")</f>
        <v/>
      </c>
      <c r="BH326" s="190"/>
      <c r="BI326" s="190"/>
      <c r="BJ326" s="190"/>
      <c r="BK326" s="190"/>
      <c r="BL326" s="190"/>
      <c r="BM326" s="190"/>
      <c r="BN326" s="190"/>
      <c r="BO326" s="190"/>
      <c r="BP326" s="190"/>
      <c r="BQ326" s="190"/>
      <c r="BR326" s="218"/>
      <c r="BS326" s="198" t="str">
        <f t="shared" si="5"/>
        <v/>
      </c>
      <c r="BT326" s="190"/>
      <c r="BU326" s="198" t="str">
        <f>IFERROR(IF(VLOOKUP(BS326,Słowniki_komponentów!$U$1:$Z$476,5,FALSE)="wg tabeli materiałowej",INDEX(Słowniki_komponentów!$AD$2:$AG$50,MATCH(BT326,Słowniki_komponentów!$AC$2:$AC$50,0),MATCH(BQ326,Słowniki_komponentów!$AD$1:$AG$1,0)),VLOOKUP(BS326,Słowniki_komponentów!$U$1:$Z$476,5,FALSE)),"brak wszystkich danych")</f>
        <v>brak wszystkich danych</v>
      </c>
      <c r="BV326" s="205"/>
      <c r="BZ326" s="90"/>
      <c r="CA326" s="90"/>
      <c r="CB326" s="90"/>
    </row>
    <row r="327" spans="1:80">
      <c r="A327" s="189" t="s">
        <v>4054</v>
      </c>
      <c r="B327" s="190"/>
      <c r="C327" s="191" t="str">
        <f>IFERROR(VLOOKUP('OT - przykład wodociąg'!$BS327,Słowniki_komponentów!$U$2:$Z$412,4,FALSE),"")</f>
        <v/>
      </c>
      <c r="D327" s="190"/>
      <c r="E327" s="190"/>
      <c r="F327" s="193"/>
      <c r="G327" s="193"/>
      <c r="H327" s="193"/>
      <c r="I327" s="253"/>
      <c r="J327" s="190"/>
      <c r="K327" s="194" t="str">
        <f>IF(Tabela2[[#This Row],[Nazwa komponentu
'[3']]]&lt;&gt;"",VLOOKUP('OT - przykład wodociąg'!$BT327,Słowniki_komponentów!$AC$2:$AH$50,6,FALSE),"")</f>
        <v/>
      </c>
      <c r="L327" s="202"/>
      <c r="M327" s="204"/>
      <c r="N327" s="202"/>
      <c r="O327" s="204">
        <f>'przedmiar - przykład wodociąg'!K335</f>
        <v>0</v>
      </c>
      <c r="P327" s="196" t="str">
        <f>IF(Tabela2[[#This Row],[Nazwa komponentu
'[3']]]&lt;&gt;"",SUM(L327:O327),"")</f>
        <v/>
      </c>
      <c r="Q327" s="190"/>
      <c r="R327" s="193"/>
      <c r="S327" s="193"/>
      <c r="T327" s="193"/>
      <c r="U327" s="190"/>
      <c r="V327" s="192"/>
      <c r="W327" s="197" t="str">
        <f>IFERROR(VLOOKUP('OT - przykład wodociąg'!$BS327,Słowniki_komponentów!$U$2:$Z$412,2,FALSE),"")</f>
        <v/>
      </c>
      <c r="X327" s="194" t="str">
        <f>IF(Tabela2[[#This Row],[Nazwa komponentu
'[3']]]&lt;&gt;"",IF(AND(Tabela2[[#This Row],[Wartość nakładów razem
'[15']]]&lt;3500,OR(MID('OT - przykład wodociąg'!$BS327,1,1)="4",MID('OT - przykład wodociąg'!$BS327,1,1)="5",MID('OT - przykład wodociąg'!$BS327,1,1)="6")),1,'OT - przykład wodociąg'!$BU327),"")</f>
        <v/>
      </c>
      <c r="Y327" s="190"/>
      <c r="Z327" s="190"/>
      <c r="AA327" s="190"/>
      <c r="AB327" s="190"/>
      <c r="AC327" s="198" t="str">
        <f>IF(Tabela2[[#This Row],[Nazwa komponentu
'[3']]]&lt;&gt;"",'OT - przykład wodociąg'!$BU327,"")</f>
        <v/>
      </c>
      <c r="AD327" s="190"/>
      <c r="AE327" s="190"/>
      <c r="AF327" s="190"/>
      <c r="AG327" s="190"/>
      <c r="AH327" s="190"/>
      <c r="AI327" s="190"/>
      <c r="AJ327" s="190"/>
      <c r="AK327" s="190"/>
      <c r="AL327" s="190"/>
      <c r="AM327" s="190"/>
      <c r="AN327" s="190"/>
      <c r="AO327" s="190"/>
      <c r="AP327" s="190"/>
      <c r="AQ327" s="190"/>
      <c r="AR327" s="190"/>
      <c r="AS327" s="190"/>
      <c r="AT327" s="190"/>
      <c r="AU327" s="190"/>
      <c r="AV327" s="242"/>
      <c r="AW327" s="242"/>
      <c r="AX327" s="190"/>
      <c r="AY327" s="190"/>
      <c r="AZ327" s="218"/>
      <c r="BA327" s="190"/>
      <c r="BB327" s="190"/>
      <c r="BC327" s="190"/>
      <c r="BD327" s="190"/>
      <c r="BE327" s="190"/>
      <c r="BF327" s="190"/>
      <c r="BG327" s="198" t="str">
        <f>IF(Tabela2[[#This Row],[Nazwa komponentu
'[3']]]&lt;&gt;"",'OT - przykład wodociąg'!$BS327,"")</f>
        <v/>
      </c>
      <c r="BH327" s="190"/>
      <c r="BI327" s="190"/>
      <c r="BJ327" s="190"/>
      <c r="BK327" s="190"/>
      <c r="BL327" s="190"/>
      <c r="BM327" s="190"/>
      <c r="BN327" s="190"/>
      <c r="BO327" s="190"/>
      <c r="BP327" s="190"/>
      <c r="BQ327" s="200"/>
      <c r="BR327" s="248"/>
      <c r="BS327" s="198" t="str">
        <f t="shared" si="5"/>
        <v/>
      </c>
      <c r="BT327" s="200"/>
      <c r="BU327" s="198" t="str">
        <f>IFERROR(IF(VLOOKUP(BS327,Słowniki_komponentów!$U$1:$Z$476,5,FALSE)="wg tabeli materiałowej",INDEX(Słowniki_komponentów!$AD$2:$AG$50,MATCH(BT327,Słowniki_komponentów!$AC$2:$AC$50,0),MATCH(BQ327,Słowniki_komponentów!$AD$1:$AG$1,0)),VLOOKUP(BS327,Słowniki_komponentów!$U$1:$Z$476,5,FALSE)),"brak wszystkich danych")</f>
        <v>brak wszystkich danych</v>
      </c>
      <c r="BV327" s="201"/>
      <c r="BZ327" s="90"/>
      <c r="CA327" s="90"/>
      <c r="CB327" s="90"/>
    </row>
    <row r="328" spans="1:80">
      <c r="A328" s="189" t="s">
        <v>4055</v>
      </c>
      <c r="B328" s="190"/>
      <c r="C328" s="191" t="str">
        <f>IFERROR(VLOOKUP('OT - przykład wodociąg'!$BS328,Słowniki_komponentów!$U$2:$Z$412,4,FALSE),"")</f>
        <v/>
      </c>
      <c r="D328" s="190"/>
      <c r="E328" s="190"/>
      <c r="F328" s="193"/>
      <c r="G328" s="193"/>
      <c r="H328" s="193"/>
      <c r="I328" s="253"/>
      <c r="J328" s="190"/>
      <c r="K328" s="194" t="str">
        <f>IF(Tabela2[[#This Row],[Nazwa komponentu
'[3']]]&lt;&gt;"",VLOOKUP('OT - przykład wodociąg'!$BT328,Słowniki_komponentów!$AC$2:$AH$50,6,FALSE),"")</f>
        <v/>
      </c>
      <c r="L328" s="202"/>
      <c r="M328" s="204"/>
      <c r="N328" s="202"/>
      <c r="O328" s="204">
        <f>'przedmiar - przykład wodociąg'!K336</f>
        <v>0</v>
      </c>
      <c r="P328" s="196" t="str">
        <f>IF(Tabela2[[#This Row],[Nazwa komponentu
'[3']]]&lt;&gt;"",SUM(L328:O328),"")</f>
        <v/>
      </c>
      <c r="Q328" s="190"/>
      <c r="R328" s="193"/>
      <c r="S328" s="193"/>
      <c r="T328" s="193"/>
      <c r="U328" s="190"/>
      <c r="V328" s="192"/>
      <c r="W328" s="197" t="str">
        <f>IFERROR(VLOOKUP('OT - przykład wodociąg'!$BS328,Słowniki_komponentów!$U$2:$Z$412,2,FALSE),"")</f>
        <v/>
      </c>
      <c r="X328" s="194" t="str">
        <f>IF(Tabela2[[#This Row],[Nazwa komponentu
'[3']]]&lt;&gt;"",IF(AND(Tabela2[[#This Row],[Wartość nakładów razem
'[15']]]&lt;3500,OR(MID('OT - przykład wodociąg'!$BS328,1,1)="4",MID('OT - przykład wodociąg'!$BS328,1,1)="5",MID('OT - przykład wodociąg'!$BS328,1,1)="6")),1,'OT - przykład wodociąg'!$BU328),"")</f>
        <v/>
      </c>
      <c r="Y328" s="190"/>
      <c r="Z328" s="190"/>
      <c r="AA328" s="190"/>
      <c r="AB328" s="190"/>
      <c r="AC328" s="198" t="str">
        <f>IF(Tabela2[[#This Row],[Nazwa komponentu
'[3']]]&lt;&gt;"",'OT - przykład wodociąg'!$BU328,"")</f>
        <v/>
      </c>
      <c r="AD328" s="190"/>
      <c r="AE328" s="190"/>
      <c r="AF328" s="190"/>
      <c r="AG328" s="190"/>
      <c r="AH328" s="190"/>
      <c r="AI328" s="190"/>
      <c r="AJ328" s="190"/>
      <c r="AK328" s="190"/>
      <c r="AL328" s="190"/>
      <c r="AM328" s="190"/>
      <c r="AN328" s="190"/>
      <c r="AO328" s="190"/>
      <c r="AP328" s="190"/>
      <c r="AQ328" s="190"/>
      <c r="AR328" s="190"/>
      <c r="AS328" s="190"/>
      <c r="AT328" s="190"/>
      <c r="AU328" s="190"/>
      <c r="AV328" s="242"/>
      <c r="AW328" s="242"/>
      <c r="AX328" s="190"/>
      <c r="AY328" s="190"/>
      <c r="AZ328" s="218"/>
      <c r="BA328" s="190"/>
      <c r="BB328" s="190"/>
      <c r="BC328" s="190"/>
      <c r="BD328" s="190"/>
      <c r="BE328" s="190"/>
      <c r="BF328" s="190"/>
      <c r="BG328" s="198" t="str">
        <f>IF(Tabela2[[#This Row],[Nazwa komponentu
'[3']]]&lt;&gt;"",'OT - przykład wodociąg'!$BS328,"")</f>
        <v/>
      </c>
      <c r="BH328" s="190"/>
      <c r="BI328" s="190"/>
      <c r="BJ328" s="190"/>
      <c r="BK328" s="190"/>
      <c r="BL328" s="190"/>
      <c r="BM328" s="190"/>
      <c r="BN328" s="190"/>
      <c r="BO328" s="190"/>
      <c r="BP328" s="190"/>
      <c r="BQ328" s="190"/>
      <c r="BR328" s="218"/>
      <c r="BS328" s="198" t="str">
        <f t="shared" si="5"/>
        <v/>
      </c>
      <c r="BT328" s="190"/>
      <c r="BU328" s="198" t="str">
        <f>IFERROR(IF(VLOOKUP(BS328,Słowniki_komponentów!$U$1:$Z$476,5,FALSE)="wg tabeli materiałowej",INDEX(Słowniki_komponentów!$AD$2:$AG$50,MATCH(BT328,Słowniki_komponentów!$AC$2:$AC$50,0),MATCH(BQ328,Słowniki_komponentów!$AD$1:$AG$1,0)),VLOOKUP(BS328,Słowniki_komponentów!$U$1:$Z$476,5,FALSE)),"brak wszystkich danych")</f>
        <v>brak wszystkich danych</v>
      </c>
      <c r="BV328" s="205"/>
      <c r="BZ328" s="90"/>
      <c r="CA328" s="90"/>
      <c r="CB328" s="90"/>
    </row>
    <row r="329" spans="1:80">
      <c r="A329" s="189" t="s">
        <v>4056</v>
      </c>
      <c r="B329" s="190"/>
      <c r="C329" s="191" t="str">
        <f>IFERROR(VLOOKUP('OT - przykład wodociąg'!$BS329,Słowniki_komponentów!$U$2:$Z$412,4,FALSE),"")</f>
        <v/>
      </c>
      <c r="D329" s="190"/>
      <c r="E329" s="190"/>
      <c r="F329" s="193"/>
      <c r="G329" s="193"/>
      <c r="H329" s="193"/>
      <c r="I329" s="253"/>
      <c r="J329" s="190"/>
      <c r="K329" s="194" t="str">
        <f>IF(Tabela2[[#This Row],[Nazwa komponentu
'[3']]]&lt;&gt;"",VLOOKUP('OT - przykład wodociąg'!$BT329,Słowniki_komponentów!$AC$2:$AH$50,6,FALSE),"")</f>
        <v/>
      </c>
      <c r="L329" s="202"/>
      <c r="M329" s="204"/>
      <c r="N329" s="202"/>
      <c r="O329" s="204">
        <f>'przedmiar - przykład wodociąg'!K337</f>
        <v>0</v>
      </c>
      <c r="P329" s="196" t="str">
        <f>IF(Tabela2[[#This Row],[Nazwa komponentu
'[3']]]&lt;&gt;"",SUM(L329:O329),"")</f>
        <v/>
      </c>
      <c r="Q329" s="190"/>
      <c r="R329" s="193"/>
      <c r="S329" s="193"/>
      <c r="T329" s="193"/>
      <c r="U329" s="190"/>
      <c r="V329" s="192"/>
      <c r="W329" s="197" t="str">
        <f>IFERROR(VLOOKUP('OT - przykład wodociąg'!$BS329,Słowniki_komponentów!$U$2:$Z$412,2,FALSE),"")</f>
        <v/>
      </c>
      <c r="X329" s="194" t="str">
        <f>IF(Tabela2[[#This Row],[Nazwa komponentu
'[3']]]&lt;&gt;"",IF(AND(Tabela2[[#This Row],[Wartość nakładów razem
'[15']]]&lt;3500,OR(MID('OT - przykład wodociąg'!$BS329,1,1)="4",MID('OT - przykład wodociąg'!$BS329,1,1)="5",MID('OT - przykład wodociąg'!$BS329,1,1)="6")),1,'OT - przykład wodociąg'!$BU329),"")</f>
        <v/>
      </c>
      <c r="Y329" s="190"/>
      <c r="Z329" s="190"/>
      <c r="AA329" s="190"/>
      <c r="AB329" s="190"/>
      <c r="AC329" s="198" t="str">
        <f>IF(Tabela2[[#This Row],[Nazwa komponentu
'[3']]]&lt;&gt;"",'OT - przykład wodociąg'!$BU329,"")</f>
        <v/>
      </c>
      <c r="AD329" s="190"/>
      <c r="AE329" s="190"/>
      <c r="AF329" s="190"/>
      <c r="AG329" s="190"/>
      <c r="AH329" s="190"/>
      <c r="AI329" s="190"/>
      <c r="AJ329" s="190"/>
      <c r="AK329" s="190"/>
      <c r="AL329" s="190"/>
      <c r="AM329" s="190"/>
      <c r="AN329" s="190"/>
      <c r="AO329" s="190"/>
      <c r="AP329" s="190"/>
      <c r="AQ329" s="190"/>
      <c r="AR329" s="190"/>
      <c r="AS329" s="190"/>
      <c r="AT329" s="190"/>
      <c r="AU329" s="190"/>
      <c r="AV329" s="242"/>
      <c r="AW329" s="242"/>
      <c r="AX329" s="190"/>
      <c r="AY329" s="190"/>
      <c r="AZ329" s="218"/>
      <c r="BA329" s="190"/>
      <c r="BB329" s="190"/>
      <c r="BC329" s="190"/>
      <c r="BD329" s="190"/>
      <c r="BE329" s="190"/>
      <c r="BF329" s="190"/>
      <c r="BG329" s="198" t="str">
        <f>IF(Tabela2[[#This Row],[Nazwa komponentu
'[3']]]&lt;&gt;"",'OT - przykład wodociąg'!$BS329,"")</f>
        <v/>
      </c>
      <c r="BH329" s="190"/>
      <c r="BI329" s="190"/>
      <c r="BJ329" s="190"/>
      <c r="BK329" s="190"/>
      <c r="BL329" s="190"/>
      <c r="BM329" s="190"/>
      <c r="BN329" s="190"/>
      <c r="BO329" s="190"/>
      <c r="BP329" s="190"/>
      <c r="BQ329" s="200"/>
      <c r="BR329" s="248"/>
      <c r="BS329" s="198" t="str">
        <f t="shared" si="5"/>
        <v/>
      </c>
      <c r="BT329" s="200"/>
      <c r="BU329" s="198" t="str">
        <f>IFERROR(IF(VLOOKUP(BS329,Słowniki_komponentów!$U$1:$Z$476,5,FALSE)="wg tabeli materiałowej",INDEX(Słowniki_komponentów!$AD$2:$AG$50,MATCH(BT329,Słowniki_komponentów!$AC$2:$AC$50,0),MATCH(BQ329,Słowniki_komponentów!$AD$1:$AG$1,0)),VLOOKUP(BS329,Słowniki_komponentów!$U$1:$Z$476,5,FALSE)),"brak wszystkich danych")</f>
        <v>brak wszystkich danych</v>
      </c>
      <c r="BV329" s="201"/>
      <c r="BZ329" s="90"/>
      <c r="CA329" s="90"/>
      <c r="CB329" s="90"/>
    </row>
    <row r="330" spans="1:80">
      <c r="A330" s="189" t="s">
        <v>4057</v>
      </c>
      <c r="B330" s="190"/>
      <c r="C330" s="191" t="str">
        <f>IFERROR(VLOOKUP('OT - przykład wodociąg'!$BS330,Słowniki_komponentów!$U$2:$Z$412,4,FALSE),"")</f>
        <v/>
      </c>
      <c r="D330" s="190"/>
      <c r="E330" s="190"/>
      <c r="F330" s="193"/>
      <c r="G330" s="193"/>
      <c r="H330" s="193"/>
      <c r="I330" s="253"/>
      <c r="J330" s="190"/>
      <c r="K330" s="194" t="str">
        <f>IF(Tabela2[[#This Row],[Nazwa komponentu
'[3']]]&lt;&gt;"",VLOOKUP('OT - przykład wodociąg'!$BT330,Słowniki_komponentów!$AC$2:$AH$50,6,FALSE),"")</f>
        <v/>
      </c>
      <c r="L330" s="202"/>
      <c r="M330" s="204"/>
      <c r="N330" s="202"/>
      <c r="O330" s="204">
        <f>'przedmiar - przykład wodociąg'!K338</f>
        <v>0</v>
      </c>
      <c r="P330" s="196" t="str">
        <f>IF(Tabela2[[#This Row],[Nazwa komponentu
'[3']]]&lt;&gt;"",SUM(L330:O330),"")</f>
        <v/>
      </c>
      <c r="Q330" s="190"/>
      <c r="R330" s="193"/>
      <c r="S330" s="193"/>
      <c r="T330" s="193"/>
      <c r="U330" s="190"/>
      <c r="V330" s="192"/>
      <c r="W330" s="197" t="str">
        <f>IFERROR(VLOOKUP('OT - przykład wodociąg'!$BS330,Słowniki_komponentów!$U$2:$Z$412,2,FALSE),"")</f>
        <v/>
      </c>
      <c r="X330" s="194" t="str">
        <f>IF(Tabela2[[#This Row],[Nazwa komponentu
'[3']]]&lt;&gt;"",IF(AND(Tabela2[[#This Row],[Wartość nakładów razem
'[15']]]&lt;3500,OR(MID('OT - przykład wodociąg'!$BS330,1,1)="4",MID('OT - przykład wodociąg'!$BS330,1,1)="5",MID('OT - przykład wodociąg'!$BS330,1,1)="6")),1,'OT - przykład wodociąg'!$BU330),"")</f>
        <v/>
      </c>
      <c r="Y330" s="190"/>
      <c r="Z330" s="190"/>
      <c r="AA330" s="190"/>
      <c r="AB330" s="190"/>
      <c r="AC330" s="198" t="str">
        <f>IF(Tabela2[[#This Row],[Nazwa komponentu
'[3']]]&lt;&gt;"",'OT - przykład wodociąg'!$BU330,"")</f>
        <v/>
      </c>
      <c r="AD330" s="190"/>
      <c r="AE330" s="190"/>
      <c r="AF330" s="190"/>
      <c r="AG330" s="190"/>
      <c r="AH330" s="190"/>
      <c r="AI330" s="190"/>
      <c r="AJ330" s="190"/>
      <c r="AK330" s="190"/>
      <c r="AL330" s="190"/>
      <c r="AM330" s="190"/>
      <c r="AN330" s="190"/>
      <c r="AO330" s="190"/>
      <c r="AP330" s="190"/>
      <c r="AQ330" s="190"/>
      <c r="AR330" s="190"/>
      <c r="AS330" s="190"/>
      <c r="AT330" s="190"/>
      <c r="AU330" s="190"/>
      <c r="AV330" s="242"/>
      <c r="AW330" s="242"/>
      <c r="AX330" s="190"/>
      <c r="AY330" s="190"/>
      <c r="AZ330" s="218"/>
      <c r="BA330" s="190"/>
      <c r="BB330" s="190"/>
      <c r="BC330" s="190"/>
      <c r="BD330" s="190"/>
      <c r="BE330" s="190"/>
      <c r="BF330" s="190"/>
      <c r="BG330" s="198" t="str">
        <f>IF(Tabela2[[#This Row],[Nazwa komponentu
'[3']]]&lt;&gt;"",'OT - przykład wodociąg'!$BS330,"")</f>
        <v/>
      </c>
      <c r="BH330" s="190"/>
      <c r="BI330" s="190"/>
      <c r="BJ330" s="190"/>
      <c r="BK330" s="190"/>
      <c r="BL330" s="190"/>
      <c r="BM330" s="190"/>
      <c r="BN330" s="190"/>
      <c r="BO330" s="190"/>
      <c r="BP330" s="190"/>
      <c r="BQ330" s="190"/>
      <c r="BR330" s="218"/>
      <c r="BS330" s="198" t="str">
        <f t="shared" si="5"/>
        <v/>
      </c>
      <c r="BT330" s="190"/>
      <c r="BU330" s="198" t="str">
        <f>IFERROR(IF(VLOOKUP(BS330,Słowniki_komponentów!$U$1:$Z$476,5,FALSE)="wg tabeli materiałowej",INDEX(Słowniki_komponentów!$AD$2:$AG$50,MATCH(BT330,Słowniki_komponentów!$AC$2:$AC$50,0),MATCH(BQ330,Słowniki_komponentów!$AD$1:$AG$1,0)),VLOOKUP(BS330,Słowniki_komponentów!$U$1:$Z$476,5,FALSE)),"brak wszystkich danych")</f>
        <v>brak wszystkich danych</v>
      </c>
      <c r="BV330" s="205"/>
      <c r="BZ330" s="90"/>
      <c r="CA330" s="90"/>
      <c r="CB330" s="90"/>
    </row>
    <row r="331" spans="1:80">
      <c r="A331" s="189" t="s">
        <v>4058</v>
      </c>
      <c r="B331" s="190"/>
      <c r="C331" s="191" t="str">
        <f>IFERROR(VLOOKUP('OT - przykład wodociąg'!$BS331,Słowniki_komponentów!$U$2:$Z$412,4,FALSE),"")</f>
        <v/>
      </c>
      <c r="D331" s="190"/>
      <c r="E331" s="190"/>
      <c r="F331" s="193"/>
      <c r="G331" s="193"/>
      <c r="H331" s="193"/>
      <c r="I331" s="253"/>
      <c r="J331" s="190"/>
      <c r="K331" s="194" t="str">
        <f>IF(Tabela2[[#This Row],[Nazwa komponentu
'[3']]]&lt;&gt;"",VLOOKUP('OT - przykład wodociąg'!$BT331,Słowniki_komponentów!$AC$2:$AH$50,6,FALSE),"")</f>
        <v/>
      </c>
      <c r="L331" s="202"/>
      <c r="M331" s="204"/>
      <c r="N331" s="202"/>
      <c r="O331" s="204">
        <f>'przedmiar - przykład wodociąg'!K339</f>
        <v>0</v>
      </c>
      <c r="P331" s="196" t="str">
        <f>IF(Tabela2[[#This Row],[Nazwa komponentu
'[3']]]&lt;&gt;"",SUM(L331:O331),"")</f>
        <v/>
      </c>
      <c r="Q331" s="190"/>
      <c r="R331" s="193"/>
      <c r="S331" s="193"/>
      <c r="T331" s="193"/>
      <c r="U331" s="190"/>
      <c r="V331" s="192"/>
      <c r="W331" s="197" t="str">
        <f>IFERROR(VLOOKUP('OT - przykład wodociąg'!$BS331,Słowniki_komponentów!$U$2:$Z$412,2,FALSE),"")</f>
        <v/>
      </c>
      <c r="X331" s="194" t="str">
        <f>IF(Tabela2[[#This Row],[Nazwa komponentu
'[3']]]&lt;&gt;"",IF(AND(Tabela2[[#This Row],[Wartość nakładów razem
'[15']]]&lt;3500,OR(MID('OT - przykład wodociąg'!$BS331,1,1)="4",MID('OT - przykład wodociąg'!$BS331,1,1)="5",MID('OT - przykład wodociąg'!$BS331,1,1)="6")),1,'OT - przykład wodociąg'!$BU331),"")</f>
        <v/>
      </c>
      <c r="Y331" s="190"/>
      <c r="Z331" s="190"/>
      <c r="AA331" s="190"/>
      <c r="AB331" s="190"/>
      <c r="AC331" s="198" t="str">
        <f>IF(Tabela2[[#This Row],[Nazwa komponentu
'[3']]]&lt;&gt;"",'OT - przykład wodociąg'!$BU331,"")</f>
        <v/>
      </c>
      <c r="AD331" s="190"/>
      <c r="AE331" s="190"/>
      <c r="AF331" s="190"/>
      <c r="AG331" s="190"/>
      <c r="AH331" s="190"/>
      <c r="AI331" s="190"/>
      <c r="AJ331" s="190"/>
      <c r="AK331" s="190"/>
      <c r="AL331" s="190"/>
      <c r="AM331" s="190"/>
      <c r="AN331" s="190"/>
      <c r="AO331" s="190"/>
      <c r="AP331" s="190"/>
      <c r="AQ331" s="190"/>
      <c r="AR331" s="190"/>
      <c r="AS331" s="190"/>
      <c r="AT331" s="190"/>
      <c r="AU331" s="190"/>
      <c r="AV331" s="242"/>
      <c r="AW331" s="242"/>
      <c r="AX331" s="190"/>
      <c r="AY331" s="190"/>
      <c r="AZ331" s="218"/>
      <c r="BA331" s="190"/>
      <c r="BB331" s="190"/>
      <c r="BC331" s="190"/>
      <c r="BD331" s="190"/>
      <c r="BE331" s="190"/>
      <c r="BF331" s="190"/>
      <c r="BG331" s="198" t="str">
        <f>IF(Tabela2[[#This Row],[Nazwa komponentu
'[3']]]&lt;&gt;"",'OT - przykład wodociąg'!$BS331,"")</f>
        <v/>
      </c>
      <c r="BH331" s="190"/>
      <c r="BI331" s="190"/>
      <c r="BJ331" s="190"/>
      <c r="BK331" s="190"/>
      <c r="BL331" s="190"/>
      <c r="BM331" s="190"/>
      <c r="BN331" s="190"/>
      <c r="BO331" s="190"/>
      <c r="BP331" s="190"/>
      <c r="BQ331" s="200"/>
      <c r="BR331" s="248"/>
      <c r="BS331" s="198" t="str">
        <f t="shared" si="5"/>
        <v/>
      </c>
      <c r="BT331" s="200"/>
      <c r="BU331" s="198" t="str">
        <f>IFERROR(IF(VLOOKUP(BS331,Słowniki_komponentów!$U$1:$Z$476,5,FALSE)="wg tabeli materiałowej",INDEX(Słowniki_komponentów!$AD$2:$AG$50,MATCH(BT331,Słowniki_komponentów!$AC$2:$AC$50,0),MATCH(BQ331,Słowniki_komponentów!$AD$1:$AG$1,0)),VLOOKUP(BS331,Słowniki_komponentów!$U$1:$Z$476,5,FALSE)),"brak wszystkich danych")</f>
        <v>brak wszystkich danych</v>
      </c>
      <c r="BV331" s="201"/>
      <c r="BZ331" s="90"/>
      <c r="CA331" s="90"/>
      <c r="CB331" s="90"/>
    </row>
    <row r="332" spans="1:80">
      <c r="A332" s="189" t="s">
        <v>4059</v>
      </c>
      <c r="B332" s="190"/>
      <c r="C332" s="191" t="str">
        <f>IFERROR(VLOOKUP('OT - przykład wodociąg'!$BS332,Słowniki_komponentów!$U$2:$Z$412,4,FALSE),"")</f>
        <v/>
      </c>
      <c r="D332" s="190"/>
      <c r="E332" s="190"/>
      <c r="F332" s="193"/>
      <c r="G332" s="193"/>
      <c r="H332" s="193"/>
      <c r="I332" s="253"/>
      <c r="J332" s="190"/>
      <c r="K332" s="194" t="str">
        <f>IF(Tabela2[[#This Row],[Nazwa komponentu
'[3']]]&lt;&gt;"",VLOOKUP('OT - przykład wodociąg'!$BT332,Słowniki_komponentów!$AC$2:$AH$50,6,FALSE),"")</f>
        <v/>
      </c>
      <c r="L332" s="202"/>
      <c r="M332" s="204"/>
      <c r="N332" s="202"/>
      <c r="O332" s="204">
        <f>'przedmiar - przykład wodociąg'!K340</f>
        <v>0</v>
      </c>
      <c r="P332" s="196" t="str">
        <f>IF(Tabela2[[#This Row],[Nazwa komponentu
'[3']]]&lt;&gt;"",SUM(L332:O332),"")</f>
        <v/>
      </c>
      <c r="Q332" s="190"/>
      <c r="R332" s="193"/>
      <c r="S332" s="193"/>
      <c r="T332" s="193"/>
      <c r="U332" s="190"/>
      <c r="V332" s="192"/>
      <c r="W332" s="197" t="str">
        <f>IFERROR(VLOOKUP('OT - przykład wodociąg'!$BS332,Słowniki_komponentów!$U$2:$Z$412,2,FALSE),"")</f>
        <v/>
      </c>
      <c r="X332" s="194" t="str">
        <f>IF(Tabela2[[#This Row],[Nazwa komponentu
'[3']]]&lt;&gt;"",IF(AND(Tabela2[[#This Row],[Wartość nakładów razem
'[15']]]&lt;3500,OR(MID('OT - przykład wodociąg'!$BS332,1,1)="4",MID('OT - przykład wodociąg'!$BS332,1,1)="5",MID('OT - przykład wodociąg'!$BS332,1,1)="6")),1,'OT - przykład wodociąg'!$BU332),"")</f>
        <v/>
      </c>
      <c r="Y332" s="190"/>
      <c r="Z332" s="190"/>
      <c r="AA332" s="190"/>
      <c r="AB332" s="190"/>
      <c r="AC332" s="198" t="str">
        <f>IF(Tabela2[[#This Row],[Nazwa komponentu
'[3']]]&lt;&gt;"",'OT - przykład wodociąg'!$BU332,"")</f>
        <v/>
      </c>
      <c r="AD332" s="190"/>
      <c r="AE332" s="190"/>
      <c r="AF332" s="190"/>
      <c r="AG332" s="190"/>
      <c r="AH332" s="190"/>
      <c r="AI332" s="190"/>
      <c r="AJ332" s="190"/>
      <c r="AK332" s="190"/>
      <c r="AL332" s="190"/>
      <c r="AM332" s="190"/>
      <c r="AN332" s="190"/>
      <c r="AO332" s="190"/>
      <c r="AP332" s="190"/>
      <c r="AQ332" s="190"/>
      <c r="AR332" s="190"/>
      <c r="AS332" s="190"/>
      <c r="AT332" s="190"/>
      <c r="AU332" s="190"/>
      <c r="AV332" s="242"/>
      <c r="AW332" s="242"/>
      <c r="AX332" s="190"/>
      <c r="AY332" s="190"/>
      <c r="AZ332" s="218"/>
      <c r="BA332" s="190"/>
      <c r="BB332" s="190"/>
      <c r="BC332" s="190"/>
      <c r="BD332" s="190"/>
      <c r="BE332" s="190"/>
      <c r="BF332" s="190"/>
      <c r="BG332" s="198" t="str">
        <f>IF(Tabela2[[#This Row],[Nazwa komponentu
'[3']]]&lt;&gt;"",'OT - przykład wodociąg'!$BS332,"")</f>
        <v/>
      </c>
      <c r="BH332" s="190"/>
      <c r="BI332" s="190"/>
      <c r="BJ332" s="190"/>
      <c r="BK332" s="190"/>
      <c r="BL332" s="190"/>
      <c r="BM332" s="190"/>
      <c r="BN332" s="190"/>
      <c r="BO332" s="190"/>
      <c r="BP332" s="190"/>
      <c r="BQ332" s="190"/>
      <c r="BR332" s="218"/>
      <c r="BS332" s="198" t="str">
        <f t="shared" si="5"/>
        <v/>
      </c>
      <c r="BT332" s="190"/>
      <c r="BU332" s="198" t="str">
        <f>IFERROR(IF(VLOOKUP(BS332,Słowniki_komponentów!$U$1:$Z$476,5,FALSE)="wg tabeli materiałowej",INDEX(Słowniki_komponentów!$AD$2:$AG$50,MATCH(BT332,Słowniki_komponentów!$AC$2:$AC$50,0),MATCH(BQ332,Słowniki_komponentów!$AD$1:$AG$1,0)),VLOOKUP(BS332,Słowniki_komponentów!$U$1:$Z$476,5,FALSE)),"brak wszystkich danych")</f>
        <v>brak wszystkich danych</v>
      </c>
      <c r="BV332" s="205"/>
      <c r="BZ332" s="90"/>
      <c r="CA332" s="90"/>
      <c r="CB332" s="90"/>
    </row>
    <row r="333" spans="1:80">
      <c r="A333" s="189" t="s">
        <v>4060</v>
      </c>
      <c r="B333" s="190"/>
      <c r="C333" s="191" t="str">
        <f>IFERROR(VLOOKUP('OT - przykład wodociąg'!$BS333,Słowniki_komponentów!$U$2:$Z$412,4,FALSE),"")</f>
        <v/>
      </c>
      <c r="D333" s="190"/>
      <c r="E333" s="190"/>
      <c r="F333" s="193"/>
      <c r="G333" s="193"/>
      <c r="H333" s="193"/>
      <c r="I333" s="253"/>
      <c r="J333" s="190"/>
      <c r="K333" s="194" t="str">
        <f>IF(Tabela2[[#This Row],[Nazwa komponentu
'[3']]]&lt;&gt;"",VLOOKUP('OT - przykład wodociąg'!$BT333,Słowniki_komponentów!$AC$2:$AH$50,6,FALSE),"")</f>
        <v/>
      </c>
      <c r="L333" s="202"/>
      <c r="M333" s="204"/>
      <c r="N333" s="202"/>
      <c r="O333" s="204">
        <f>'przedmiar - przykład wodociąg'!K341</f>
        <v>0</v>
      </c>
      <c r="P333" s="196" t="str">
        <f>IF(Tabela2[[#This Row],[Nazwa komponentu
'[3']]]&lt;&gt;"",SUM(L333:O333),"")</f>
        <v/>
      </c>
      <c r="Q333" s="190"/>
      <c r="R333" s="193"/>
      <c r="S333" s="193"/>
      <c r="T333" s="193"/>
      <c r="U333" s="190"/>
      <c r="V333" s="192"/>
      <c r="W333" s="197" t="str">
        <f>IFERROR(VLOOKUP('OT - przykład wodociąg'!$BS333,Słowniki_komponentów!$U$2:$Z$412,2,FALSE),"")</f>
        <v/>
      </c>
      <c r="X333" s="194" t="str">
        <f>IF(Tabela2[[#This Row],[Nazwa komponentu
'[3']]]&lt;&gt;"",IF(AND(Tabela2[[#This Row],[Wartość nakładów razem
'[15']]]&lt;3500,OR(MID('OT - przykład wodociąg'!$BS333,1,1)="4",MID('OT - przykład wodociąg'!$BS333,1,1)="5",MID('OT - przykład wodociąg'!$BS333,1,1)="6")),1,'OT - przykład wodociąg'!$BU333),"")</f>
        <v/>
      </c>
      <c r="Y333" s="190"/>
      <c r="Z333" s="190"/>
      <c r="AA333" s="190"/>
      <c r="AB333" s="190"/>
      <c r="AC333" s="198" t="str">
        <f>IF(Tabela2[[#This Row],[Nazwa komponentu
'[3']]]&lt;&gt;"",'OT - przykład wodociąg'!$BU333,"")</f>
        <v/>
      </c>
      <c r="AD333" s="190"/>
      <c r="AE333" s="190"/>
      <c r="AF333" s="190"/>
      <c r="AG333" s="190"/>
      <c r="AH333" s="190"/>
      <c r="AI333" s="190"/>
      <c r="AJ333" s="190"/>
      <c r="AK333" s="190"/>
      <c r="AL333" s="190"/>
      <c r="AM333" s="190"/>
      <c r="AN333" s="190"/>
      <c r="AO333" s="190"/>
      <c r="AP333" s="190"/>
      <c r="AQ333" s="190"/>
      <c r="AR333" s="190"/>
      <c r="AS333" s="190"/>
      <c r="AT333" s="190"/>
      <c r="AU333" s="190"/>
      <c r="AV333" s="242"/>
      <c r="AW333" s="242"/>
      <c r="AX333" s="190"/>
      <c r="AY333" s="190"/>
      <c r="AZ333" s="218"/>
      <c r="BA333" s="190"/>
      <c r="BB333" s="190"/>
      <c r="BC333" s="190"/>
      <c r="BD333" s="190"/>
      <c r="BE333" s="190"/>
      <c r="BF333" s="190"/>
      <c r="BG333" s="198" t="str">
        <f>IF(Tabela2[[#This Row],[Nazwa komponentu
'[3']]]&lt;&gt;"",'OT - przykład wodociąg'!$BS333,"")</f>
        <v/>
      </c>
      <c r="BH333" s="190"/>
      <c r="BI333" s="190"/>
      <c r="BJ333" s="190"/>
      <c r="BK333" s="190"/>
      <c r="BL333" s="190"/>
      <c r="BM333" s="190"/>
      <c r="BN333" s="190"/>
      <c r="BO333" s="190"/>
      <c r="BP333" s="190"/>
      <c r="BQ333" s="200"/>
      <c r="BR333" s="248"/>
      <c r="BS333" s="198" t="str">
        <f t="shared" si="5"/>
        <v/>
      </c>
      <c r="BT333" s="200"/>
      <c r="BU333" s="198" t="str">
        <f>IFERROR(IF(VLOOKUP(BS333,Słowniki_komponentów!$U$1:$Z$476,5,FALSE)="wg tabeli materiałowej",INDEX(Słowniki_komponentów!$AD$2:$AG$50,MATCH(BT333,Słowniki_komponentów!$AC$2:$AC$50,0),MATCH(BQ333,Słowniki_komponentów!$AD$1:$AG$1,0)),VLOOKUP(BS333,Słowniki_komponentów!$U$1:$Z$476,5,FALSE)),"brak wszystkich danych")</f>
        <v>brak wszystkich danych</v>
      </c>
      <c r="BV333" s="201"/>
      <c r="BZ333" s="90"/>
      <c r="CA333" s="90"/>
      <c r="CB333" s="90"/>
    </row>
    <row r="334" spans="1:80">
      <c r="A334" s="189" t="s">
        <v>4061</v>
      </c>
      <c r="B334" s="190"/>
      <c r="C334" s="191" t="str">
        <f>IFERROR(VLOOKUP('OT - przykład wodociąg'!$BS334,Słowniki_komponentów!$U$2:$Z$412,4,FALSE),"")</f>
        <v/>
      </c>
      <c r="D334" s="190"/>
      <c r="E334" s="190"/>
      <c r="F334" s="193"/>
      <c r="G334" s="193"/>
      <c r="H334" s="193"/>
      <c r="I334" s="253"/>
      <c r="J334" s="190"/>
      <c r="K334" s="194" t="str">
        <f>IF(Tabela2[[#This Row],[Nazwa komponentu
'[3']]]&lt;&gt;"",VLOOKUP('OT - przykład wodociąg'!$BT334,Słowniki_komponentów!$AC$2:$AH$50,6,FALSE),"")</f>
        <v/>
      </c>
      <c r="L334" s="202"/>
      <c r="M334" s="204"/>
      <c r="N334" s="202"/>
      <c r="O334" s="204">
        <f>'przedmiar - przykład wodociąg'!K342</f>
        <v>0</v>
      </c>
      <c r="P334" s="196" t="str">
        <f>IF(Tabela2[[#This Row],[Nazwa komponentu
'[3']]]&lt;&gt;"",SUM(L334:O334),"")</f>
        <v/>
      </c>
      <c r="Q334" s="190"/>
      <c r="R334" s="193"/>
      <c r="S334" s="193"/>
      <c r="T334" s="193"/>
      <c r="U334" s="190"/>
      <c r="V334" s="192"/>
      <c r="W334" s="197" t="str">
        <f>IFERROR(VLOOKUP('OT - przykład wodociąg'!$BS334,Słowniki_komponentów!$U$2:$Z$412,2,FALSE),"")</f>
        <v/>
      </c>
      <c r="X334" s="194" t="str">
        <f>IF(Tabela2[[#This Row],[Nazwa komponentu
'[3']]]&lt;&gt;"",IF(AND(Tabela2[[#This Row],[Wartość nakładów razem
'[15']]]&lt;3500,OR(MID('OT - przykład wodociąg'!$BS334,1,1)="4",MID('OT - przykład wodociąg'!$BS334,1,1)="5",MID('OT - przykład wodociąg'!$BS334,1,1)="6")),1,'OT - przykład wodociąg'!$BU334),"")</f>
        <v/>
      </c>
      <c r="Y334" s="190"/>
      <c r="Z334" s="190"/>
      <c r="AA334" s="190"/>
      <c r="AB334" s="190"/>
      <c r="AC334" s="198" t="str">
        <f>IF(Tabela2[[#This Row],[Nazwa komponentu
'[3']]]&lt;&gt;"",'OT - przykład wodociąg'!$BU334,"")</f>
        <v/>
      </c>
      <c r="AD334" s="190"/>
      <c r="AE334" s="190"/>
      <c r="AF334" s="190"/>
      <c r="AG334" s="190"/>
      <c r="AH334" s="190"/>
      <c r="AI334" s="190"/>
      <c r="AJ334" s="190"/>
      <c r="AK334" s="190"/>
      <c r="AL334" s="190"/>
      <c r="AM334" s="190"/>
      <c r="AN334" s="190"/>
      <c r="AO334" s="190"/>
      <c r="AP334" s="190"/>
      <c r="AQ334" s="190"/>
      <c r="AR334" s="190"/>
      <c r="AS334" s="190"/>
      <c r="AT334" s="190"/>
      <c r="AU334" s="190"/>
      <c r="AV334" s="242"/>
      <c r="AW334" s="242"/>
      <c r="AX334" s="190"/>
      <c r="AY334" s="190"/>
      <c r="AZ334" s="218"/>
      <c r="BA334" s="190"/>
      <c r="BB334" s="190"/>
      <c r="BC334" s="190"/>
      <c r="BD334" s="190"/>
      <c r="BE334" s="190"/>
      <c r="BF334" s="190"/>
      <c r="BG334" s="198" t="str">
        <f>IF(Tabela2[[#This Row],[Nazwa komponentu
'[3']]]&lt;&gt;"",'OT - przykład wodociąg'!$BS334,"")</f>
        <v/>
      </c>
      <c r="BH334" s="190"/>
      <c r="BI334" s="190"/>
      <c r="BJ334" s="190"/>
      <c r="BK334" s="190"/>
      <c r="BL334" s="190"/>
      <c r="BM334" s="190"/>
      <c r="BN334" s="190"/>
      <c r="BO334" s="190"/>
      <c r="BP334" s="190"/>
      <c r="BQ334" s="190"/>
      <c r="BR334" s="218"/>
      <c r="BS334" s="198" t="str">
        <f t="shared" si="5"/>
        <v/>
      </c>
      <c r="BT334" s="190"/>
      <c r="BU334" s="198" t="str">
        <f>IFERROR(IF(VLOOKUP(BS334,Słowniki_komponentów!$U$1:$Z$476,5,FALSE)="wg tabeli materiałowej",INDEX(Słowniki_komponentów!$AD$2:$AG$50,MATCH(BT334,Słowniki_komponentów!$AC$2:$AC$50,0),MATCH(BQ334,Słowniki_komponentów!$AD$1:$AG$1,0)),VLOOKUP(BS334,Słowniki_komponentów!$U$1:$Z$476,5,FALSE)),"brak wszystkich danych")</f>
        <v>brak wszystkich danych</v>
      </c>
      <c r="BV334" s="205"/>
      <c r="BZ334" s="90"/>
      <c r="CA334" s="90"/>
      <c r="CB334" s="90"/>
    </row>
    <row r="335" spans="1:80">
      <c r="A335" s="189" t="s">
        <v>4062</v>
      </c>
      <c r="B335" s="190"/>
      <c r="C335" s="191" t="str">
        <f>IFERROR(VLOOKUP('OT - przykład wodociąg'!$BS335,Słowniki_komponentów!$U$2:$Z$412,4,FALSE),"")</f>
        <v/>
      </c>
      <c r="D335" s="190"/>
      <c r="E335" s="190"/>
      <c r="F335" s="193"/>
      <c r="G335" s="193"/>
      <c r="H335" s="193"/>
      <c r="I335" s="253"/>
      <c r="J335" s="190"/>
      <c r="K335" s="194" t="str">
        <f>IF(Tabela2[[#This Row],[Nazwa komponentu
'[3']]]&lt;&gt;"",VLOOKUP('OT - przykład wodociąg'!$BT335,Słowniki_komponentów!$AC$2:$AH$50,6,FALSE),"")</f>
        <v/>
      </c>
      <c r="L335" s="202"/>
      <c r="M335" s="204"/>
      <c r="N335" s="202"/>
      <c r="O335" s="204">
        <f>'przedmiar - przykład wodociąg'!K343</f>
        <v>0</v>
      </c>
      <c r="P335" s="196" t="str">
        <f>IF(Tabela2[[#This Row],[Nazwa komponentu
'[3']]]&lt;&gt;"",SUM(L335:O335),"")</f>
        <v/>
      </c>
      <c r="Q335" s="190"/>
      <c r="R335" s="193"/>
      <c r="S335" s="193"/>
      <c r="T335" s="193"/>
      <c r="U335" s="190"/>
      <c r="V335" s="192"/>
      <c r="W335" s="197" t="str">
        <f>IFERROR(VLOOKUP('OT - przykład wodociąg'!$BS335,Słowniki_komponentów!$U$2:$Z$412,2,FALSE),"")</f>
        <v/>
      </c>
      <c r="X335" s="194" t="str">
        <f>IF(Tabela2[[#This Row],[Nazwa komponentu
'[3']]]&lt;&gt;"",IF(AND(Tabela2[[#This Row],[Wartość nakładów razem
'[15']]]&lt;3500,OR(MID('OT - przykład wodociąg'!$BS335,1,1)="4",MID('OT - przykład wodociąg'!$BS335,1,1)="5",MID('OT - przykład wodociąg'!$BS335,1,1)="6")),1,'OT - przykład wodociąg'!$BU335),"")</f>
        <v/>
      </c>
      <c r="Y335" s="190"/>
      <c r="Z335" s="190"/>
      <c r="AA335" s="190"/>
      <c r="AB335" s="190"/>
      <c r="AC335" s="198" t="str">
        <f>IF(Tabela2[[#This Row],[Nazwa komponentu
'[3']]]&lt;&gt;"",'OT - przykład wodociąg'!$BU335,"")</f>
        <v/>
      </c>
      <c r="AD335" s="190"/>
      <c r="AE335" s="190"/>
      <c r="AF335" s="190"/>
      <c r="AG335" s="190"/>
      <c r="AH335" s="190"/>
      <c r="AI335" s="190"/>
      <c r="AJ335" s="190"/>
      <c r="AK335" s="190"/>
      <c r="AL335" s="190"/>
      <c r="AM335" s="190"/>
      <c r="AN335" s="190"/>
      <c r="AO335" s="190"/>
      <c r="AP335" s="190"/>
      <c r="AQ335" s="190"/>
      <c r="AR335" s="190"/>
      <c r="AS335" s="190"/>
      <c r="AT335" s="190"/>
      <c r="AU335" s="190"/>
      <c r="AV335" s="242"/>
      <c r="AW335" s="242"/>
      <c r="AX335" s="190"/>
      <c r="AY335" s="190"/>
      <c r="AZ335" s="218"/>
      <c r="BA335" s="190"/>
      <c r="BB335" s="190"/>
      <c r="BC335" s="190"/>
      <c r="BD335" s="190"/>
      <c r="BE335" s="190"/>
      <c r="BF335" s="190"/>
      <c r="BG335" s="198" t="str">
        <f>IF(Tabela2[[#This Row],[Nazwa komponentu
'[3']]]&lt;&gt;"",'OT - przykład wodociąg'!$BS335,"")</f>
        <v/>
      </c>
      <c r="BH335" s="190"/>
      <c r="BI335" s="190"/>
      <c r="BJ335" s="190"/>
      <c r="BK335" s="190"/>
      <c r="BL335" s="190"/>
      <c r="BM335" s="190"/>
      <c r="BN335" s="190"/>
      <c r="BO335" s="190"/>
      <c r="BP335" s="190"/>
      <c r="BQ335" s="200"/>
      <c r="BR335" s="248"/>
      <c r="BS335" s="198" t="str">
        <f t="shared" si="5"/>
        <v/>
      </c>
      <c r="BT335" s="200"/>
      <c r="BU335" s="198" t="str">
        <f>IFERROR(IF(VLOOKUP(BS335,Słowniki_komponentów!$U$1:$Z$476,5,FALSE)="wg tabeli materiałowej",INDEX(Słowniki_komponentów!$AD$2:$AG$50,MATCH(BT335,Słowniki_komponentów!$AC$2:$AC$50,0),MATCH(BQ335,Słowniki_komponentów!$AD$1:$AG$1,0)),VLOOKUP(BS335,Słowniki_komponentów!$U$1:$Z$476,5,FALSE)),"brak wszystkich danych")</f>
        <v>brak wszystkich danych</v>
      </c>
      <c r="BV335" s="201"/>
      <c r="BZ335" s="90"/>
      <c r="CA335" s="90"/>
      <c r="CB335" s="90"/>
    </row>
    <row r="336" spans="1:80">
      <c r="A336" s="189" t="s">
        <v>4063</v>
      </c>
      <c r="B336" s="190"/>
      <c r="C336" s="191" t="str">
        <f>IFERROR(VLOOKUP('OT - przykład wodociąg'!$BS336,Słowniki_komponentów!$U$2:$Z$412,4,FALSE),"")</f>
        <v/>
      </c>
      <c r="D336" s="190"/>
      <c r="E336" s="190"/>
      <c r="F336" s="193"/>
      <c r="G336" s="193"/>
      <c r="H336" s="193"/>
      <c r="I336" s="253"/>
      <c r="J336" s="190"/>
      <c r="K336" s="194" t="str">
        <f>IF(Tabela2[[#This Row],[Nazwa komponentu
'[3']]]&lt;&gt;"",VLOOKUP('OT - przykład wodociąg'!$BT336,Słowniki_komponentów!$AC$2:$AH$50,6,FALSE),"")</f>
        <v/>
      </c>
      <c r="L336" s="202"/>
      <c r="M336" s="204"/>
      <c r="N336" s="202"/>
      <c r="O336" s="204">
        <f>'przedmiar - przykład wodociąg'!K344</f>
        <v>0</v>
      </c>
      <c r="P336" s="196" t="str">
        <f>IF(Tabela2[[#This Row],[Nazwa komponentu
'[3']]]&lt;&gt;"",SUM(L336:O336),"")</f>
        <v/>
      </c>
      <c r="Q336" s="190"/>
      <c r="R336" s="193"/>
      <c r="S336" s="193"/>
      <c r="T336" s="193"/>
      <c r="U336" s="190"/>
      <c r="V336" s="192"/>
      <c r="W336" s="197" t="str">
        <f>IFERROR(VLOOKUP('OT - przykład wodociąg'!$BS336,Słowniki_komponentów!$U$2:$Z$412,2,FALSE),"")</f>
        <v/>
      </c>
      <c r="X336" s="194" t="str">
        <f>IF(Tabela2[[#This Row],[Nazwa komponentu
'[3']]]&lt;&gt;"",IF(AND(Tabela2[[#This Row],[Wartość nakładów razem
'[15']]]&lt;3500,OR(MID('OT - przykład wodociąg'!$BS336,1,1)="4",MID('OT - przykład wodociąg'!$BS336,1,1)="5",MID('OT - przykład wodociąg'!$BS336,1,1)="6")),1,'OT - przykład wodociąg'!$BU336),"")</f>
        <v/>
      </c>
      <c r="Y336" s="190"/>
      <c r="Z336" s="190"/>
      <c r="AA336" s="190"/>
      <c r="AB336" s="190"/>
      <c r="AC336" s="198" t="str">
        <f>IF(Tabela2[[#This Row],[Nazwa komponentu
'[3']]]&lt;&gt;"",'OT - przykład wodociąg'!$BU336,"")</f>
        <v/>
      </c>
      <c r="AD336" s="190"/>
      <c r="AE336" s="190"/>
      <c r="AF336" s="190"/>
      <c r="AG336" s="190"/>
      <c r="AH336" s="190"/>
      <c r="AI336" s="190"/>
      <c r="AJ336" s="190"/>
      <c r="AK336" s="190"/>
      <c r="AL336" s="190"/>
      <c r="AM336" s="190"/>
      <c r="AN336" s="190"/>
      <c r="AO336" s="190"/>
      <c r="AP336" s="190"/>
      <c r="AQ336" s="190"/>
      <c r="AR336" s="190"/>
      <c r="AS336" s="190"/>
      <c r="AT336" s="190"/>
      <c r="AU336" s="190"/>
      <c r="AV336" s="242"/>
      <c r="AW336" s="242"/>
      <c r="AX336" s="190"/>
      <c r="AY336" s="190"/>
      <c r="AZ336" s="218"/>
      <c r="BA336" s="190"/>
      <c r="BB336" s="190"/>
      <c r="BC336" s="190"/>
      <c r="BD336" s="190"/>
      <c r="BE336" s="190"/>
      <c r="BF336" s="190"/>
      <c r="BG336" s="198" t="str">
        <f>IF(Tabela2[[#This Row],[Nazwa komponentu
'[3']]]&lt;&gt;"",'OT - przykład wodociąg'!$BS336,"")</f>
        <v/>
      </c>
      <c r="BH336" s="190"/>
      <c r="BI336" s="190"/>
      <c r="BJ336" s="190"/>
      <c r="BK336" s="190"/>
      <c r="BL336" s="190"/>
      <c r="BM336" s="190"/>
      <c r="BN336" s="190"/>
      <c r="BO336" s="190"/>
      <c r="BP336" s="190"/>
      <c r="BQ336" s="190"/>
      <c r="BR336" s="218"/>
      <c r="BS336" s="198" t="str">
        <f t="shared" si="5"/>
        <v/>
      </c>
      <c r="BT336" s="190"/>
      <c r="BU336" s="198" t="str">
        <f>IFERROR(IF(VLOOKUP(BS336,Słowniki_komponentów!$U$1:$Z$476,5,FALSE)="wg tabeli materiałowej",INDEX(Słowniki_komponentów!$AD$2:$AG$50,MATCH(BT336,Słowniki_komponentów!$AC$2:$AC$50,0),MATCH(BQ336,Słowniki_komponentów!$AD$1:$AG$1,0)),VLOOKUP(BS336,Słowniki_komponentów!$U$1:$Z$476,5,FALSE)),"brak wszystkich danych")</f>
        <v>brak wszystkich danych</v>
      </c>
      <c r="BV336" s="205"/>
      <c r="BZ336" s="90"/>
      <c r="CA336" s="90"/>
      <c r="CB336" s="90"/>
    </row>
    <row r="337" spans="1:80">
      <c r="A337" s="189" t="s">
        <v>4064</v>
      </c>
      <c r="B337" s="190"/>
      <c r="C337" s="191" t="str">
        <f>IFERROR(VLOOKUP('OT - przykład wodociąg'!$BS337,Słowniki_komponentów!$U$2:$Z$412,4,FALSE),"")</f>
        <v/>
      </c>
      <c r="D337" s="190"/>
      <c r="E337" s="190"/>
      <c r="F337" s="193"/>
      <c r="G337" s="193"/>
      <c r="H337" s="193"/>
      <c r="I337" s="253"/>
      <c r="J337" s="190"/>
      <c r="K337" s="194" t="str">
        <f>IF(Tabela2[[#This Row],[Nazwa komponentu
'[3']]]&lt;&gt;"",VLOOKUP('OT - przykład wodociąg'!$BT337,Słowniki_komponentów!$AC$2:$AH$50,6,FALSE),"")</f>
        <v/>
      </c>
      <c r="L337" s="202"/>
      <c r="M337" s="204"/>
      <c r="N337" s="202"/>
      <c r="O337" s="204">
        <f>'przedmiar - przykład wodociąg'!K345</f>
        <v>0</v>
      </c>
      <c r="P337" s="196" t="str">
        <f>IF(Tabela2[[#This Row],[Nazwa komponentu
'[3']]]&lt;&gt;"",SUM(L337:O337),"")</f>
        <v/>
      </c>
      <c r="Q337" s="190"/>
      <c r="R337" s="193"/>
      <c r="S337" s="193"/>
      <c r="T337" s="193"/>
      <c r="U337" s="190"/>
      <c r="V337" s="192"/>
      <c r="W337" s="197" t="str">
        <f>IFERROR(VLOOKUP('OT - przykład wodociąg'!$BS337,Słowniki_komponentów!$U$2:$Z$412,2,FALSE),"")</f>
        <v/>
      </c>
      <c r="X337" s="194" t="str">
        <f>IF(Tabela2[[#This Row],[Nazwa komponentu
'[3']]]&lt;&gt;"",IF(AND(Tabela2[[#This Row],[Wartość nakładów razem
'[15']]]&lt;3500,OR(MID('OT - przykład wodociąg'!$BS337,1,1)="4",MID('OT - przykład wodociąg'!$BS337,1,1)="5",MID('OT - przykład wodociąg'!$BS337,1,1)="6")),1,'OT - przykład wodociąg'!$BU337),"")</f>
        <v/>
      </c>
      <c r="Y337" s="190"/>
      <c r="Z337" s="190"/>
      <c r="AA337" s="190"/>
      <c r="AB337" s="190"/>
      <c r="AC337" s="198" t="str">
        <f>IF(Tabela2[[#This Row],[Nazwa komponentu
'[3']]]&lt;&gt;"",'OT - przykład wodociąg'!$BU337,"")</f>
        <v/>
      </c>
      <c r="AD337" s="190"/>
      <c r="AE337" s="190"/>
      <c r="AF337" s="190"/>
      <c r="AG337" s="190"/>
      <c r="AH337" s="190"/>
      <c r="AI337" s="190"/>
      <c r="AJ337" s="190"/>
      <c r="AK337" s="190"/>
      <c r="AL337" s="190"/>
      <c r="AM337" s="190"/>
      <c r="AN337" s="190"/>
      <c r="AO337" s="190"/>
      <c r="AP337" s="190"/>
      <c r="AQ337" s="190"/>
      <c r="AR337" s="190"/>
      <c r="AS337" s="190"/>
      <c r="AT337" s="190"/>
      <c r="AU337" s="190"/>
      <c r="AV337" s="242"/>
      <c r="AW337" s="242"/>
      <c r="AX337" s="190"/>
      <c r="AY337" s="190"/>
      <c r="AZ337" s="218"/>
      <c r="BA337" s="190"/>
      <c r="BB337" s="190"/>
      <c r="BC337" s="190"/>
      <c r="BD337" s="190"/>
      <c r="BE337" s="190"/>
      <c r="BF337" s="190"/>
      <c r="BG337" s="198" t="str">
        <f>IF(Tabela2[[#This Row],[Nazwa komponentu
'[3']]]&lt;&gt;"",'OT - przykład wodociąg'!$BS337,"")</f>
        <v/>
      </c>
      <c r="BH337" s="190"/>
      <c r="BI337" s="190"/>
      <c r="BJ337" s="190"/>
      <c r="BK337" s="190"/>
      <c r="BL337" s="190"/>
      <c r="BM337" s="190"/>
      <c r="BN337" s="190"/>
      <c r="BO337" s="190"/>
      <c r="BP337" s="190"/>
      <c r="BQ337" s="200"/>
      <c r="BR337" s="248"/>
      <c r="BS337" s="198" t="str">
        <f t="shared" si="5"/>
        <v/>
      </c>
      <c r="BT337" s="200"/>
      <c r="BU337" s="198" t="str">
        <f>IFERROR(IF(VLOOKUP(BS337,Słowniki_komponentów!$U$1:$Z$476,5,FALSE)="wg tabeli materiałowej",INDEX(Słowniki_komponentów!$AD$2:$AG$50,MATCH(BT337,Słowniki_komponentów!$AC$2:$AC$50,0),MATCH(BQ337,Słowniki_komponentów!$AD$1:$AG$1,0)),VLOOKUP(BS337,Słowniki_komponentów!$U$1:$Z$476,5,FALSE)),"brak wszystkich danych")</f>
        <v>brak wszystkich danych</v>
      </c>
      <c r="BV337" s="201"/>
      <c r="BZ337" s="90"/>
      <c r="CA337" s="90"/>
      <c r="CB337" s="90"/>
    </row>
    <row r="338" spans="1:80">
      <c r="A338" s="189" t="s">
        <v>4065</v>
      </c>
      <c r="B338" s="190"/>
      <c r="C338" s="191" t="str">
        <f>IFERROR(VLOOKUP('OT - przykład wodociąg'!$BS338,Słowniki_komponentów!$U$2:$Z$412,4,FALSE),"")</f>
        <v/>
      </c>
      <c r="D338" s="190"/>
      <c r="E338" s="190"/>
      <c r="F338" s="193"/>
      <c r="G338" s="193"/>
      <c r="H338" s="193"/>
      <c r="I338" s="253"/>
      <c r="J338" s="190"/>
      <c r="K338" s="194" t="str">
        <f>IF(Tabela2[[#This Row],[Nazwa komponentu
'[3']]]&lt;&gt;"",VLOOKUP('OT - przykład wodociąg'!$BT338,Słowniki_komponentów!$AC$2:$AH$50,6,FALSE),"")</f>
        <v/>
      </c>
      <c r="L338" s="202"/>
      <c r="M338" s="204"/>
      <c r="N338" s="202"/>
      <c r="O338" s="204">
        <f>'przedmiar - przykład wodociąg'!K346</f>
        <v>0</v>
      </c>
      <c r="P338" s="196" t="str">
        <f>IF(Tabela2[[#This Row],[Nazwa komponentu
'[3']]]&lt;&gt;"",SUM(L338:O338),"")</f>
        <v/>
      </c>
      <c r="Q338" s="190"/>
      <c r="R338" s="193"/>
      <c r="S338" s="193"/>
      <c r="T338" s="193"/>
      <c r="U338" s="190"/>
      <c r="V338" s="192"/>
      <c r="W338" s="197" t="str">
        <f>IFERROR(VLOOKUP('OT - przykład wodociąg'!$BS338,Słowniki_komponentów!$U$2:$Z$412,2,FALSE),"")</f>
        <v/>
      </c>
      <c r="X338" s="194" t="str">
        <f>IF(Tabela2[[#This Row],[Nazwa komponentu
'[3']]]&lt;&gt;"",IF(AND(Tabela2[[#This Row],[Wartość nakładów razem
'[15']]]&lt;3500,OR(MID('OT - przykład wodociąg'!$BS338,1,1)="4",MID('OT - przykład wodociąg'!$BS338,1,1)="5",MID('OT - przykład wodociąg'!$BS338,1,1)="6")),1,'OT - przykład wodociąg'!$BU338),"")</f>
        <v/>
      </c>
      <c r="Y338" s="190"/>
      <c r="Z338" s="190"/>
      <c r="AA338" s="190"/>
      <c r="AB338" s="190"/>
      <c r="AC338" s="198" t="str">
        <f>IF(Tabela2[[#This Row],[Nazwa komponentu
'[3']]]&lt;&gt;"",'OT - przykład wodociąg'!$BU338,"")</f>
        <v/>
      </c>
      <c r="AD338" s="190"/>
      <c r="AE338" s="190"/>
      <c r="AF338" s="190"/>
      <c r="AG338" s="190"/>
      <c r="AH338" s="190"/>
      <c r="AI338" s="190"/>
      <c r="AJ338" s="190"/>
      <c r="AK338" s="190"/>
      <c r="AL338" s="190"/>
      <c r="AM338" s="190"/>
      <c r="AN338" s="190"/>
      <c r="AO338" s="190"/>
      <c r="AP338" s="190"/>
      <c r="AQ338" s="190"/>
      <c r="AR338" s="190"/>
      <c r="AS338" s="190"/>
      <c r="AT338" s="190"/>
      <c r="AU338" s="190"/>
      <c r="AV338" s="242"/>
      <c r="AW338" s="242"/>
      <c r="AX338" s="190"/>
      <c r="AY338" s="190"/>
      <c r="AZ338" s="218"/>
      <c r="BA338" s="190"/>
      <c r="BB338" s="190"/>
      <c r="BC338" s="190"/>
      <c r="BD338" s="190"/>
      <c r="BE338" s="190"/>
      <c r="BF338" s="190"/>
      <c r="BG338" s="198" t="str">
        <f>IF(Tabela2[[#This Row],[Nazwa komponentu
'[3']]]&lt;&gt;"",'OT - przykład wodociąg'!$BS338,"")</f>
        <v/>
      </c>
      <c r="BH338" s="190"/>
      <c r="BI338" s="190"/>
      <c r="BJ338" s="190"/>
      <c r="BK338" s="190"/>
      <c r="BL338" s="190"/>
      <c r="BM338" s="190"/>
      <c r="BN338" s="190"/>
      <c r="BO338" s="190"/>
      <c r="BP338" s="190"/>
      <c r="BQ338" s="190"/>
      <c r="BR338" s="218"/>
      <c r="BS338" s="198" t="str">
        <f t="shared" si="5"/>
        <v/>
      </c>
      <c r="BT338" s="190"/>
      <c r="BU338" s="198" t="str">
        <f>IFERROR(IF(VLOOKUP(BS338,Słowniki_komponentów!$U$1:$Z$476,5,FALSE)="wg tabeli materiałowej",INDEX(Słowniki_komponentów!$AD$2:$AG$50,MATCH(BT338,Słowniki_komponentów!$AC$2:$AC$50,0),MATCH(BQ338,Słowniki_komponentów!$AD$1:$AG$1,0)),VLOOKUP(BS338,Słowniki_komponentów!$U$1:$Z$476,5,FALSE)),"brak wszystkich danych")</f>
        <v>brak wszystkich danych</v>
      </c>
      <c r="BV338" s="205"/>
      <c r="BZ338" s="90"/>
      <c r="CA338" s="90"/>
      <c r="CB338" s="90"/>
    </row>
    <row r="339" spans="1:80">
      <c r="A339" s="189" t="s">
        <v>4066</v>
      </c>
      <c r="B339" s="190"/>
      <c r="C339" s="191" t="str">
        <f>IFERROR(VLOOKUP('OT - przykład wodociąg'!$BS339,Słowniki_komponentów!$U$2:$Z$412,4,FALSE),"")</f>
        <v/>
      </c>
      <c r="D339" s="190"/>
      <c r="E339" s="190"/>
      <c r="F339" s="193"/>
      <c r="G339" s="193"/>
      <c r="H339" s="193"/>
      <c r="I339" s="253"/>
      <c r="J339" s="190"/>
      <c r="K339" s="194" t="str">
        <f>IF(Tabela2[[#This Row],[Nazwa komponentu
'[3']]]&lt;&gt;"",VLOOKUP('OT - przykład wodociąg'!$BT339,Słowniki_komponentów!$AC$2:$AH$50,6,FALSE),"")</f>
        <v/>
      </c>
      <c r="L339" s="202"/>
      <c r="M339" s="204"/>
      <c r="N339" s="202"/>
      <c r="O339" s="204">
        <f>'przedmiar - przykład wodociąg'!K347</f>
        <v>0</v>
      </c>
      <c r="P339" s="196" t="str">
        <f>IF(Tabela2[[#This Row],[Nazwa komponentu
'[3']]]&lt;&gt;"",SUM(L339:O339),"")</f>
        <v/>
      </c>
      <c r="Q339" s="190"/>
      <c r="R339" s="193"/>
      <c r="S339" s="193"/>
      <c r="T339" s="193"/>
      <c r="U339" s="190"/>
      <c r="V339" s="192"/>
      <c r="W339" s="197" t="str">
        <f>IFERROR(VLOOKUP('OT - przykład wodociąg'!$BS339,Słowniki_komponentów!$U$2:$Z$412,2,FALSE),"")</f>
        <v/>
      </c>
      <c r="X339" s="194" t="str">
        <f>IF(Tabela2[[#This Row],[Nazwa komponentu
'[3']]]&lt;&gt;"",IF(AND(Tabela2[[#This Row],[Wartość nakładów razem
'[15']]]&lt;3500,OR(MID('OT - przykład wodociąg'!$BS339,1,1)="4",MID('OT - przykład wodociąg'!$BS339,1,1)="5",MID('OT - przykład wodociąg'!$BS339,1,1)="6")),1,'OT - przykład wodociąg'!$BU339),"")</f>
        <v/>
      </c>
      <c r="Y339" s="190"/>
      <c r="Z339" s="190"/>
      <c r="AA339" s="190"/>
      <c r="AB339" s="190"/>
      <c r="AC339" s="198" t="str">
        <f>IF(Tabela2[[#This Row],[Nazwa komponentu
'[3']]]&lt;&gt;"",'OT - przykład wodociąg'!$BU339,"")</f>
        <v/>
      </c>
      <c r="AD339" s="190"/>
      <c r="AE339" s="190"/>
      <c r="AF339" s="190"/>
      <c r="AG339" s="190"/>
      <c r="AH339" s="190"/>
      <c r="AI339" s="190"/>
      <c r="AJ339" s="190"/>
      <c r="AK339" s="190"/>
      <c r="AL339" s="190"/>
      <c r="AM339" s="190"/>
      <c r="AN339" s="190"/>
      <c r="AO339" s="190"/>
      <c r="AP339" s="190"/>
      <c r="AQ339" s="190"/>
      <c r="AR339" s="190"/>
      <c r="AS339" s="190"/>
      <c r="AT339" s="190"/>
      <c r="AU339" s="190"/>
      <c r="AV339" s="242"/>
      <c r="AW339" s="242"/>
      <c r="AX339" s="190"/>
      <c r="AY339" s="190"/>
      <c r="AZ339" s="218"/>
      <c r="BA339" s="190"/>
      <c r="BB339" s="190"/>
      <c r="BC339" s="190"/>
      <c r="BD339" s="190"/>
      <c r="BE339" s="190"/>
      <c r="BF339" s="190"/>
      <c r="BG339" s="198" t="str">
        <f>IF(Tabela2[[#This Row],[Nazwa komponentu
'[3']]]&lt;&gt;"",'OT - przykład wodociąg'!$BS339,"")</f>
        <v/>
      </c>
      <c r="BH339" s="190"/>
      <c r="BI339" s="190"/>
      <c r="BJ339" s="190"/>
      <c r="BK339" s="190"/>
      <c r="BL339" s="190"/>
      <c r="BM339" s="190"/>
      <c r="BN339" s="190"/>
      <c r="BO339" s="190"/>
      <c r="BP339" s="190"/>
      <c r="BQ339" s="200"/>
      <c r="BR339" s="248"/>
      <c r="BS339" s="198" t="str">
        <f t="shared" si="5"/>
        <v/>
      </c>
      <c r="BT339" s="200"/>
      <c r="BU339" s="198" t="str">
        <f>IFERROR(IF(VLOOKUP(BS339,Słowniki_komponentów!$U$1:$Z$476,5,FALSE)="wg tabeli materiałowej",INDEX(Słowniki_komponentów!$AD$2:$AG$50,MATCH(BT339,Słowniki_komponentów!$AC$2:$AC$50,0),MATCH(BQ339,Słowniki_komponentów!$AD$1:$AG$1,0)),VLOOKUP(BS339,Słowniki_komponentów!$U$1:$Z$476,5,FALSE)),"brak wszystkich danych")</f>
        <v>brak wszystkich danych</v>
      </c>
      <c r="BV339" s="201"/>
      <c r="BZ339" s="90"/>
      <c r="CA339" s="90"/>
      <c r="CB339" s="90"/>
    </row>
    <row r="340" spans="1:80">
      <c r="A340" s="189" t="s">
        <v>4067</v>
      </c>
      <c r="B340" s="190"/>
      <c r="C340" s="191" t="str">
        <f>IFERROR(VLOOKUP('OT - przykład wodociąg'!$BS340,Słowniki_komponentów!$U$2:$Z$412,4,FALSE),"")</f>
        <v/>
      </c>
      <c r="D340" s="190"/>
      <c r="E340" s="190"/>
      <c r="F340" s="193"/>
      <c r="G340" s="193"/>
      <c r="H340" s="193"/>
      <c r="I340" s="253"/>
      <c r="J340" s="190"/>
      <c r="K340" s="194" t="str">
        <f>IF(Tabela2[[#This Row],[Nazwa komponentu
'[3']]]&lt;&gt;"",VLOOKUP('OT - przykład wodociąg'!$BT340,Słowniki_komponentów!$AC$2:$AH$50,6,FALSE),"")</f>
        <v/>
      </c>
      <c r="L340" s="202"/>
      <c r="M340" s="204"/>
      <c r="N340" s="202"/>
      <c r="O340" s="204">
        <f>'przedmiar - przykład wodociąg'!K348</f>
        <v>0</v>
      </c>
      <c r="P340" s="196" t="str">
        <f>IF(Tabela2[[#This Row],[Nazwa komponentu
'[3']]]&lt;&gt;"",SUM(L340:O340),"")</f>
        <v/>
      </c>
      <c r="Q340" s="190"/>
      <c r="R340" s="193"/>
      <c r="S340" s="193"/>
      <c r="T340" s="193"/>
      <c r="U340" s="190"/>
      <c r="V340" s="192"/>
      <c r="W340" s="197" t="str">
        <f>IFERROR(VLOOKUP('OT - przykład wodociąg'!$BS340,Słowniki_komponentów!$U$2:$Z$412,2,FALSE),"")</f>
        <v/>
      </c>
      <c r="X340" s="194" t="str">
        <f>IF(Tabela2[[#This Row],[Nazwa komponentu
'[3']]]&lt;&gt;"",IF(AND(Tabela2[[#This Row],[Wartość nakładów razem
'[15']]]&lt;3500,OR(MID('OT - przykład wodociąg'!$BS340,1,1)="4",MID('OT - przykład wodociąg'!$BS340,1,1)="5",MID('OT - przykład wodociąg'!$BS340,1,1)="6")),1,'OT - przykład wodociąg'!$BU340),"")</f>
        <v/>
      </c>
      <c r="Y340" s="190"/>
      <c r="Z340" s="190"/>
      <c r="AA340" s="190"/>
      <c r="AB340" s="190"/>
      <c r="AC340" s="198" t="str">
        <f>IF(Tabela2[[#This Row],[Nazwa komponentu
'[3']]]&lt;&gt;"",'OT - przykład wodociąg'!$BU340,"")</f>
        <v/>
      </c>
      <c r="AD340" s="190"/>
      <c r="AE340" s="190"/>
      <c r="AF340" s="190"/>
      <c r="AG340" s="190"/>
      <c r="AH340" s="190"/>
      <c r="AI340" s="190"/>
      <c r="AJ340" s="190"/>
      <c r="AK340" s="190"/>
      <c r="AL340" s="190"/>
      <c r="AM340" s="190"/>
      <c r="AN340" s="190"/>
      <c r="AO340" s="190"/>
      <c r="AP340" s="190"/>
      <c r="AQ340" s="190"/>
      <c r="AR340" s="190"/>
      <c r="AS340" s="190"/>
      <c r="AT340" s="190"/>
      <c r="AU340" s="190"/>
      <c r="AV340" s="242"/>
      <c r="AW340" s="242"/>
      <c r="AX340" s="190"/>
      <c r="AY340" s="190"/>
      <c r="AZ340" s="218"/>
      <c r="BA340" s="190"/>
      <c r="BB340" s="190"/>
      <c r="BC340" s="190"/>
      <c r="BD340" s="190"/>
      <c r="BE340" s="190"/>
      <c r="BF340" s="190"/>
      <c r="BG340" s="198" t="str">
        <f>IF(Tabela2[[#This Row],[Nazwa komponentu
'[3']]]&lt;&gt;"",'OT - przykład wodociąg'!$BS340,"")</f>
        <v/>
      </c>
      <c r="BH340" s="190"/>
      <c r="BI340" s="190"/>
      <c r="BJ340" s="190"/>
      <c r="BK340" s="190"/>
      <c r="BL340" s="190"/>
      <c r="BM340" s="190"/>
      <c r="BN340" s="190"/>
      <c r="BO340" s="190"/>
      <c r="BP340" s="190"/>
      <c r="BQ340" s="190"/>
      <c r="BR340" s="218"/>
      <c r="BS340" s="198" t="str">
        <f t="shared" si="5"/>
        <v/>
      </c>
      <c r="BT340" s="190"/>
      <c r="BU340" s="198" t="str">
        <f>IFERROR(IF(VLOOKUP(BS340,Słowniki_komponentów!$U$1:$Z$476,5,FALSE)="wg tabeli materiałowej",INDEX(Słowniki_komponentów!$AD$2:$AG$50,MATCH(BT340,Słowniki_komponentów!$AC$2:$AC$50,0),MATCH(BQ340,Słowniki_komponentów!$AD$1:$AG$1,0)),VLOOKUP(BS340,Słowniki_komponentów!$U$1:$Z$476,5,FALSE)),"brak wszystkich danych")</f>
        <v>brak wszystkich danych</v>
      </c>
      <c r="BV340" s="205"/>
      <c r="BZ340" s="90"/>
      <c r="CA340" s="90"/>
      <c r="CB340" s="90"/>
    </row>
    <row r="341" spans="1:80">
      <c r="A341" s="189" t="s">
        <v>4068</v>
      </c>
      <c r="B341" s="190"/>
      <c r="C341" s="191" t="str">
        <f>IFERROR(VLOOKUP('OT - przykład wodociąg'!$BS341,Słowniki_komponentów!$U$2:$Z$412,4,FALSE),"")</f>
        <v/>
      </c>
      <c r="D341" s="190"/>
      <c r="E341" s="190"/>
      <c r="F341" s="193"/>
      <c r="G341" s="193"/>
      <c r="H341" s="193"/>
      <c r="I341" s="253"/>
      <c r="J341" s="190"/>
      <c r="K341" s="194" t="str">
        <f>IF(Tabela2[[#This Row],[Nazwa komponentu
'[3']]]&lt;&gt;"",VLOOKUP('OT - przykład wodociąg'!$BT341,Słowniki_komponentów!$AC$2:$AH$50,6,FALSE),"")</f>
        <v/>
      </c>
      <c r="L341" s="202"/>
      <c r="M341" s="204"/>
      <c r="N341" s="202"/>
      <c r="O341" s="204">
        <f>'przedmiar - przykład wodociąg'!K349</f>
        <v>0</v>
      </c>
      <c r="P341" s="196" t="str">
        <f>IF(Tabela2[[#This Row],[Nazwa komponentu
'[3']]]&lt;&gt;"",SUM(L341:O341),"")</f>
        <v/>
      </c>
      <c r="Q341" s="190"/>
      <c r="R341" s="193"/>
      <c r="S341" s="193"/>
      <c r="T341" s="193"/>
      <c r="U341" s="190"/>
      <c r="V341" s="192"/>
      <c r="W341" s="197" t="str">
        <f>IFERROR(VLOOKUP('OT - przykład wodociąg'!$BS341,Słowniki_komponentów!$U$2:$Z$412,2,FALSE),"")</f>
        <v/>
      </c>
      <c r="X341" s="194" t="str">
        <f>IF(Tabela2[[#This Row],[Nazwa komponentu
'[3']]]&lt;&gt;"",IF(AND(Tabela2[[#This Row],[Wartość nakładów razem
'[15']]]&lt;3500,OR(MID('OT - przykład wodociąg'!$BS341,1,1)="4",MID('OT - przykład wodociąg'!$BS341,1,1)="5",MID('OT - przykład wodociąg'!$BS341,1,1)="6")),1,'OT - przykład wodociąg'!$BU341),"")</f>
        <v/>
      </c>
      <c r="Y341" s="190"/>
      <c r="Z341" s="190"/>
      <c r="AA341" s="190"/>
      <c r="AB341" s="190"/>
      <c r="AC341" s="198" t="str">
        <f>IF(Tabela2[[#This Row],[Nazwa komponentu
'[3']]]&lt;&gt;"",'OT - przykład wodociąg'!$BU341,"")</f>
        <v/>
      </c>
      <c r="AD341" s="190"/>
      <c r="AE341" s="190"/>
      <c r="AF341" s="190"/>
      <c r="AG341" s="190"/>
      <c r="AH341" s="190"/>
      <c r="AI341" s="190"/>
      <c r="AJ341" s="190"/>
      <c r="AK341" s="190"/>
      <c r="AL341" s="190"/>
      <c r="AM341" s="190"/>
      <c r="AN341" s="190"/>
      <c r="AO341" s="190"/>
      <c r="AP341" s="190"/>
      <c r="AQ341" s="190"/>
      <c r="AR341" s="190"/>
      <c r="AS341" s="190"/>
      <c r="AT341" s="190"/>
      <c r="AU341" s="190"/>
      <c r="AV341" s="242"/>
      <c r="AW341" s="242"/>
      <c r="AX341" s="190"/>
      <c r="AY341" s="190"/>
      <c r="AZ341" s="218"/>
      <c r="BA341" s="190"/>
      <c r="BB341" s="190"/>
      <c r="BC341" s="190"/>
      <c r="BD341" s="190"/>
      <c r="BE341" s="190"/>
      <c r="BF341" s="190"/>
      <c r="BG341" s="198" t="str">
        <f>IF(Tabela2[[#This Row],[Nazwa komponentu
'[3']]]&lt;&gt;"",'OT - przykład wodociąg'!$BS341,"")</f>
        <v/>
      </c>
      <c r="BH341" s="190"/>
      <c r="BI341" s="190"/>
      <c r="BJ341" s="190"/>
      <c r="BK341" s="190"/>
      <c r="BL341" s="190"/>
      <c r="BM341" s="190"/>
      <c r="BN341" s="190"/>
      <c r="BO341" s="190"/>
      <c r="BP341" s="190"/>
      <c r="BQ341" s="200"/>
      <c r="BR341" s="248"/>
      <c r="BS341" s="198" t="str">
        <f t="shared" si="5"/>
        <v/>
      </c>
      <c r="BT341" s="200"/>
      <c r="BU341" s="198" t="str">
        <f>IFERROR(IF(VLOOKUP(BS341,Słowniki_komponentów!$U$1:$Z$476,5,FALSE)="wg tabeli materiałowej",INDEX(Słowniki_komponentów!$AD$2:$AG$50,MATCH(BT341,Słowniki_komponentów!$AC$2:$AC$50,0),MATCH(BQ341,Słowniki_komponentów!$AD$1:$AG$1,0)),VLOOKUP(BS341,Słowniki_komponentów!$U$1:$Z$476,5,FALSE)),"brak wszystkich danych")</f>
        <v>brak wszystkich danych</v>
      </c>
      <c r="BV341" s="201"/>
      <c r="BZ341" s="90"/>
      <c r="CA341" s="90"/>
      <c r="CB341" s="90"/>
    </row>
    <row r="342" spans="1:80">
      <c r="A342" s="189" t="s">
        <v>4069</v>
      </c>
      <c r="B342" s="190"/>
      <c r="C342" s="191" t="str">
        <f>IFERROR(VLOOKUP('OT - przykład wodociąg'!$BS342,Słowniki_komponentów!$U$2:$Z$412,4,FALSE),"")</f>
        <v/>
      </c>
      <c r="D342" s="190"/>
      <c r="E342" s="190"/>
      <c r="F342" s="193"/>
      <c r="G342" s="193"/>
      <c r="H342" s="193"/>
      <c r="I342" s="253"/>
      <c r="J342" s="190"/>
      <c r="K342" s="194" t="str">
        <f>IF(Tabela2[[#This Row],[Nazwa komponentu
'[3']]]&lt;&gt;"",VLOOKUP('OT - przykład wodociąg'!$BT342,Słowniki_komponentów!$AC$2:$AH$50,6,FALSE),"")</f>
        <v/>
      </c>
      <c r="L342" s="202"/>
      <c r="M342" s="204"/>
      <c r="N342" s="202"/>
      <c r="O342" s="204">
        <f>'przedmiar - przykład wodociąg'!K350</f>
        <v>0</v>
      </c>
      <c r="P342" s="196" t="str">
        <f>IF(Tabela2[[#This Row],[Nazwa komponentu
'[3']]]&lt;&gt;"",SUM(L342:O342),"")</f>
        <v/>
      </c>
      <c r="Q342" s="190"/>
      <c r="R342" s="193"/>
      <c r="S342" s="193"/>
      <c r="T342" s="193"/>
      <c r="U342" s="190"/>
      <c r="V342" s="192"/>
      <c r="W342" s="197" t="str">
        <f>IFERROR(VLOOKUP('OT - przykład wodociąg'!$BS342,Słowniki_komponentów!$U$2:$Z$412,2,FALSE),"")</f>
        <v/>
      </c>
      <c r="X342" s="194" t="str">
        <f>IF(Tabela2[[#This Row],[Nazwa komponentu
'[3']]]&lt;&gt;"",IF(AND(Tabela2[[#This Row],[Wartość nakładów razem
'[15']]]&lt;3500,OR(MID('OT - przykład wodociąg'!$BS342,1,1)="4",MID('OT - przykład wodociąg'!$BS342,1,1)="5",MID('OT - przykład wodociąg'!$BS342,1,1)="6")),1,'OT - przykład wodociąg'!$BU342),"")</f>
        <v/>
      </c>
      <c r="Y342" s="190"/>
      <c r="Z342" s="190"/>
      <c r="AA342" s="190"/>
      <c r="AB342" s="190"/>
      <c r="AC342" s="198" t="str">
        <f>IF(Tabela2[[#This Row],[Nazwa komponentu
'[3']]]&lt;&gt;"",'OT - przykład wodociąg'!$BU342,"")</f>
        <v/>
      </c>
      <c r="AD342" s="190"/>
      <c r="AE342" s="190"/>
      <c r="AF342" s="190"/>
      <c r="AG342" s="190"/>
      <c r="AH342" s="190"/>
      <c r="AI342" s="190"/>
      <c r="AJ342" s="190"/>
      <c r="AK342" s="190"/>
      <c r="AL342" s="190"/>
      <c r="AM342" s="190"/>
      <c r="AN342" s="190"/>
      <c r="AO342" s="190"/>
      <c r="AP342" s="190"/>
      <c r="AQ342" s="190"/>
      <c r="AR342" s="190"/>
      <c r="AS342" s="190"/>
      <c r="AT342" s="190"/>
      <c r="AU342" s="190"/>
      <c r="AV342" s="242"/>
      <c r="AW342" s="242"/>
      <c r="AX342" s="190"/>
      <c r="AY342" s="190"/>
      <c r="AZ342" s="218"/>
      <c r="BA342" s="190"/>
      <c r="BB342" s="190"/>
      <c r="BC342" s="190"/>
      <c r="BD342" s="190"/>
      <c r="BE342" s="190"/>
      <c r="BF342" s="190"/>
      <c r="BG342" s="198" t="str">
        <f>IF(Tabela2[[#This Row],[Nazwa komponentu
'[3']]]&lt;&gt;"",'OT - przykład wodociąg'!$BS342,"")</f>
        <v/>
      </c>
      <c r="BH342" s="190"/>
      <c r="BI342" s="190"/>
      <c r="BJ342" s="190"/>
      <c r="BK342" s="190"/>
      <c r="BL342" s="190"/>
      <c r="BM342" s="190"/>
      <c r="BN342" s="190"/>
      <c r="BO342" s="190"/>
      <c r="BP342" s="190"/>
      <c r="BQ342" s="190"/>
      <c r="BR342" s="218"/>
      <c r="BS342" s="198" t="str">
        <f t="shared" si="5"/>
        <v/>
      </c>
      <c r="BT342" s="190"/>
      <c r="BU342" s="198" t="str">
        <f>IFERROR(IF(VLOOKUP(BS342,Słowniki_komponentów!$U$1:$Z$476,5,FALSE)="wg tabeli materiałowej",INDEX(Słowniki_komponentów!$AD$2:$AG$50,MATCH(BT342,Słowniki_komponentów!$AC$2:$AC$50,0),MATCH(BQ342,Słowniki_komponentów!$AD$1:$AG$1,0)),VLOOKUP(BS342,Słowniki_komponentów!$U$1:$Z$476,5,FALSE)),"brak wszystkich danych")</f>
        <v>brak wszystkich danych</v>
      </c>
      <c r="BV342" s="205"/>
      <c r="BZ342" s="90"/>
      <c r="CA342" s="90"/>
      <c r="CB342" s="90"/>
    </row>
    <row r="343" spans="1:80">
      <c r="A343" s="189" t="s">
        <v>4070</v>
      </c>
      <c r="B343" s="190"/>
      <c r="C343" s="191" t="str">
        <f>IFERROR(VLOOKUP('OT - przykład wodociąg'!$BS343,Słowniki_komponentów!$U$2:$Z$412,4,FALSE),"")</f>
        <v/>
      </c>
      <c r="D343" s="190"/>
      <c r="E343" s="190"/>
      <c r="F343" s="193"/>
      <c r="G343" s="193"/>
      <c r="H343" s="193"/>
      <c r="I343" s="253"/>
      <c r="J343" s="190"/>
      <c r="K343" s="194" t="str">
        <f>IF(Tabela2[[#This Row],[Nazwa komponentu
'[3']]]&lt;&gt;"",VLOOKUP('OT - przykład wodociąg'!$BT343,Słowniki_komponentów!$AC$2:$AH$50,6,FALSE),"")</f>
        <v/>
      </c>
      <c r="L343" s="202"/>
      <c r="M343" s="204"/>
      <c r="N343" s="202"/>
      <c r="O343" s="204">
        <f>'przedmiar - przykład wodociąg'!K351</f>
        <v>0</v>
      </c>
      <c r="P343" s="196" t="str">
        <f>IF(Tabela2[[#This Row],[Nazwa komponentu
'[3']]]&lt;&gt;"",SUM(L343:O343),"")</f>
        <v/>
      </c>
      <c r="Q343" s="190"/>
      <c r="R343" s="193"/>
      <c r="S343" s="193"/>
      <c r="T343" s="193"/>
      <c r="U343" s="190"/>
      <c r="V343" s="192"/>
      <c r="W343" s="197" t="str">
        <f>IFERROR(VLOOKUP('OT - przykład wodociąg'!$BS343,Słowniki_komponentów!$U$2:$Z$412,2,FALSE),"")</f>
        <v/>
      </c>
      <c r="X343" s="194" t="str">
        <f>IF(Tabela2[[#This Row],[Nazwa komponentu
'[3']]]&lt;&gt;"",IF(AND(Tabela2[[#This Row],[Wartość nakładów razem
'[15']]]&lt;3500,OR(MID('OT - przykład wodociąg'!$BS343,1,1)="4",MID('OT - przykład wodociąg'!$BS343,1,1)="5",MID('OT - przykład wodociąg'!$BS343,1,1)="6")),1,'OT - przykład wodociąg'!$BU343),"")</f>
        <v/>
      </c>
      <c r="Y343" s="190"/>
      <c r="Z343" s="190"/>
      <c r="AA343" s="190"/>
      <c r="AB343" s="190"/>
      <c r="AC343" s="198" t="str">
        <f>IF(Tabela2[[#This Row],[Nazwa komponentu
'[3']]]&lt;&gt;"",'OT - przykład wodociąg'!$BU343,"")</f>
        <v/>
      </c>
      <c r="AD343" s="190"/>
      <c r="AE343" s="190"/>
      <c r="AF343" s="190"/>
      <c r="AG343" s="190"/>
      <c r="AH343" s="190"/>
      <c r="AI343" s="190"/>
      <c r="AJ343" s="190"/>
      <c r="AK343" s="190"/>
      <c r="AL343" s="190"/>
      <c r="AM343" s="190"/>
      <c r="AN343" s="190"/>
      <c r="AO343" s="190"/>
      <c r="AP343" s="190"/>
      <c r="AQ343" s="190"/>
      <c r="AR343" s="190"/>
      <c r="AS343" s="190"/>
      <c r="AT343" s="190"/>
      <c r="AU343" s="190"/>
      <c r="AV343" s="242"/>
      <c r="AW343" s="242"/>
      <c r="AX343" s="190"/>
      <c r="AY343" s="190"/>
      <c r="AZ343" s="218"/>
      <c r="BA343" s="190"/>
      <c r="BB343" s="190"/>
      <c r="BC343" s="190"/>
      <c r="BD343" s="190"/>
      <c r="BE343" s="190"/>
      <c r="BF343" s="190"/>
      <c r="BG343" s="198" t="str">
        <f>IF(Tabela2[[#This Row],[Nazwa komponentu
'[3']]]&lt;&gt;"",'OT - przykład wodociąg'!$BS343,"")</f>
        <v/>
      </c>
      <c r="BH343" s="190"/>
      <c r="BI343" s="190"/>
      <c r="BJ343" s="190"/>
      <c r="BK343" s="190"/>
      <c r="BL343" s="190"/>
      <c r="BM343" s="190"/>
      <c r="BN343" s="190"/>
      <c r="BO343" s="190"/>
      <c r="BP343" s="190"/>
      <c r="BQ343" s="200"/>
      <c r="BR343" s="248"/>
      <c r="BS343" s="198" t="str">
        <f t="shared" si="5"/>
        <v/>
      </c>
      <c r="BT343" s="200"/>
      <c r="BU343" s="198" t="str">
        <f>IFERROR(IF(VLOOKUP(BS343,Słowniki_komponentów!$U$1:$Z$476,5,FALSE)="wg tabeli materiałowej",INDEX(Słowniki_komponentów!$AD$2:$AG$50,MATCH(BT343,Słowniki_komponentów!$AC$2:$AC$50,0),MATCH(BQ343,Słowniki_komponentów!$AD$1:$AG$1,0)),VLOOKUP(BS343,Słowniki_komponentów!$U$1:$Z$476,5,FALSE)),"brak wszystkich danych")</f>
        <v>brak wszystkich danych</v>
      </c>
      <c r="BV343" s="201"/>
      <c r="BZ343" s="90"/>
      <c r="CA343" s="90"/>
      <c r="CB343" s="90"/>
    </row>
    <row r="344" spans="1:80">
      <c r="A344" s="189" t="s">
        <v>4071</v>
      </c>
      <c r="B344" s="190"/>
      <c r="C344" s="191" t="str">
        <f>IFERROR(VLOOKUP('OT - przykład wodociąg'!$BS344,Słowniki_komponentów!$U$2:$Z$412,4,FALSE),"")</f>
        <v/>
      </c>
      <c r="D344" s="190"/>
      <c r="E344" s="190"/>
      <c r="F344" s="193"/>
      <c r="G344" s="193"/>
      <c r="H344" s="193"/>
      <c r="I344" s="253"/>
      <c r="J344" s="190"/>
      <c r="K344" s="194" t="str">
        <f>IF(Tabela2[[#This Row],[Nazwa komponentu
'[3']]]&lt;&gt;"",VLOOKUP('OT - przykład wodociąg'!$BT344,Słowniki_komponentów!$AC$2:$AH$50,6,FALSE),"")</f>
        <v/>
      </c>
      <c r="L344" s="202"/>
      <c r="M344" s="204"/>
      <c r="N344" s="202"/>
      <c r="O344" s="204">
        <f>'przedmiar - przykład wodociąg'!K352</f>
        <v>0</v>
      </c>
      <c r="P344" s="196" t="str">
        <f>IF(Tabela2[[#This Row],[Nazwa komponentu
'[3']]]&lt;&gt;"",SUM(L344:O344),"")</f>
        <v/>
      </c>
      <c r="Q344" s="190"/>
      <c r="R344" s="193"/>
      <c r="S344" s="193"/>
      <c r="T344" s="193"/>
      <c r="U344" s="190"/>
      <c r="V344" s="192"/>
      <c r="W344" s="197" t="str">
        <f>IFERROR(VLOOKUP('OT - przykład wodociąg'!$BS344,Słowniki_komponentów!$U$2:$Z$412,2,FALSE),"")</f>
        <v/>
      </c>
      <c r="X344" s="194" t="str">
        <f>IF(Tabela2[[#This Row],[Nazwa komponentu
'[3']]]&lt;&gt;"",IF(AND(Tabela2[[#This Row],[Wartość nakładów razem
'[15']]]&lt;3500,OR(MID('OT - przykład wodociąg'!$BS344,1,1)="4",MID('OT - przykład wodociąg'!$BS344,1,1)="5",MID('OT - przykład wodociąg'!$BS344,1,1)="6")),1,'OT - przykład wodociąg'!$BU344),"")</f>
        <v/>
      </c>
      <c r="Y344" s="190"/>
      <c r="Z344" s="190"/>
      <c r="AA344" s="190"/>
      <c r="AB344" s="190"/>
      <c r="AC344" s="198" t="str">
        <f>IF(Tabela2[[#This Row],[Nazwa komponentu
'[3']]]&lt;&gt;"",'OT - przykład wodociąg'!$BU344,"")</f>
        <v/>
      </c>
      <c r="AD344" s="190"/>
      <c r="AE344" s="190"/>
      <c r="AF344" s="190"/>
      <c r="AG344" s="190"/>
      <c r="AH344" s="190"/>
      <c r="AI344" s="190"/>
      <c r="AJ344" s="190"/>
      <c r="AK344" s="190"/>
      <c r="AL344" s="190"/>
      <c r="AM344" s="190"/>
      <c r="AN344" s="190"/>
      <c r="AO344" s="190"/>
      <c r="AP344" s="190"/>
      <c r="AQ344" s="190"/>
      <c r="AR344" s="190"/>
      <c r="AS344" s="190"/>
      <c r="AT344" s="190"/>
      <c r="AU344" s="190"/>
      <c r="AV344" s="242"/>
      <c r="AW344" s="242"/>
      <c r="AX344" s="190"/>
      <c r="AY344" s="190"/>
      <c r="AZ344" s="218"/>
      <c r="BA344" s="190"/>
      <c r="BB344" s="190"/>
      <c r="BC344" s="190"/>
      <c r="BD344" s="190"/>
      <c r="BE344" s="190"/>
      <c r="BF344" s="190"/>
      <c r="BG344" s="198" t="str">
        <f>IF(Tabela2[[#This Row],[Nazwa komponentu
'[3']]]&lt;&gt;"",'OT - przykład wodociąg'!$BS344,"")</f>
        <v/>
      </c>
      <c r="BH344" s="190"/>
      <c r="BI344" s="190"/>
      <c r="BJ344" s="190"/>
      <c r="BK344" s="190"/>
      <c r="BL344" s="190"/>
      <c r="BM344" s="190"/>
      <c r="BN344" s="190"/>
      <c r="BO344" s="190"/>
      <c r="BP344" s="190"/>
      <c r="BQ344" s="190"/>
      <c r="BR344" s="218"/>
      <c r="BS344" s="198" t="str">
        <f t="shared" si="5"/>
        <v/>
      </c>
      <c r="BT344" s="190"/>
      <c r="BU344" s="198" t="str">
        <f>IFERROR(IF(VLOOKUP(BS344,Słowniki_komponentów!$U$1:$Z$476,5,FALSE)="wg tabeli materiałowej",INDEX(Słowniki_komponentów!$AD$2:$AG$50,MATCH(BT344,Słowniki_komponentów!$AC$2:$AC$50,0),MATCH(BQ344,Słowniki_komponentów!$AD$1:$AG$1,0)),VLOOKUP(BS344,Słowniki_komponentów!$U$1:$Z$476,5,FALSE)),"brak wszystkich danych")</f>
        <v>brak wszystkich danych</v>
      </c>
      <c r="BV344" s="205"/>
      <c r="BZ344" s="90"/>
      <c r="CA344" s="90"/>
      <c r="CB344" s="90"/>
    </row>
    <row r="345" spans="1:80">
      <c r="A345" s="189" t="s">
        <v>4072</v>
      </c>
      <c r="B345" s="190"/>
      <c r="C345" s="191" t="str">
        <f>IFERROR(VLOOKUP('OT - przykład wodociąg'!$BS345,Słowniki_komponentów!$U$2:$Z$412,4,FALSE),"")</f>
        <v/>
      </c>
      <c r="D345" s="190"/>
      <c r="E345" s="190"/>
      <c r="F345" s="193"/>
      <c r="G345" s="193"/>
      <c r="H345" s="193"/>
      <c r="I345" s="253"/>
      <c r="J345" s="190"/>
      <c r="K345" s="194" t="str">
        <f>IF(Tabela2[[#This Row],[Nazwa komponentu
'[3']]]&lt;&gt;"",VLOOKUP('OT - przykład wodociąg'!$BT345,Słowniki_komponentów!$AC$2:$AH$50,6,FALSE),"")</f>
        <v/>
      </c>
      <c r="L345" s="202"/>
      <c r="M345" s="204"/>
      <c r="N345" s="202"/>
      <c r="O345" s="204">
        <f>'przedmiar - przykład wodociąg'!K353</f>
        <v>0</v>
      </c>
      <c r="P345" s="196" t="str">
        <f>IF(Tabela2[[#This Row],[Nazwa komponentu
'[3']]]&lt;&gt;"",SUM(L345:O345),"")</f>
        <v/>
      </c>
      <c r="Q345" s="190"/>
      <c r="R345" s="193"/>
      <c r="S345" s="193"/>
      <c r="T345" s="193"/>
      <c r="U345" s="190"/>
      <c r="V345" s="192"/>
      <c r="W345" s="197" t="str">
        <f>IFERROR(VLOOKUP('OT - przykład wodociąg'!$BS345,Słowniki_komponentów!$U$2:$Z$412,2,FALSE),"")</f>
        <v/>
      </c>
      <c r="X345" s="194" t="str">
        <f>IF(Tabela2[[#This Row],[Nazwa komponentu
'[3']]]&lt;&gt;"",IF(AND(Tabela2[[#This Row],[Wartość nakładów razem
'[15']]]&lt;3500,OR(MID('OT - przykład wodociąg'!$BS345,1,1)="4",MID('OT - przykład wodociąg'!$BS345,1,1)="5",MID('OT - przykład wodociąg'!$BS345,1,1)="6")),1,'OT - przykład wodociąg'!$BU345),"")</f>
        <v/>
      </c>
      <c r="Y345" s="190"/>
      <c r="Z345" s="190"/>
      <c r="AA345" s="190"/>
      <c r="AB345" s="190"/>
      <c r="AC345" s="198" t="str">
        <f>IF(Tabela2[[#This Row],[Nazwa komponentu
'[3']]]&lt;&gt;"",'OT - przykład wodociąg'!$BU345,"")</f>
        <v/>
      </c>
      <c r="AD345" s="190"/>
      <c r="AE345" s="190"/>
      <c r="AF345" s="190"/>
      <c r="AG345" s="190"/>
      <c r="AH345" s="190"/>
      <c r="AI345" s="190"/>
      <c r="AJ345" s="190"/>
      <c r="AK345" s="190"/>
      <c r="AL345" s="190"/>
      <c r="AM345" s="190"/>
      <c r="AN345" s="190"/>
      <c r="AO345" s="190"/>
      <c r="AP345" s="190"/>
      <c r="AQ345" s="190"/>
      <c r="AR345" s="190"/>
      <c r="AS345" s="190"/>
      <c r="AT345" s="190"/>
      <c r="AU345" s="190"/>
      <c r="AV345" s="242"/>
      <c r="AW345" s="242"/>
      <c r="AX345" s="190"/>
      <c r="AY345" s="190"/>
      <c r="AZ345" s="218"/>
      <c r="BA345" s="190"/>
      <c r="BB345" s="190"/>
      <c r="BC345" s="190"/>
      <c r="BD345" s="190"/>
      <c r="BE345" s="190"/>
      <c r="BF345" s="190"/>
      <c r="BG345" s="198" t="str">
        <f>IF(Tabela2[[#This Row],[Nazwa komponentu
'[3']]]&lt;&gt;"",'OT - przykład wodociąg'!$BS345,"")</f>
        <v/>
      </c>
      <c r="BH345" s="190"/>
      <c r="BI345" s="190"/>
      <c r="BJ345" s="190"/>
      <c r="BK345" s="190"/>
      <c r="BL345" s="190"/>
      <c r="BM345" s="190"/>
      <c r="BN345" s="190"/>
      <c r="BO345" s="190"/>
      <c r="BP345" s="190"/>
      <c r="BQ345" s="200"/>
      <c r="BR345" s="248"/>
      <c r="BS345" s="198" t="str">
        <f t="shared" si="5"/>
        <v/>
      </c>
      <c r="BT345" s="200"/>
      <c r="BU345" s="198" t="str">
        <f>IFERROR(IF(VLOOKUP(BS345,Słowniki_komponentów!$U$1:$Z$476,5,FALSE)="wg tabeli materiałowej",INDEX(Słowniki_komponentów!$AD$2:$AG$50,MATCH(BT345,Słowniki_komponentów!$AC$2:$AC$50,0),MATCH(BQ345,Słowniki_komponentów!$AD$1:$AG$1,0)),VLOOKUP(BS345,Słowniki_komponentów!$U$1:$Z$476,5,FALSE)),"brak wszystkich danych")</f>
        <v>brak wszystkich danych</v>
      </c>
      <c r="BV345" s="201"/>
      <c r="BZ345" s="90"/>
      <c r="CA345" s="90"/>
      <c r="CB345" s="90"/>
    </row>
    <row r="346" spans="1:80">
      <c r="A346" s="189" t="s">
        <v>4073</v>
      </c>
      <c r="B346" s="190"/>
      <c r="C346" s="191" t="str">
        <f>IFERROR(VLOOKUP('OT - przykład wodociąg'!$BS346,Słowniki_komponentów!$U$2:$Z$412,4,FALSE),"")</f>
        <v/>
      </c>
      <c r="D346" s="190"/>
      <c r="E346" s="190"/>
      <c r="F346" s="193"/>
      <c r="G346" s="193"/>
      <c r="H346" s="193"/>
      <c r="I346" s="253"/>
      <c r="J346" s="190"/>
      <c r="K346" s="194" t="str">
        <f>IF(Tabela2[[#This Row],[Nazwa komponentu
'[3']]]&lt;&gt;"",VLOOKUP('OT - przykład wodociąg'!$BT346,Słowniki_komponentów!$AC$2:$AH$50,6,FALSE),"")</f>
        <v/>
      </c>
      <c r="L346" s="202"/>
      <c r="M346" s="204"/>
      <c r="N346" s="202"/>
      <c r="O346" s="204">
        <f>'przedmiar - przykład wodociąg'!K354</f>
        <v>0</v>
      </c>
      <c r="P346" s="196" t="str">
        <f>IF(Tabela2[[#This Row],[Nazwa komponentu
'[3']]]&lt;&gt;"",SUM(L346:O346),"")</f>
        <v/>
      </c>
      <c r="Q346" s="190"/>
      <c r="R346" s="193"/>
      <c r="S346" s="193"/>
      <c r="T346" s="193"/>
      <c r="U346" s="190"/>
      <c r="V346" s="192"/>
      <c r="W346" s="197" t="str">
        <f>IFERROR(VLOOKUP('OT - przykład wodociąg'!$BS346,Słowniki_komponentów!$U$2:$Z$412,2,FALSE),"")</f>
        <v/>
      </c>
      <c r="X346" s="194" t="str">
        <f>IF(Tabela2[[#This Row],[Nazwa komponentu
'[3']]]&lt;&gt;"",IF(AND(Tabela2[[#This Row],[Wartość nakładów razem
'[15']]]&lt;3500,OR(MID('OT - przykład wodociąg'!$BS346,1,1)="4",MID('OT - przykład wodociąg'!$BS346,1,1)="5",MID('OT - przykład wodociąg'!$BS346,1,1)="6")),1,'OT - przykład wodociąg'!$BU346),"")</f>
        <v/>
      </c>
      <c r="Y346" s="190"/>
      <c r="Z346" s="190"/>
      <c r="AA346" s="190"/>
      <c r="AB346" s="190"/>
      <c r="AC346" s="198" t="str">
        <f>IF(Tabela2[[#This Row],[Nazwa komponentu
'[3']]]&lt;&gt;"",'OT - przykład wodociąg'!$BU346,"")</f>
        <v/>
      </c>
      <c r="AD346" s="190"/>
      <c r="AE346" s="190"/>
      <c r="AF346" s="190"/>
      <c r="AG346" s="190"/>
      <c r="AH346" s="190"/>
      <c r="AI346" s="190"/>
      <c r="AJ346" s="190"/>
      <c r="AK346" s="190"/>
      <c r="AL346" s="190"/>
      <c r="AM346" s="190"/>
      <c r="AN346" s="190"/>
      <c r="AO346" s="190"/>
      <c r="AP346" s="190"/>
      <c r="AQ346" s="190"/>
      <c r="AR346" s="190"/>
      <c r="AS346" s="190"/>
      <c r="AT346" s="190"/>
      <c r="AU346" s="190"/>
      <c r="AV346" s="242"/>
      <c r="AW346" s="242"/>
      <c r="AX346" s="190"/>
      <c r="AY346" s="190"/>
      <c r="AZ346" s="218"/>
      <c r="BA346" s="190"/>
      <c r="BB346" s="190"/>
      <c r="BC346" s="190"/>
      <c r="BD346" s="190"/>
      <c r="BE346" s="190"/>
      <c r="BF346" s="190"/>
      <c r="BG346" s="198" t="str">
        <f>IF(Tabela2[[#This Row],[Nazwa komponentu
'[3']]]&lt;&gt;"",'OT - przykład wodociąg'!$BS346,"")</f>
        <v/>
      </c>
      <c r="BH346" s="190"/>
      <c r="BI346" s="190"/>
      <c r="BJ346" s="190"/>
      <c r="BK346" s="190"/>
      <c r="BL346" s="190"/>
      <c r="BM346" s="190"/>
      <c r="BN346" s="190"/>
      <c r="BO346" s="190"/>
      <c r="BP346" s="190"/>
      <c r="BQ346" s="190"/>
      <c r="BR346" s="218"/>
      <c r="BS346" s="198" t="str">
        <f t="shared" si="5"/>
        <v/>
      </c>
      <c r="BT346" s="190"/>
      <c r="BU346" s="198" t="str">
        <f>IFERROR(IF(VLOOKUP(BS346,Słowniki_komponentów!$U$1:$Z$476,5,FALSE)="wg tabeli materiałowej",INDEX(Słowniki_komponentów!$AD$2:$AG$50,MATCH(BT346,Słowniki_komponentów!$AC$2:$AC$50,0),MATCH(BQ346,Słowniki_komponentów!$AD$1:$AG$1,0)),VLOOKUP(BS346,Słowniki_komponentów!$U$1:$Z$476,5,FALSE)),"brak wszystkich danych")</f>
        <v>brak wszystkich danych</v>
      </c>
      <c r="BV346" s="205"/>
      <c r="BZ346" s="90"/>
      <c r="CA346" s="90"/>
      <c r="CB346" s="90"/>
    </row>
    <row r="347" spans="1:80">
      <c r="A347" s="189" t="s">
        <v>4074</v>
      </c>
      <c r="B347" s="190"/>
      <c r="C347" s="191" t="str">
        <f>IFERROR(VLOOKUP('OT - przykład wodociąg'!$BS347,Słowniki_komponentów!$U$2:$Z$412,4,FALSE),"")</f>
        <v/>
      </c>
      <c r="D347" s="190"/>
      <c r="E347" s="190"/>
      <c r="F347" s="193"/>
      <c r="G347" s="193"/>
      <c r="H347" s="193"/>
      <c r="I347" s="253"/>
      <c r="J347" s="190"/>
      <c r="K347" s="194" t="str">
        <f>IF(Tabela2[[#This Row],[Nazwa komponentu
'[3']]]&lt;&gt;"",VLOOKUP('OT - przykład wodociąg'!$BT347,Słowniki_komponentów!$AC$2:$AH$50,6,FALSE),"")</f>
        <v/>
      </c>
      <c r="L347" s="202"/>
      <c r="M347" s="204"/>
      <c r="N347" s="202"/>
      <c r="O347" s="204">
        <f>'przedmiar - przykład wodociąg'!K355</f>
        <v>0</v>
      </c>
      <c r="P347" s="196" t="str">
        <f>IF(Tabela2[[#This Row],[Nazwa komponentu
'[3']]]&lt;&gt;"",SUM(L347:O347),"")</f>
        <v/>
      </c>
      <c r="Q347" s="190"/>
      <c r="R347" s="193"/>
      <c r="S347" s="193"/>
      <c r="T347" s="193"/>
      <c r="U347" s="190"/>
      <c r="V347" s="192"/>
      <c r="W347" s="197" t="str">
        <f>IFERROR(VLOOKUP('OT - przykład wodociąg'!$BS347,Słowniki_komponentów!$U$2:$Z$412,2,FALSE),"")</f>
        <v/>
      </c>
      <c r="X347" s="194" t="str">
        <f>IF(Tabela2[[#This Row],[Nazwa komponentu
'[3']]]&lt;&gt;"",IF(AND(Tabela2[[#This Row],[Wartość nakładów razem
'[15']]]&lt;3500,OR(MID('OT - przykład wodociąg'!$BS347,1,1)="4",MID('OT - przykład wodociąg'!$BS347,1,1)="5",MID('OT - przykład wodociąg'!$BS347,1,1)="6")),1,'OT - przykład wodociąg'!$BU347),"")</f>
        <v/>
      </c>
      <c r="Y347" s="190"/>
      <c r="Z347" s="190"/>
      <c r="AA347" s="190"/>
      <c r="AB347" s="190"/>
      <c r="AC347" s="198" t="str">
        <f>IF(Tabela2[[#This Row],[Nazwa komponentu
'[3']]]&lt;&gt;"",'OT - przykład wodociąg'!$BU347,"")</f>
        <v/>
      </c>
      <c r="AD347" s="190"/>
      <c r="AE347" s="190"/>
      <c r="AF347" s="190"/>
      <c r="AG347" s="190"/>
      <c r="AH347" s="190"/>
      <c r="AI347" s="190"/>
      <c r="AJ347" s="190"/>
      <c r="AK347" s="190"/>
      <c r="AL347" s="190"/>
      <c r="AM347" s="190"/>
      <c r="AN347" s="190"/>
      <c r="AO347" s="190"/>
      <c r="AP347" s="190"/>
      <c r="AQ347" s="190"/>
      <c r="AR347" s="190"/>
      <c r="AS347" s="190"/>
      <c r="AT347" s="190"/>
      <c r="AU347" s="190"/>
      <c r="AV347" s="242"/>
      <c r="AW347" s="242"/>
      <c r="AX347" s="190"/>
      <c r="AY347" s="190"/>
      <c r="AZ347" s="218"/>
      <c r="BA347" s="190"/>
      <c r="BB347" s="190"/>
      <c r="BC347" s="190"/>
      <c r="BD347" s="190"/>
      <c r="BE347" s="190"/>
      <c r="BF347" s="190"/>
      <c r="BG347" s="198" t="str">
        <f>IF(Tabela2[[#This Row],[Nazwa komponentu
'[3']]]&lt;&gt;"",'OT - przykład wodociąg'!$BS347,"")</f>
        <v/>
      </c>
      <c r="BH347" s="190"/>
      <c r="BI347" s="190"/>
      <c r="BJ347" s="190"/>
      <c r="BK347" s="190"/>
      <c r="BL347" s="190"/>
      <c r="BM347" s="190"/>
      <c r="BN347" s="190"/>
      <c r="BO347" s="190"/>
      <c r="BP347" s="190"/>
      <c r="BQ347" s="200"/>
      <c r="BR347" s="248"/>
      <c r="BS347" s="198" t="str">
        <f t="shared" si="5"/>
        <v/>
      </c>
      <c r="BT347" s="200"/>
      <c r="BU347" s="198" t="str">
        <f>IFERROR(IF(VLOOKUP(BS347,Słowniki_komponentów!$U$1:$Z$476,5,FALSE)="wg tabeli materiałowej",INDEX(Słowniki_komponentów!$AD$2:$AG$50,MATCH(BT347,Słowniki_komponentów!$AC$2:$AC$50,0),MATCH(BQ347,Słowniki_komponentów!$AD$1:$AG$1,0)),VLOOKUP(BS347,Słowniki_komponentów!$U$1:$Z$476,5,FALSE)),"brak wszystkich danych")</f>
        <v>brak wszystkich danych</v>
      </c>
      <c r="BV347" s="201"/>
      <c r="BZ347" s="90"/>
      <c r="CA347" s="90"/>
      <c r="CB347" s="90"/>
    </row>
    <row r="348" spans="1:80">
      <c r="A348" s="189" t="s">
        <v>4075</v>
      </c>
      <c r="B348" s="190"/>
      <c r="C348" s="191" t="str">
        <f>IFERROR(VLOOKUP('OT - przykład wodociąg'!$BS348,Słowniki_komponentów!$U$2:$Z$412,4,FALSE),"")</f>
        <v/>
      </c>
      <c r="D348" s="190"/>
      <c r="E348" s="190"/>
      <c r="F348" s="193"/>
      <c r="G348" s="193"/>
      <c r="H348" s="193"/>
      <c r="I348" s="253"/>
      <c r="J348" s="190"/>
      <c r="K348" s="194" t="str">
        <f>IF(Tabela2[[#This Row],[Nazwa komponentu
'[3']]]&lt;&gt;"",VLOOKUP('OT - przykład wodociąg'!$BT348,Słowniki_komponentów!$AC$2:$AH$50,6,FALSE),"")</f>
        <v/>
      </c>
      <c r="L348" s="202"/>
      <c r="M348" s="204"/>
      <c r="N348" s="202"/>
      <c r="O348" s="204">
        <f>'przedmiar - przykład wodociąg'!K356</f>
        <v>0</v>
      </c>
      <c r="P348" s="196" t="str">
        <f>IF(Tabela2[[#This Row],[Nazwa komponentu
'[3']]]&lt;&gt;"",SUM(L348:O348),"")</f>
        <v/>
      </c>
      <c r="Q348" s="190"/>
      <c r="R348" s="193"/>
      <c r="S348" s="193"/>
      <c r="T348" s="193"/>
      <c r="U348" s="190"/>
      <c r="V348" s="192"/>
      <c r="W348" s="197" t="str">
        <f>IFERROR(VLOOKUP('OT - przykład wodociąg'!$BS348,Słowniki_komponentów!$U$2:$Z$412,2,FALSE),"")</f>
        <v/>
      </c>
      <c r="X348" s="194" t="str">
        <f>IF(Tabela2[[#This Row],[Nazwa komponentu
'[3']]]&lt;&gt;"",IF(AND(Tabela2[[#This Row],[Wartość nakładów razem
'[15']]]&lt;3500,OR(MID('OT - przykład wodociąg'!$BS348,1,1)="4",MID('OT - przykład wodociąg'!$BS348,1,1)="5",MID('OT - przykład wodociąg'!$BS348,1,1)="6")),1,'OT - przykład wodociąg'!$BU348),"")</f>
        <v/>
      </c>
      <c r="Y348" s="190"/>
      <c r="Z348" s="190"/>
      <c r="AA348" s="190"/>
      <c r="AB348" s="190"/>
      <c r="AC348" s="198" t="str">
        <f>IF(Tabela2[[#This Row],[Nazwa komponentu
'[3']]]&lt;&gt;"",'OT - przykład wodociąg'!$BU348,"")</f>
        <v/>
      </c>
      <c r="AD348" s="190"/>
      <c r="AE348" s="190"/>
      <c r="AF348" s="190"/>
      <c r="AG348" s="190"/>
      <c r="AH348" s="190"/>
      <c r="AI348" s="190"/>
      <c r="AJ348" s="190"/>
      <c r="AK348" s="190"/>
      <c r="AL348" s="190"/>
      <c r="AM348" s="190"/>
      <c r="AN348" s="190"/>
      <c r="AO348" s="190"/>
      <c r="AP348" s="190"/>
      <c r="AQ348" s="190"/>
      <c r="AR348" s="190"/>
      <c r="AS348" s="190"/>
      <c r="AT348" s="190"/>
      <c r="AU348" s="190"/>
      <c r="AV348" s="242"/>
      <c r="AW348" s="242"/>
      <c r="AX348" s="190"/>
      <c r="AY348" s="190"/>
      <c r="AZ348" s="218"/>
      <c r="BA348" s="190"/>
      <c r="BB348" s="190"/>
      <c r="BC348" s="190"/>
      <c r="BD348" s="190"/>
      <c r="BE348" s="190"/>
      <c r="BF348" s="190"/>
      <c r="BG348" s="198" t="str">
        <f>IF(Tabela2[[#This Row],[Nazwa komponentu
'[3']]]&lt;&gt;"",'OT - przykład wodociąg'!$BS348,"")</f>
        <v/>
      </c>
      <c r="BH348" s="190"/>
      <c r="BI348" s="190"/>
      <c r="BJ348" s="190"/>
      <c r="BK348" s="190"/>
      <c r="BL348" s="190"/>
      <c r="BM348" s="190"/>
      <c r="BN348" s="190"/>
      <c r="BO348" s="190"/>
      <c r="BP348" s="190"/>
      <c r="BQ348" s="190"/>
      <c r="BR348" s="218"/>
      <c r="BS348" s="198" t="str">
        <f t="shared" si="5"/>
        <v/>
      </c>
      <c r="BT348" s="190"/>
      <c r="BU348" s="198" t="str">
        <f>IFERROR(IF(VLOOKUP(BS348,Słowniki_komponentów!$U$1:$Z$476,5,FALSE)="wg tabeli materiałowej",INDEX(Słowniki_komponentów!$AD$2:$AG$50,MATCH(BT348,Słowniki_komponentów!$AC$2:$AC$50,0),MATCH(BQ348,Słowniki_komponentów!$AD$1:$AG$1,0)),VLOOKUP(BS348,Słowniki_komponentów!$U$1:$Z$476,5,FALSE)),"brak wszystkich danych")</f>
        <v>brak wszystkich danych</v>
      </c>
      <c r="BV348" s="205"/>
      <c r="BZ348" s="90"/>
      <c r="CA348" s="90"/>
      <c r="CB348" s="90"/>
    </row>
    <row r="349" spans="1:80">
      <c r="A349" s="189" t="s">
        <v>4076</v>
      </c>
      <c r="B349" s="190"/>
      <c r="C349" s="191" t="str">
        <f>IFERROR(VLOOKUP('OT - przykład wodociąg'!$BS349,Słowniki_komponentów!$U$2:$Z$412,4,FALSE),"")</f>
        <v/>
      </c>
      <c r="D349" s="190"/>
      <c r="E349" s="190"/>
      <c r="F349" s="193"/>
      <c r="G349" s="193"/>
      <c r="H349" s="193"/>
      <c r="I349" s="253"/>
      <c r="J349" s="190"/>
      <c r="K349" s="194" t="str">
        <f>IF(Tabela2[[#This Row],[Nazwa komponentu
'[3']]]&lt;&gt;"",VLOOKUP('OT - przykład wodociąg'!$BT349,Słowniki_komponentów!$AC$2:$AH$50,6,FALSE),"")</f>
        <v/>
      </c>
      <c r="L349" s="202"/>
      <c r="M349" s="204"/>
      <c r="N349" s="202"/>
      <c r="O349" s="204">
        <f>'przedmiar - przykład wodociąg'!K357</f>
        <v>0</v>
      </c>
      <c r="P349" s="196" t="str">
        <f>IF(Tabela2[[#This Row],[Nazwa komponentu
'[3']]]&lt;&gt;"",SUM(L349:O349),"")</f>
        <v/>
      </c>
      <c r="Q349" s="190"/>
      <c r="R349" s="193"/>
      <c r="S349" s="193"/>
      <c r="T349" s="193"/>
      <c r="U349" s="190"/>
      <c r="V349" s="192"/>
      <c r="W349" s="197" t="str">
        <f>IFERROR(VLOOKUP('OT - przykład wodociąg'!$BS349,Słowniki_komponentów!$U$2:$Z$412,2,FALSE),"")</f>
        <v/>
      </c>
      <c r="X349" s="194" t="str">
        <f>IF(Tabela2[[#This Row],[Nazwa komponentu
'[3']]]&lt;&gt;"",IF(AND(Tabela2[[#This Row],[Wartość nakładów razem
'[15']]]&lt;3500,OR(MID('OT - przykład wodociąg'!$BS349,1,1)="4",MID('OT - przykład wodociąg'!$BS349,1,1)="5",MID('OT - przykład wodociąg'!$BS349,1,1)="6")),1,'OT - przykład wodociąg'!$BU349),"")</f>
        <v/>
      </c>
      <c r="Y349" s="190"/>
      <c r="Z349" s="190"/>
      <c r="AA349" s="190"/>
      <c r="AB349" s="190"/>
      <c r="AC349" s="198" t="str">
        <f>IF(Tabela2[[#This Row],[Nazwa komponentu
'[3']]]&lt;&gt;"",'OT - przykład wodociąg'!$BU349,"")</f>
        <v/>
      </c>
      <c r="AD349" s="190"/>
      <c r="AE349" s="190"/>
      <c r="AF349" s="190"/>
      <c r="AG349" s="190"/>
      <c r="AH349" s="190"/>
      <c r="AI349" s="190"/>
      <c r="AJ349" s="190"/>
      <c r="AK349" s="190"/>
      <c r="AL349" s="190"/>
      <c r="AM349" s="190"/>
      <c r="AN349" s="190"/>
      <c r="AO349" s="190"/>
      <c r="AP349" s="190"/>
      <c r="AQ349" s="190"/>
      <c r="AR349" s="190"/>
      <c r="AS349" s="190"/>
      <c r="AT349" s="190"/>
      <c r="AU349" s="190"/>
      <c r="AV349" s="242"/>
      <c r="AW349" s="242"/>
      <c r="AX349" s="190"/>
      <c r="AY349" s="190"/>
      <c r="AZ349" s="218"/>
      <c r="BA349" s="190"/>
      <c r="BB349" s="190"/>
      <c r="BC349" s="190"/>
      <c r="BD349" s="190"/>
      <c r="BE349" s="190"/>
      <c r="BF349" s="190"/>
      <c r="BG349" s="198" t="str">
        <f>IF(Tabela2[[#This Row],[Nazwa komponentu
'[3']]]&lt;&gt;"",'OT - przykład wodociąg'!$BS349,"")</f>
        <v/>
      </c>
      <c r="BH349" s="190"/>
      <c r="BI349" s="190"/>
      <c r="BJ349" s="190"/>
      <c r="BK349" s="190"/>
      <c r="BL349" s="190"/>
      <c r="BM349" s="190"/>
      <c r="BN349" s="190"/>
      <c r="BO349" s="190"/>
      <c r="BP349" s="190"/>
      <c r="BQ349" s="200"/>
      <c r="BR349" s="248"/>
      <c r="BS349" s="198" t="str">
        <f t="shared" si="5"/>
        <v/>
      </c>
      <c r="BT349" s="200"/>
      <c r="BU349" s="198" t="str">
        <f>IFERROR(IF(VLOOKUP(BS349,Słowniki_komponentów!$U$1:$Z$476,5,FALSE)="wg tabeli materiałowej",INDEX(Słowniki_komponentów!$AD$2:$AG$50,MATCH(BT349,Słowniki_komponentów!$AC$2:$AC$50,0),MATCH(BQ349,Słowniki_komponentów!$AD$1:$AG$1,0)),VLOOKUP(BS349,Słowniki_komponentów!$U$1:$Z$476,5,FALSE)),"brak wszystkich danych")</f>
        <v>brak wszystkich danych</v>
      </c>
      <c r="BV349" s="201"/>
      <c r="BZ349" s="90"/>
      <c r="CA349" s="90"/>
      <c r="CB349" s="90"/>
    </row>
    <row r="350" spans="1:80">
      <c r="A350" s="189" t="s">
        <v>4077</v>
      </c>
      <c r="B350" s="190"/>
      <c r="C350" s="191" t="str">
        <f>IFERROR(VLOOKUP('OT - przykład wodociąg'!$BS350,Słowniki_komponentów!$U$2:$Z$412,4,FALSE),"")</f>
        <v/>
      </c>
      <c r="D350" s="190"/>
      <c r="E350" s="190"/>
      <c r="F350" s="193"/>
      <c r="G350" s="193"/>
      <c r="H350" s="193"/>
      <c r="I350" s="253"/>
      <c r="J350" s="190"/>
      <c r="K350" s="194" t="str">
        <f>IF(Tabela2[[#This Row],[Nazwa komponentu
'[3']]]&lt;&gt;"",VLOOKUP('OT - przykład wodociąg'!$BT350,Słowniki_komponentów!$AC$2:$AH$50,6,FALSE),"")</f>
        <v/>
      </c>
      <c r="L350" s="202"/>
      <c r="M350" s="204"/>
      <c r="N350" s="202"/>
      <c r="O350" s="204">
        <f>'przedmiar - przykład wodociąg'!K358</f>
        <v>0</v>
      </c>
      <c r="P350" s="196" t="str">
        <f>IF(Tabela2[[#This Row],[Nazwa komponentu
'[3']]]&lt;&gt;"",SUM(L350:O350),"")</f>
        <v/>
      </c>
      <c r="Q350" s="190"/>
      <c r="R350" s="193"/>
      <c r="S350" s="193"/>
      <c r="T350" s="193"/>
      <c r="U350" s="190"/>
      <c r="V350" s="192"/>
      <c r="W350" s="197" t="str">
        <f>IFERROR(VLOOKUP('OT - przykład wodociąg'!$BS350,Słowniki_komponentów!$U$2:$Z$412,2,FALSE),"")</f>
        <v/>
      </c>
      <c r="X350" s="194" t="str">
        <f>IF(Tabela2[[#This Row],[Nazwa komponentu
'[3']]]&lt;&gt;"",IF(AND(Tabela2[[#This Row],[Wartość nakładów razem
'[15']]]&lt;3500,OR(MID('OT - przykład wodociąg'!$BS350,1,1)="4",MID('OT - przykład wodociąg'!$BS350,1,1)="5",MID('OT - przykład wodociąg'!$BS350,1,1)="6")),1,'OT - przykład wodociąg'!$BU350),"")</f>
        <v/>
      </c>
      <c r="Y350" s="190"/>
      <c r="Z350" s="190"/>
      <c r="AA350" s="190"/>
      <c r="AB350" s="190"/>
      <c r="AC350" s="198" t="str">
        <f>IF(Tabela2[[#This Row],[Nazwa komponentu
'[3']]]&lt;&gt;"",'OT - przykład wodociąg'!$BU350,"")</f>
        <v/>
      </c>
      <c r="AD350" s="190"/>
      <c r="AE350" s="190"/>
      <c r="AF350" s="190"/>
      <c r="AG350" s="190"/>
      <c r="AH350" s="190"/>
      <c r="AI350" s="190"/>
      <c r="AJ350" s="190"/>
      <c r="AK350" s="190"/>
      <c r="AL350" s="190"/>
      <c r="AM350" s="190"/>
      <c r="AN350" s="190"/>
      <c r="AO350" s="190"/>
      <c r="AP350" s="190"/>
      <c r="AQ350" s="190"/>
      <c r="AR350" s="190"/>
      <c r="AS350" s="190"/>
      <c r="AT350" s="190"/>
      <c r="AU350" s="190"/>
      <c r="AV350" s="242"/>
      <c r="AW350" s="242"/>
      <c r="AX350" s="190"/>
      <c r="AY350" s="190"/>
      <c r="AZ350" s="218"/>
      <c r="BA350" s="190"/>
      <c r="BB350" s="190"/>
      <c r="BC350" s="190"/>
      <c r="BD350" s="190"/>
      <c r="BE350" s="190"/>
      <c r="BF350" s="190"/>
      <c r="BG350" s="198" t="str">
        <f>IF(Tabela2[[#This Row],[Nazwa komponentu
'[3']]]&lt;&gt;"",'OT - przykład wodociąg'!$BS350,"")</f>
        <v/>
      </c>
      <c r="BH350" s="190"/>
      <c r="BI350" s="190"/>
      <c r="BJ350" s="190"/>
      <c r="BK350" s="190"/>
      <c r="BL350" s="190"/>
      <c r="BM350" s="190"/>
      <c r="BN350" s="190"/>
      <c r="BO350" s="190"/>
      <c r="BP350" s="190"/>
      <c r="BQ350" s="190"/>
      <c r="BR350" s="218"/>
      <c r="BS350" s="198" t="str">
        <f t="shared" si="5"/>
        <v/>
      </c>
      <c r="BT350" s="190"/>
      <c r="BU350" s="198" t="str">
        <f>IFERROR(IF(VLOOKUP(BS350,Słowniki_komponentów!$U$1:$Z$476,5,FALSE)="wg tabeli materiałowej",INDEX(Słowniki_komponentów!$AD$2:$AG$50,MATCH(BT350,Słowniki_komponentów!$AC$2:$AC$50,0),MATCH(BQ350,Słowniki_komponentów!$AD$1:$AG$1,0)),VLOOKUP(BS350,Słowniki_komponentów!$U$1:$Z$476,5,FALSE)),"brak wszystkich danych")</f>
        <v>brak wszystkich danych</v>
      </c>
      <c r="BV350" s="205"/>
      <c r="BZ350" s="90"/>
      <c r="CA350" s="90"/>
      <c r="CB350" s="90"/>
    </row>
    <row r="351" spans="1:80">
      <c r="A351" s="189" t="s">
        <v>4078</v>
      </c>
      <c r="B351" s="190"/>
      <c r="C351" s="191" t="str">
        <f>IFERROR(VLOOKUP('OT - przykład wodociąg'!$BS351,Słowniki_komponentów!$U$2:$Z$412,4,FALSE),"")</f>
        <v/>
      </c>
      <c r="D351" s="190"/>
      <c r="E351" s="190"/>
      <c r="F351" s="193"/>
      <c r="G351" s="193"/>
      <c r="H351" s="193"/>
      <c r="I351" s="253"/>
      <c r="J351" s="190"/>
      <c r="K351" s="194" t="str">
        <f>IF(Tabela2[[#This Row],[Nazwa komponentu
'[3']]]&lt;&gt;"",VLOOKUP('OT - przykład wodociąg'!$BT351,Słowniki_komponentów!$AC$2:$AH$50,6,FALSE),"")</f>
        <v/>
      </c>
      <c r="L351" s="202"/>
      <c r="M351" s="204"/>
      <c r="N351" s="202"/>
      <c r="O351" s="204">
        <f>'przedmiar - przykład wodociąg'!K359</f>
        <v>0</v>
      </c>
      <c r="P351" s="196" t="str">
        <f>IF(Tabela2[[#This Row],[Nazwa komponentu
'[3']]]&lt;&gt;"",SUM(L351:O351),"")</f>
        <v/>
      </c>
      <c r="Q351" s="190"/>
      <c r="R351" s="193"/>
      <c r="S351" s="193"/>
      <c r="T351" s="193"/>
      <c r="U351" s="190"/>
      <c r="V351" s="192"/>
      <c r="W351" s="197" t="str">
        <f>IFERROR(VLOOKUP('OT - przykład wodociąg'!$BS351,Słowniki_komponentów!$U$2:$Z$412,2,FALSE),"")</f>
        <v/>
      </c>
      <c r="X351" s="194" t="str">
        <f>IF(Tabela2[[#This Row],[Nazwa komponentu
'[3']]]&lt;&gt;"",IF(AND(Tabela2[[#This Row],[Wartość nakładów razem
'[15']]]&lt;3500,OR(MID('OT - przykład wodociąg'!$BS351,1,1)="4",MID('OT - przykład wodociąg'!$BS351,1,1)="5",MID('OT - przykład wodociąg'!$BS351,1,1)="6")),1,'OT - przykład wodociąg'!$BU351),"")</f>
        <v/>
      </c>
      <c r="Y351" s="190"/>
      <c r="Z351" s="190"/>
      <c r="AA351" s="190"/>
      <c r="AB351" s="190"/>
      <c r="AC351" s="198" t="str">
        <f>IF(Tabela2[[#This Row],[Nazwa komponentu
'[3']]]&lt;&gt;"",'OT - przykład wodociąg'!$BU351,"")</f>
        <v/>
      </c>
      <c r="AD351" s="190"/>
      <c r="AE351" s="190"/>
      <c r="AF351" s="190"/>
      <c r="AG351" s="190"/>
      <c r="AH351" s="190"/>
      <c r="AI351" s="190"/>
      <c r="AJ351" s="190"/>
      <c r="AK351" s="190"/>
      <c r="AL351" s="190"/>
      <c r="AM351" s="190"/>
      <c r="AN351" s="190"/>
      <c r="AO351" s="190"/>
      <c r="AP351" s="190"/>
      <c r="AQ351" s="190"/>
      <c r="AR351" s="190"/>
      <c r="AS351" s="190"/>
      <c r="AT351" s="190"/>
      <c r="AU351" s="190"/>
      <c r="AV351" s="242"/>
      <c r="AW351" s="242"/>
      <c r="AX351" s="190"/>
      <c r="AY351" s="190"/>
      <c r="AZ351" s="218"/>
      <c r="BA351" s="190"/>
      <c r="BB351" s="190"/>
      <c r="BC351" s="190"/>
      <c r="BD351" s="190"/>
      <c r="BE351" s="190"/>
      <c r="BF351" s="190"/>
      <c r="BG351" s="198" t="str">
        <f>IF(Tabela2[[#This Row],[Nazwa komponentu
'[3']]]&lt;&gt;"",'OT - przykład wodociąg'!$BS351,"")</f>
        <v/>
      </c>
      <c r="BH351" s="190"/>
      <c r="BI351" s="190"/>
      <c r="BJ351" s="190"/>
      <c r="BK351" s="190"/>
      <c r="BL351" s="190"/>
      <c r="BM351" s="190"/>
      <c r="BN351" s="190"/>
      <c r="BO351" s="190"/>
      <c r="BP351" s="190"/>
      <c r="BQ351" s="200"/>
      <c r="BR351" s="248"/>
      <c r="BS351" s="198" t="str">
        <f t="shared" si="5"/>
        <v/>
      </c>
      <c r="BT351" s="200"/>
      <c r="BU351" s="198" t="str">
        <f>IFERROR(IF(VLOOKUP(BS351,Słowniki_komponentów!$U$1:$Z$476,5,FALSE)="wg tabeli materiałowej",INDEX(Słowniki_komponentów!$AD$2:$AG$50,MATCH(BT351,Słowniki_komponentów!$AC$2:$AC$50,0),MATCH(BQ351,Słowniki_komponentów!$AD$1:$AG$1,0)),VLOOKUP(BS351,Słowniki_komponentów!$U$1:$Z$476,5,FALSE)),"brak wszystkich danych")</f>
        <v>brak wszystkich danych</v>
      </c>
      <c r="BV351" s="201"/>
      <c r="BZ351" s="90"/>
      <c r="CA351" s="90"/>
      <c r="CB351" s="90"/>
    </row>
    <row r="352" spans="1:80">
      <c r="A352" s="189" t="s">
        <v>4079</v>
      </c>
      <c r="B352" s="190"/>
      <c r="C352" s="191" t="str">
        <f>IFERROR(VLOOKUP('OT - przykład wodociąg'!$BS352,Słowniki_komponentów!$U$2:$Z$412,4,FALSE),"")</f>
        <v/>
      </c>
      <c r="D352" s="190"/>
      <c r="E352" s="190"/>
      <c r="F352" s="193"/>
      <c r="G352" s="193"/>
      <c r="H352" s="193"/>
      <c r="I352" s="253"/>
      <c r="J352" s="190"/>
      <c r="K352" s="194" t="str">
        <f>IF(Tabela2[[#This Row],[Nazwa komponentu
'[3']]]&lt;&gt;"",VLOOKUP('OT - przykład wodociąg'!$BT352,Słowniki_komponentów!$AC$2:$AH$50,6,FALSE),"")</f>
        <v/>
      </c>
      <c r="L352" s="202"/>
      <c r="M352" s="204"/>
      <c r="N352" s="202"/>
      <c r="O352" s="204">
        <f>'przedmiar - przykład wodociąg'!K360</f>
        <v>0</v>
      </c>
      <c r="P352" s="196" t="str">
        <f>IF(Tabela2[[#This Row],[Nazwa komponentu
'[3']]]&lt;&gt;"",SUM(L352:O352),"")</f>
        <v/>
      </c>
      <c r="Q352" s="190"/>
      <c r="R352" s="193"/>
      <c r="S352" s="193"/>
      <c r="T352" s="193"/>
      <c r="U352" s="190"/>
      <c r="V352" s="192"/>
      <c r="W352" s="197" t="str">
        <f>IFERROR(VLOOKUP('OT - przykład wodociąg'!$BS352,Słowniki_komponentów!$U$2:$Z$412,2,FALSE),"")</f>
        <v/>
      </c>
      <c r="X352" s="194" t="str">
        <f>IF(Tabela2[[#This Row],[Nazwa komponentu
'[3']]]&lt;&gt;"",IF(AND(Tabela2[[#This Row],[Wartość nakładów razem
'[15']]]&lt;3500,OR(MID('OT - przykład wodociąg'!$BS352,1,1)="4",MID('OT - przykład wodociąg'!$BS352,1,1)="5",MID('OT - przykład wodociąg'!$BS352,1,1)="6")),1,'OT - przykład wodociąg'!$BU352),"")</f>
        <v/>
      </c>
      <c r="Y352" s="190"/>
      <c r="Z352" s="190"/>
      <c r="AA352" s="190"/>
      <c r="AB352" s="190"/>
      <c r="AC352" s="198" t="str">
        <f>IF(Tabela2[[#This Row],[Nazwa komponentu
'[3']]]&lt;&gt;"",'OT - przykład wodociąg'!$BU352,"")</f>
        <v/>
      </c>
      <c r="AD352" s="190"/>
      <c r="AE352" s="190"/>
      <c r="AF352" s="190"/>
      <c r="AG352" s="190"/>
      <c r="AH352" s="190"/>
      <c r="AI352" s="190"/>
      <c r="AJ352" s="190"/>
      <c r="AK352" s="190"/>
      <c r="AL352" s="190"/>
      <c r="AM352" s="190"/>
      <c r="AN352" s="190"/>
      <c r="AO352" s="190"/>
      <c r="AP352" s="190"/>
      <c r="AQ352" s="190"/>
      <c r="AR352" s="190"/>
      <c r="AS352" s="190"/>
      <c r="AT352" s="190"/>
      <c r="AU352" s="190"/>
      <c r="AV352" s="242"/>
      <c r="AW352" s="242"/>
      <c r="AX352" s="190"/>
      <c r="AY352" s="190"/>
      <c r="AZ352" s="218"/>
      <c r="BA352" s="190"/>
      <c r="BB352" s="190"/>
      <c r="BC352" s="190"/>
      <c r="BD352" s="190"/>
      <c r="BE352" s="190"/>
      <c r="BF352" s="190"/>
      <c r="BG352" s="198" t="str">
        <f>IF(Tabela2[[#This Row],[Nazwa komponentu
'[3']]]&lt;&gt;"",'OT - przykład wodociąg'!$BS352,"")</f>
        <v/>
      </c>
      <c r="BH352" s="190"/>
      <c r="BI352" s="190"/>
      <c r="BJ352" s="190"/>
      <c r="BK352" s="190"/>
      <c r="BL352" s="190"/>
      <c r="BM352" s="190"/>
      <c r="BN352" s="190"/>
      <c r="BO352" s="190"/>
      <c r="BP352" s="190"/>
      <c r="BQ352" s="190"/>
      <c r="BR352" s="218"/>
      <c r="BS352" s="198" t="str">
        <f t="shared" si="5"/>
        <v/>
      </c>
      <c r="BT352" s="190"/>
      <c r="BU352" s="198" t="str">
        <f>IFERROR(IF(VLOOKUP(BS352,Słowniki_komponentów!$U$1:$Z$476,5,FALSE)="wg tabeli materiałowej",INDEX(Słowniki_komponentów!$AD$2:$AG$50,MATCH(BT352,Słowniki_komponentów!$AC$2:$AC$50,0),MATCH(BQ352,Słowniki_komponentów!$AD$1:$AG$1,0)),VLOOKUP(BS352,Słowniki_komponentów!$U$1:$Z$476,5,FALSE)),"brak wszystkich danych")</f>
        <v>brak wszystkich danych</v>
      </c>
      <c r="BV352" s="205"/>
      <c r="BZ352" s="90"/>
      <c r="CA352" s="90"/>
      <c r="CB352" s="90"/>
    </row>
    <row r="353" spans="1:80">
      <c r="A353" s="189" t="s">
        <v>4080</v>
      </c>
      <c r="B353" s="190"/>
      <c r="C353" s="191" t="str">
        <f>IFERROR(VLOOKUP('OT - przykład wodociąg'!$BS353,Słowniki_komponentów!$U$2:$Z$412,4,FALSE),"")</f>
        <v/>
      </c>
      <c r="D353" s="190"/>
      <c r="E353" s="190"/>
      <c r="F353" s="193"/>
      <c r="G353" s="193"/>
      <c r="H353" s="193"/>
      <c r="I353" s="253"/>
      <c r="J353" s="190"/>
      <c r="K353" s="194" t="str">
        <f>IF(Tabela2[[#This Row],[Nazwa komponentu
'[3']]]&lt;&gt;"",VLOOKUP('OT - przykład wodociąg'!$BT353,Słowniki_komponentów!$AC$2:$AH$50,6,FALSE),"")</f>
        <v/>
      </c>
      <c r="L353" s="202"/>
      <c r="M353" s="204"/>
      <c r="N353" s="202"/>
      <c r="O353" s="204">
        <f>'przedmiar - przykład wodociąg'!K361</f>
        <v>0</v>
      </c>
      <c r="P353" s="196" t="str">
        <f>IF(Tabela2[[#This Row],[Nazwa komponentu
'[3']]]&lt;&gt;"",SUM(L353:O353),"")</f>
        <v/>
      </c>
      <c r="Q353" s="190"/>
      <c r="R353" s="193"/>
      <c r="S353" s="193"/>
      <c r="T353" s="193"/>
      <c r="U353" s="190"/>
      <c r="V353" s="192"/>
      <c r="W353" s="197" t="str">
        <f>IFERROR(VLOOKUP('OT - przykład wodociąg'!$BS353,Słowniki_komponentów!$U$2:$Z$412,2,FALSE),"")</f>
        <v/>
      </c>
      <c r="X353" s="194" t="str">
        <f>IF(Tabela2[[#This Row],[Nazwa komponentu
'[3']]]&lt;&gt;"",IF(AND(Tabela2[[#This Row],[Wartość nakładów razem
'[15']]]&lt;3500,OR(MID('OT - przykład wodociąg'!$BS353,1,1)="4",MID('OT - przykład wodociąg'!$BS353,1,1)="5",MID('OT - przykład wodociąg'!$BS353,1,1)="6")),1,'OT - przykład wodociąg'!$BU353),"")</f>
        <v/>
      </c>
      <c r="Y353" s="190"/>
      <c r="Z353" s="190"/>
      <c r="AA353" s="190"/>
      <c r="AB353" s="190"/>
      <c r="AC353" s="198" t="str">
        <f>IF(Tabela2[[#This Row],[Nazwa komponentu
'[3']]]&lt;&gt;"",'OT - przykład wodociąg'!$BU353,"")</f>
        <v/>
      </c>
      <c r="AD353" s="190"/>
      <c r="AE353" s="190"/>
      <c r="AF353" s="190"/>
      <c r="AG353" s="190"/>
      <c r="AH353" s="190"/>
      <c r="AI353" s="190"/>
      <c r="AJ353" s="190"/>
      <c r="AK353" s="190"/>
      <c r="AL353" s="190"/>
      <c r="AM353" s="190"/>
      <c r="AN353" s="190"/>
      <c r="AO353" s="190"/>
      <c r="AP353" s="190"/>
      <c r="AQ353" s="190"/>
      <c r="AR353" s="190"/>
      <c r="AS353" s="190"/>
      <c r="AT353" s="190"/>
      <c r="AU353" s="190"/>
      <c r="AV353" s="242"/>
      <c r="AW353" s="242"/>
      <c r="AX353" s="190"/>
      <c r="AY353" s="190"/>
      <c r="AZ353" s="218"/>
      <c r="BA353" s="190"/>
      <c r="BB353" s="190"/>
      <c r="BC353" s="190"/>
      <c r="BD353" s="190"/>
      <c r="BE353" s="190"/>
      <c r="BF353" s="190"/>
      <c r="BG353" s="198" t="str">
        <f>IF(Tabela2[[#This Row],[Nazwa komponentu
'[3']]]&lt;&gt;"",'OT - przykład wodociąg'!$BS353,"")</f>
        <v/>
      </c>
      <c r="BH353" s="190"/>
      <c r="BI353" s="190"/>
      <c r="BJ353" s="190"/>
      <c r="BK353" s="190"/>
      <c r="BL353" s="190"/>
      <c r="BM353" s="190"/>
      <c r="BN353" s="190"/>
      <c r="BO353" s="190"/>
      <c r="BP353" s="190"/>
      <c r="BQ353" s="200"/>
      <c r="BR353" s="248"/>
      <c r="BS353" s="198" t="str">
        <f t="shared" si="5"/>
        <v/>
      </c>
      <c r="BT353" s="200"/>
      <c r="BU353" s="198" t="str">
        <f>IFERROR(IF(VLOOKUP(BS353,Słowniki_komponentów!$U$1:$Z$476,5,FALSE)="wg tabeli materiałowej",INDEX(Słowniki_komponentów!$AD$2:$AG$50,MATCH(BT353,Słowniki_komponentów!$AC$2:$AC$50,0),MATCH(BQ353,Słowniki_komponentów!$AD$1:$AG$1,0)),VLOOKUP(BS353,Słowniki_komponentów!$U$1:$Z$476,5,FALSE)),"brak wszystkich danych")</f>
        <v>brak wszystkich danych</v>
      </c>
      <c r="BV353" s="201"/>
      <c r="BZ353" s="90"/>
      <c r="CA353" s="90"/>
      <c r="CB353" s="90"/>
    </row>
    <row r="354" spans="1:80">
      <c r="A354" s="189" t="s">
        <v>4081</v>
      </c>
      <c r="B354" s="190"/>
      <c r="C354" s="191" t="str">
        <f>IFERROR(VLOOKUP('OT - przykład wodociąg'!$BS354,Słowniki_komponentów!$U$2:$Z$412,4,FALSE),"")</f>
        <v/>
      </c>
      <c r="D354" s="190"/>
      <c r="E354" s="190"/>
      <c r="F354" s="193"/>
      <c r="G354" s="193"/>
      <c r="H354" s="193"/>
      <c r="I354" s="253"/>
      <c r="J354" s="190"/>
      <c r="K354" s="194" t="str">
        <f>IF(Tabela2[[#This Row],[Nazwa komponentu
'[3']]]&lt;&gt;"",VLOOKUP('OT - przykład wodociąg'!$BT354,Słowniki_komponentów!$AC$2:$AH$50,6,FALSE),"")</f>
        <v/>
      </c>
      <c r="L354" s="202"/>
      <c r="M354" s="204"/>
      <c r="N354" s="202"/>
      <c r="O354" s="204">
        <f>'przedmiar - przykład wodociąg'!K362</f>
        <v>0</v>
      </c>
      <c r="P354" s="196" t="str">
        <f>IF(Tabela2[[#This Row],[Nazwa komponentu
'[3']]]&lt;&gt;"",SUM(L354:O354),"")</f>
        <v/>
      </c>
      <c r="Q354" s="190"/>
      <c r="R354" s="193"/>
      <c r="S354" s="193"/>
      <c r="T354" s="193"/>
      <c r="U354" s="190"/>
      <c r="V354" s="192"/>
      <c r="W354" s="197" t="str">
        <f>IFERROR(VLOOKUP('OT - przykład wodociąg'!$BS354,Słowniki_komponentów!$U$2:$Z$412,2,FALSE),"")</f>
        <v/>
      </c>
      <c r="X354" s="194" t="str">
        <f>IF(Tabela2[[#This Row],[Nazwa komponentu
'[3']]]&lt;&gt;"",IF(AND(Tabela2[[#This Row],[Wartość nakładów razem
'[15']]]&lt;3500,OR(MID('OT - przykład wodociąg'!$BS354,1,1)="4",MID('OT - przykład wodociąg'!$BS354,1,1)="5",MID('OT - przykład wodociąg'!$BS354,1,1)="6")),1,'OT - przykład wodociąg'!$BU354),"")</f>
        <v/>
      </c>
      <c r="Y354" s="190"/>
      <c r="Z354" s="190"/>
      <c r="AA354" s="190"/>
      <c r="AB354" s="190"/>
      <c r="AC354" s="198" t="str">
        <f>IF(Tabela2[[#This Row],[Nazwa komponentu
'[3']]]&lt;&gt;"",'OT - przykład wodociąg'!$BU354,"")</f>
        <v/>
      </c>
      <c r="AD354" s="190"/>
      <c r="AE354" s="190"/>
      <c r="AF354" s="190"/>
      <c r="AG354" s="190"/>
      <c r="AH354" s="190"/>
      <c r="AI354" s="190"/>
      <c r="AJ354" s="190"/>
      <c r="AK354" s="190"/>
      <c r="AL354" s="190"/>
      <c r="AM354" s="190"/>
      <c r="AN354" s="190"/>
      <c r="AO354" s="190"/>
      <c r="AP354" s="190"/>
      <c r="AQ354" s="190"/>
      <c r="AR354" s="190"/>
      <c r="AS354" s="190"/>
      <c r="AT354" s="190"/>
      <c r="AU354" s="190"/>
      <c r="AV354" s="242"/>
      <c r="AW354" s="242"/>
      <c r="AX354" s="190"/>
      <c r="AY354" s="190"/>
      <c r="AZ354" s="218"/>
      <c r="BA354" s="190"/>
      <c r="BB354" s="190"/>
      <c r="BC354" s="190"/>
      <c r="BD354" s="190"/>
      <c r="BE354" s="190"/>
      <c r="BF354" s="190"/>
      <c r="BG354" s="198" t="str">
        <f>IF(Tabela2[[#This Row],[Nazwa komponentu
'[3']]]&lt;&gt;"",'OT - przykład wodociąg'!$BS354,"")</f>
        <v/>
      </c>
      <c r="BH354" s="190"/>
      <c r="BI354" s="190"/>
      <c r="BJ354" s="190"/>
      <c r="BK354" s="190"/>
      <c r="BL354" s="190"/>
      <c r="BM354" s="190"/>
      <c r="BN354" s="190"/>
      <c r="BO354" s="190"/>
      <c r="BP354" s="190"/>
      <c r="BQ354" s="190"/>
      <c r="BR354" s="218"/>
      <c r="BS354" s="198" t="str">
        <f t="shared" si="5"/>
        <v/>
      </c>
      <c r="BT354" s="190"/>
      <c r="BU354" s="198" t="str">
        <f>IFERROR(IF(VLOOKUP(BS354,Słowniki_komponentów!$U$1:$Z$476,5,FALSE)="wg tabeli materiałowej",INDEX(Słowniki_komponentów!$AD$2:$AG$50,MATCH(BT354,Słowniki_komponentów!$AC$2:$AC$50,0),MATCH(BQ354,Słowniki_komponentów!$AD$1:$AG$1,0)),VLOOKUP(BS354,Słowniki_komponentów!$U$1:$Z$476,5,FALSE)),"brak wszystkich danych")</f>
        <v>brak wszystkich danych</v>
      </c>
      <c r="BV354" s="205"/>
      <c r="BZ354" s="90"/>
      <c r="CA354" s="90"/>
      <c r="CB354" s="90"/>
    </row>
    <row r="355" spans="1:80">
      <c r="A355" s="189" t="s">
        <v>4082</v>
      </c>
      <c r="B355" s="190"/>
      <c r="C355" s="191" t="str">
        <f>IFERROR(VLOOKUP('OT - przykład wodociąg'!$BS355,Słowniki_komponentów!$U$2:$Z$412,4,FALSE),"")</f>
        <v/>
      </c>
      <c r="D355" s="190"/>
      <c r="E355" s="190"/>
      <c r="F355" s="193"/>
      <c r="G355" s="193"/>
      <c r="H355" s="193"/>
      <c r="I355" s="253"/>
      <c r="J355" s="190"/>
      <c r="K355" s="194" t="str">
        <f>IF(Tabela2[[#This Row],[Nazwa komponentu
'[3']]]&lt;&gt;"",VLOOKUP('OT - przykład wodociąg'!$BT355,Słowniki_komponentów!$AC$2:$AH$50,6,FALSE),"")</f>
        <v/>
      </c>
      <c r="L355" s="202"/>
      <c r="M355" s="204"/>
      <c r="N355" s="202"/>
      <c r="O355" s="204">
        <f>'przedmiar - przykład wodociąg'!K363</f>
        <v>0</v>
      </c>
      <c r="P355" s="196" t="str">
        <f>IF(Tabela2[[#This Row],[Nazwa komponentu
'[3']]]&lt;&gt;"",SUM(L355:O355),"")</f>
        <v/>
      </c>
      <c r="Q355" s="190"/>
      <c r="R355" s="193"/>
      <c r="S355" s="193"/>
      <c r="T355" s="193"/>
      <c r="U355" s="190"/>
      <c r="V355" s="192"/>
      <c r="W355" s="197" t="str">
        <f>IFERROR(VLOOKUP('OT - przykład wodociąg'!$BS355,Słowniki_komponentów!$U$2:$Z$412,2,FALSE),"")</f>
        <v/>
      </c>
      <c r="X355" s="194" t="str">
        <f>IF(Tabela2[[#This Row],[Nazwa komponentu
'[3']]]&lt;&gt;"",IF(AND(Tabela2[[#This Row],[Wartość nakładów razem
'[15']]]&lt;3500,OR(MID('OT - przykład wodociąg'!$BS355,1,1)="4",MID('OT - przykład wodociąg'!$BS355,1,1)="5",MID('OT - przykład wodociąg'!$BS355,1,1)="6")),1,'OT - przykład wodociąg'!$BU355),"")</f>
        <v/>
      </c>
      <c r="Y355" s="190"/>
      <c r="Z355" s="190"/>
      <c r="AA355" s="190"/>
      <c r="AB355" s="190"/>
      <c r="AC355" s="198" t="str">
        <f>IF(Tabela2[[#This Row],[Nazwa komponentu
'[3']]]&lt;&gt;"",'OT - przykład wodociąg'!$BU355,"")</f>
        <v/>
      </c>
      <c r="AD355" s="190"/>
      <c r="AE355" s="190"/>
      <c r="AF355" s="190"/>
      <c r="AG355" s="190"/>
      <c r="AH355" s="190"/>
      <c r="AI355" s="190"/>
      <c r="AJ355" s="190"/>
      <c r="AK355" s="190"/>
      <c r="AL355" s="190"/>
      <c r="AM355" s="190"/>
      <c r="AN355" s="190"/>
      <c r="AO355" s="190"/>
      <c r="AP355" s="190"/>
      <c r="AQ355" s="190"/>
      <c r="AR355" s="190"/>
      <c r="AS355" s="190"/>
      <c r="AT355" s="190"/>
      <c r="AU355" s="190"/>
      <c r="AV355" s="242"/>
      <c r="AW355" s="242"/>
      <c r="AX355" s="190"/>
      <c r="AY355" s="190"/>
      <c r="AZ355" s="218"/>
      <c r="BA355" s="190"/>
      <c r="BB355" s="190"/>
      <c r="BC355" s="190"/>
      <c r="BD355" s="190"/>
      <c r="BE355" s="190"/>
      <c r="BF355" s="190"/>
      <c r="BG355" s="198" t="str">
        <f>IF(Tabela2[[#This Row],[Nazwa komponentu
'[3']]]&lt;&gt;"",'OT - przykład wodociąg'!$BS355,"")</f>
        <v/>
      </c>
      <c r="BH355" s="190"/>
      <c r="BI355" s="190"/>
      <c r="BJ355" s="190"/>
      <c r="BK355" s="190"/>
      <c r="BL355" s="190"/>
      <c r="BM355" s="190"/>
      <c r="BN355" s="190"/>
      <c r="BO355" s="190"/>
      <c r="BP355" s="190"/>
      <c r="BQ355" s="200"/>
      <c r="BR355" s="248"/>
      <c r="BS355" s="198" t="str">
        <f t="shared" si="5"/>
        <v/>
      </c>
      <c r="BT355" s="200"/>
      <c r="BU355" s="198" t="str">
        <f>IFERROR(IF(VLOOKUP(BS355,Słowniki_komponentów!$U$1:$Z$476,5,FALSE)="wg tabeli materiałowej",INDEX(Słowniki_komponentów!$AD$2:$AG$50,MATCH(BT355,Słowniki_komponentów!$AC$2:$AC$50,0),MATCH(BQ355,Słowniki_komponentów!$AD$1:$AG$1,0)),VLOOKUP(BS355,Słowniki_komponentów!$U$1:$Z$476,5,FALSE)),"brak wszystkich danych")</f>
        <v>brak wszystkich danych</v>
      </c>
      <c r="BV355" s="201"/>
      <c r="BZ355" s="90"/>
      <c r="CA355" s="90"/>
      <c r="CB355" s="90"/>
    </row>
    <row r="356" spans="1:80">
      <c r="A356" s="189" t="s">
        <v>4083</v>
      </c>
      <c r="B356" s="190"/>
      <c r="C356" s="191" t="str">
        <f>IFERROR(VLOOKUP('OT - przykład wodociąg'!$BS356,Słowniki_komponentów!$U$2:$Z$412,4,FALSE),"")</f>
        <v/>
      </c>
      <c r="D356" s="190"/>
      <c r="E356" s="190"/>
      <c r="F356" s="193"/>
      <c r="G356" s="193"/>
      <c r="H356" s="193"/>
      <c r="I356" s="253"/>
      <c r="J356" s="190"/>
      <c r="K356" s="194" t="str">
        <f>IF(Tabela2[[#This Row],[Nazwa komponentu
'[3']]]&lt;&gt;"",VLOOKUP('OT - przykład wodociąg'!$BT356,Słowniki_komponentów!$AC$2:$AH$50,6,FALSE),"")</f>
        <v/>
      </c>
      <c r="L356" s="202"/>
      <c r="M356" s="204"/>
      <c r="N356" s="202"/>
      <c r="O356" s="204">
        <f>'przedmiar - przykład wodociąg'!K364</f>
        <v>0</v>
      </c>
      <c r="P356" s="196" t="str">
        <f>IF(Tabela2[[#This Row],[Nazwa komponentu
'[3']]]&lt;&gt;"",SUM(L356:O356),"")</f>
        <v/>
      </c>
      <c r="Q356" s="190"/>
      <c r="R356" s="193"/>
      <c r="S356" s="193"/>
      <c r="T356" s="193"/>
      <c r="U356" s="190"/>
      <c r="V356" s="192"/>
      <c r="W356" s="197" t="str">
        <f>IFERROR(VLOOKUP('OT - przykład wodociąg'!$BS356,Słowniki_komponentów!$U$2:$Z$412,2,FALSE),"")</f>
        <v/>
      </c>
      <c r="X356" s="194" t="str">
        <f>IF(Tabela2[[#This Row],[Nazwa komponentu
'[3']]]&lt;&gt;"",IF(AND(Tabela2[[#This Row],[Wartość nakładów razem
'[15']]]&lt;3500,OR(MID('OT - przykład wodociąg'!$BS356,1,1)="4",MID('OT - przykład wodociąg'!$BS356,1,1)="5",MID('OT - przykład wodociąg'!$BS356,1,1)="6")),1,'OT - przykład wodociąg'!$BU356),"")</f>
        <v/>
      </c>
      <c r="Y356" s="190"/>
      <c r="Z356" s="190"/>
      <c r="AA356" s="190"/>
      <c r="AB356" s="190"/>
      <c r="AC356" s="198" t="str">
        <f>IF(Tabela2[[#This Row],[Nazwa komponentu
'[3']]]&lt;&gt;"",'OT - przykład wodociąg'!$BU356,"")</f>
        <v/>
      </c>
      <c r="AD356" s="190"/>
      <c r="AE356" s="190"/>
      <c r="AF356" s="190"/>
      <c r="AG356" s="190"/>
      <c r="AH356" s="190"/>
      <c r="AI356" s="190"/>
      <c r="AJ356" s="190"/>
      <c r="AK356" s="190"/>
      <c r="AL356" s="190"/>
      <c r="AM356" s="190"/>
      <c r="AN356" s="190"/>
      <c r="AO356" s="190"/>
      <c r="AP356" s="190"/>
      <c r="AQ356" s="190"/>
      <c r="AR356" s="190"/>
      <c r="AS356" s="190"/>
      <c r="AT356" s="190"/>
      <c r="AU356" s="190"/>
      <c r="AV356" s="242"/>
      <c r="AW356" s="242"/>
      <c r="AX356" s="190"/>
      <c r="AY356" s="190"/>
      <c r="AZ356" s="218"/>
      <c r="BA356" s="190"/>
      <c r="BB356" s="190"/>
      <c r="BC356" s="190"/>
      <c r="BD356" s="190"/>
      <c r="BE356" s="190"/>
      <c r="BF356" s="190"/>
      <c r="BG356" s="198" t="str">
        <f>IF(Tabela2[[#This Row],[Nazwa komponentu
'[3']]]&lt;&gt;"",'OT - przykład wodociąg'!$BS356,"")</f>
        <v/>
      </c>
      <c r="BH356" s="190"/>
      <c r="BI356" s="190"/>
      <c r="BJ356" s="190"/>
      <c r="BK356" s="190"/>
      <c r="BL356" s="190"/>
      <c r="BM356" s="190"/>
      <c r="BN356" s="190"/>
      <c r="BO356" s="190"/>
      <c r="BP356" s="190"/>
      <c r="BQ356" s="190"/>
      <c r="BR356" s="218"/>
      <c r="BS356" s="198" t="str">
        <f t="shared" si="5"/>
        <v/>
      </c>
      <c r="BT356" s="190"/>
      <c r="BU356" s="198" t="str">
        <f>IFERROR(IF(VLOOKUP(BS356,Słowniki_komponentów!$U$1:$Z$476,5,FALSE)="wg tabeli materiałowej",INDEX(Słowniki_komponentów!$AD$2:$AG$50,MATCH(BT356,Słowniki_komponentów!$AC$2:$AC$50,0),MATCH(BQ356,Słowniki_komponentów!$AD$1:$AG$1,0)),VLOOKUP(BS356,Słowniki_komponentów!$U$1:$Z$476,5,FALSE)),"brak wszystkich danych")</f>
        <v>brak wszystkich danych</v>
      </c>
      <c r="BV356" s="205"/>
      <c r="BZ356" s="90"/>
      <c r="CA356" s="90"/>
      <c r="CB356" s="90"/>
    </row>
    <row r="357" spans="1:80">
      <c r="A357" s="189" t="s">
        <v>4084</v>
      </c>
      <c r="B357" s="190"/>
      <c r="C357" s="191" t="str">
        <f>IFERROR(VLOOKUP('OT - przykład wodociąg'!$BS357,Słowniki_komponentów!$U$2:$Z$412,4,FALSE),"")</f>
        <v/>
      </c>
      <c r="D357" s="190"/>
      <c r="E357" s="190"/>
      <c r="F357" s="193"/>
      <c r="G357" s="193"/>
      <c r="H357" s="193"/>
      <c r="I357" s="253"/>
      <c r="J357" s="190"/>
      <c r="K357" s="194" t="str">
        <f>IF(Tabela2[[#This Row],[Nazwa komponentu
'[3']]]&lt;&gt;"",VLOOKUP('OT - przykład wodociąg'!$BT357,Słowniki_komponentów!$AC$2:$AH$50,6,FALSE),"")</f>
        <v/>
      </c>
      <c r="L357" s="202"/>
      <c r="M357" s="204"/>
      <c r="N357" s="202"/>
      <c r="O357" s="204">
        <f>'przedmiar - przykład wodociąg'!K365</f>
        <v>0</v>
      </c>
      <c r="P357" s="196" t="str">
        <f>IF(Tabela2[[#This Row],[Nazwa komponentu
'[3']]]&lt;&gt;"",SUM(L357:O357),"")</f>
        <v/>
      </c>
      <c r="Q357" s="190"/>
      <c r="R357" s="193"/>
      <c r="S357" s="193"/>
      <c r="T357" s="193"/>
      <c r="U357" s="190"/>
      <c r="V357" s="192"/>
      <c r="W357" s="197" t="str">
        <f>IFERROR(VLOOKUP('OT - przykład wodociąg'!$BS357,Słowniki_komponentów!$U$2:$Z$412,2,FALSE),"")</f>
        <v/>
      </c>
      <c r="X357" s="194" t="str">
        <f>IF(Tabela2[[#This Row],[Nazwa komponentu
'[3']]]&lt;&gt;"",IF(AND(Tabela2[[#This Row],[Wartość nakładów razem
'[15']]]&lt;3500,OR(MID('OT - przykład wodociąg'!$BS357,1,1)="4",MID('OT - przykład wodociąg'!$BS357,1,1)="5",MID('OT - przykład wodociąg'!$BS357,1,1)="6")),1,'OT - przykład wodociąg'!$BU357),"")</f>
        <v/>
      </c>
      <c r="Y357" s="190"/>
      <c r="Z357" s="190"/>
      <c r="AA357" s="190"/>
      <c r="AB357" s="190"/>
      <c r="AC357" s="198" t="str">
        <f>IF(Tabela2[[#This Row],[Nazwa komponentu
'[3']]]&lt;&gt;"",'OT - przykład wodociąg'!$BU357,"")</f>
        <v/>
      </c>
      <c r="AD357" s="190"/>
      <c r="AE357" s="190"/>
      <c r="AF357" s="190"/>
      <c r="AG357" s="190"/>
      <c r="AH357" s="190"/>
      <c r="AI357" s="190"/>
      <c r="AJ357" s="190"/>
      <c r="AK357" s="190"/>
      <c r="AL357" s="190"/>
      <c r="AM357" s="190"/>
      <c r="AN357" s="190"/>
      <c r="AO357" s="190"/>
      <c r="AP357" s="190"/>
      <c r="AQ357" s="190"/>
      <c r="AR357" s="190"/>
      <c r="AS357" s="190"/>
      <c r="AT357" s="190"/>
      <c r="AU357" s="190"/>
      <c r="AV357" s="242"/>
      <c r="AW357" s="242"/>
      <c r="AX357" s="190"/>
      <c r="AY357" s="190"/>
      <c r="AZ357" s="218"/>
      <c r="BA357" s="190"/>
      <c r="BB357" s="190"/>
      <c r="BC357" s="190"/>
      <c r="BD357" s="190"/>
      <c r="BE357" s="190"/>
      <c r="BF357" s="190"/>
      <c r="BG357" s="198" t="str">
        <f>IF(Tabela2[[#This Row],[Nazwa komponentu
'[3']]]&lt;&gt;"",'OT - przykład wodociąg'!$BS357,"")</f>
        <v/>
      </c>
      <c r="BH357" s="190"/>
      <c r="BI357" s="190"/>
      <c r="BJ357" s="190"/>
      <c r="BK357" s="190"/>
      <c r="BL357" s="190"/>
      <c r="BM357" s="190"/>
      <c r="BN357" s="190"/>
      <c r="BO357" s="190"/>
      <c r="BP357" s="190"/>
      <c r="BQ357" s="200"/>
      <c r="BR357" s="248"/>
      <c r="BS357" s="198" t="str">
        <f t="shared" si="5"/>
        <v/>
      </c>
      <c r="BT357" s="200"/>
      <c r="BU357" s="198" t="str">
        <f>IFERROR(IF(VLOOKUP(BS357,Słowniki_komponentów!$U$1:$Z$476,5,FALSE)="wg tabeli materiałowej",INDEX(Słowniki_komponentów!$AD$2:$AG$50,MATCH(BT357,Słowniki_komponentów!$AC$2:$AC$50,0),MATCH(BQ357,Słowniki_komponentów!$AD$1:$AG$1,0)),VLOOKUP(BS357,Słowniki_komponentów!$U$1:$Z$476,5,FALSE)),"brak wszystkich danych")</f>
        <v>brak wszystkich danych</v>
      </c>
      <c r="BV357" s="201"/>
      <c r="BZ357" s="90"/>
      <c r="CA357" s="90"/>
      <c r="CB357" s="90"/>
    </row>
    <row r="358" spans="1:80">
      <c r="A358" s="189" t="s">
        <v>4085</v>
      </c>
      <c r="B358" s="190"/>
      <c r="C358" s="191" t="str">
        <f>IFERROR(VLOOKUP('OT - przykład wodociąg'!$BS358,Słowniki_komponentów!$U$2:$Z$412,4,FALSE),"")</f>
        <v/>
      </c>
      <c r="D358" s="190"/>
      <c r="E358" s="190"/>
      <c r="F358" s="193"/>
      <c r="G358" s="193"/>
      <c r="H358" s="193"/>
      <c r="I358" s="253"/>
      <c r="J358" s="190"/>
      <c r="K358" s="194" t="str">
        <f>IF(Tabela2[[#This Row],[Nazwa komponentu
'[3']]]&lt;&gt;"",VLOOKUP('OT - przykład wodociąg'!$BT358,Słowniki_komponentów!$AC$2:$AH$50,6,FALSE),"")</f>
        <v/>
      </c>
      <c r="L358" s="202"/>
      <c r="M358" s="204"/>
      <c r="N358" s="202"/>
      <c r="O358" s="204">
        <f>'przedmiar - przykład wodociąg'!K366</f>
        <v>0</v>
      </c>
      <c r="P358" s="196" t="str">
        <f>IF(Tabela2[[#This Row],[Nazwa komponentu
'[3']]]&lt;&gt;"",SUM(L358:O358),"")</f>
        <v/>
      </c>
      <c r="Q358" s="190"/>
      <c r="R358" s="193"/>
      <c r="S358" s="193"/>
      <c r="T358" s="193"/>
      <c r="U358" s="190"/>
      <c r="V358" s="192"/>
      <c r="W358" s="197" t="str">
        <f>IFERROR(VLOOKUP('OT - przykład wodociąg'!$BS358,Słowniki_komponentów!$U$2:$Z$412,2,FALSE),"")</f>
        <v/>
      </c>
      <c r="X358" s="194" t="str">
        <f>IF(Tabela2[[#This Row],[Nazwa komponentu
'[3']]]&lt;&gt;"",IF(AND(Tabela2[[#This Row],[Wartość nakładów razem
'[15']]]&lt;3500,OR(MID('OT - przykład wodociąg'!$BS358,1,1)="4",MID('OT - przykład wodociąg'!$BS358,1,1)="5",MID('OT - przykład wodociąg'!$BS358,1,1)="6")),1,'OT - przykład wodociąg'!$BU358),"")</f>
        <v/>
      </c>
      <c r="Y358" s="190"/>
      <c r="Z358" s="190"/>
      <c r="AA358" s="190"/>
      <c r="AB358" s="190"/>
      <c r="AC358" s="198" t="str">
        <f>IF(Tabela2[[#This Row],[Nazwa komponentu
'[3']]]&lt;&gt;"",'OT - przykład wodociąg'!$BU358,"")</f>
        <v/>
      </c>
      <c r="AD358" s="190"/>
      <c r="AE358" s="190"/>
      <c r="AF358" s="190"/>
      <c r="AG358" s="190"/>
      <c r="AH358" s="190"/>
      <c r="AI358" s="190"/>
      <c r="AJ358" s="190"/>
      <c r="AK358" s="190"/>
      <c r="AL358" s="190"/>
      <c r="AM358" s="190"/>
      <c r="AN358" s="190"/>
      <c r="AO358" s="190"/>
      <c r="AP358" s="190"/>
      <c r="AQ358" s="190"/>
      <c r="AR358" s="190"/>
      <c r="AS358" s="190"/>
      <c r="AT358" s="190"/>
      <c r="AU358" s="190"/>
      <c r="AV358" s="242"/>
      <c r="AW358" s="242"/>
      <c r="AX358" s="190"/>
      <c r="AY358" s="190"/>
      <c r="AZ358" s="218"/>
      <c r="BA358" s="190"/>
      <c r="BB358" s="190"/>
      <c r="BC358" s="190"/>
      <c r="BD358" s="190"/>
      <c r="BE358" s="190"/>
      <c r="BF358" s="190"/>
      <c r="BG358" s="198" t="str">
        <f>IF(Tabela2[[#This Row],[Nazwa komponentu
'[3']]]&lt;&gt;"",'OT - przykład wodociąg'!$BS358,"")</f>
        <v/>
      </c>
      <c r="BH358" s="190"/>
      <c r="BI358" s="190"/>
      <c r="BJ358" s="190"/>
      <c r="BK358" s="190"/>
      <c r="BL358" s="190"/>
      <c r="BM358" s="190"/>
      <c r="BN358" s="190"/>
      <c r="BO358" s="190"/>
      <c r="BP358" s="190"/>
      <c r="BQ358" s="190"/>
      <c r="BR358" s="218"/>
      <c r="BS358" s="198" t="str">
        <f t="shared" si="5"/>
        <v/>
      </c>
      <c r="BT358" s="190"/>
      <c r="BU358" s="198" t="str">
        <f>IFERROR(IF(VLOOKUP(BS358,Słowniki_komponentów!$U$1:$Z$476,5,FALSE)="wg tabeli materiałowej",INDEX(Słowniki_komponentów!$AD$2:$AG$50,MATCH(BT358,Słowniki_komponentów!$AC$2:$AC$50,0),MATCH(BQ358,Słowniki_komponentów!$AD$1:$AG$1,0)),VLOOKUP(BS358,Słowniki_komponentów!$U$1:$Z$476,5,FALSE)),"brak wszystkich danych")</f>
        <v>brak wszystkich danych</v>
      </c>
      <c r="BV358" s="205"/>
      <c r="BZ358" s="90"/>
      <c r="CA358" s="90"/>
      <c r="CB358" s="90"/>
    </row>
    <row r="359" spans="1:80">
      <c r="A359" s="189" t="s">
        <v>4086</v>
      </c>
      <c r="B359" s="190"/>
      <c r="C359" s="191" t="str">
        <f>IFERROR(VLOOKUP('OT - przykład wodociąg'!$BS359,Słowniki_komponentów!$U$2:$Z$412,4,FALSE),"")</f>
        <v/>
      </c>
      <c r="D359" s="190"/>
      <c r="E359" s="190"/>
      <c r="F359" s="193"/>
      <c r="G359" s="193"/>
      <c r="H359" s="193"/>
      <c r="I359" s="253"/>
      <c r="J359" s="190"/>
      <c r="K359" s="194" t="str">
        <f>IF(Tabela2[[#This Row],[Nazwa komponentu
'[3']]]&lt;&gt;"",VLOOKUP('OT - przykład wodociąg'!$BT359,Słowniki_komponentów!$AC$2:$AH$50,6,FALSE),"")</f>
        <v/>
      </c>
      <c r="L359" s="202"/>
      <c r="M359" s="204"/>
      <c r="N359" s="202"/>
      <c r="O359" s="204">
        <f>'przedmiar - przykład wodociąg'!K367</f>
        <v>0</v>
      </c>
      <c r="P359" s="196" t="str">
        <f>IF(Tabela2[[#This Row],[Nazwa komponentu
'[3']]]&lt;&gt;"",SUM(L359:O359),"")</f>
        <v/>
      </c>
      <c r="Q359" s="190"/>
      <c r="R359" s="193"/>
      <c r="S359" s="193"/>
      <c r="T359" s="193"/>
      <c r="U359" s="190"/>
      <c r="V359" s="192"/>
      <c r="W359" s="197" t="str">
        <f>IFERROR(VLOOKUP('OT - przykład wodociąg'!$BS359,Słowniki_komponentów!$U$2:$Z$412,2,FALSE),"")</f>
        <v/>
      </c>
      <c r="X359" s="194" t="str">
        <f>IF(Tabela2[[#This Row],[Nazwa komponentu
'[3']]]&lt;&gt;"",IF(AND(Tabela2[[#This Row],[Wartość nakładów razem
'[15']]]&lt;3500,OR(MID('OT - przykład wodociąg'!$BS359,1,1)="4",MID('OT - przykład wodociąg'!$BS359,1,1)="5",MID('OT - przykład wodociąg'!$BS359,1,1)="6")),1,'OT - przykład wodociąg'!$BU359),"")</f>
        <v/>
      </c>
      <c r="Y359" s="190"/>
      <c r="Z359" s="190"/>
      <c r="AA359" s="190"/>
      <c r="AB359" s="190"/>
      <c r="AC359" s="198" t="str">
        <f>IF(Tabela2[[#This Row],[Nazwa komponentu
'[3']]]&lt;&gt;"",'OT - przykład wodociąg'!$BU359,"")</f>
        <v/>
      </c>
      <c r="AD359" s="190"/>
      <c r="AE359" s="190"/>
      <c r="AF359" s="190"/>
      <c r="AG359" s="190"/>
      <c r="AH359" s="190"/>
      <c r="AI359" s="190"/>
      <c r="AJ359" s="190"/>
      <c r="AK359" s="190"/>
      <c r="AL359" s="190"/>
      <c r="AM359" s="190"/>
      <c r="AN359" s="190"/>
      <c r="AO359" s="190"/>
      <c r="AP359" s="190"/>
      <c r="AQ359" s="190"/>
      <c r="AR359" s="190"/>
      <c r="AS359" s="190"/>
      <c r="AT359" s="190"/>
      <c r="AU359" s="190"/>
      <c r="AV359" s="242"/>
      <c r="AW359" s="242"/>
      <c r="AX359" s="190"/>
      <c r="AY359" s="190"/>
      <c r="AZ359" s="218"/>
      <c r="BA359" s="190"/>
      <c r="BB359" s="190"/>
      <c r="BC359" s="190"/>
      <c r="BD359" s="190"/>
      <c r="BE359" s="190"/>
      <c r="BF359" s="190"/>
      <c r="BG359" s="198" t="str">
        <f>IF(Tabela2[[#This Row],[Nazwa komponentu
'[3']]]&lt;&gt;"",'OT - przykład wodociąg'!$BS359,"")</f>
        <v/>
      </c>
      <c r="BH359" s="190"/>
      <c r="BI359" s="190"/>
      <c r="BJ359" s="190"/>
      <c r="BK359" s="190"/>
      <c r="BL359" s="190"/>
      <c r="BM359" s="190"/>
      <c r="BN359" s="190"/>
      <c r="BO359" s="190"/>
      <c r="BP359" s="190"/>
      <c r="BQ359" s="200"/>
      <c r="BR359" s="248"/>
      <c r="BS359" s="198" t="str">
        <f t="shared" si="5"/>
        <v/>
      </c>
      <c r="BT359" s="200"/>
      <c r="BU359" s="198" t="str">
        <f>IFERROR(IF(VLOOKUP(BS359,Słowniki_komponentów!$U$1:$Z$476,5,FALSE)="wg tabeli materiałowej",INDEX(Słowniki_komponentów!$AD$2:$AG$50,MATCH(BT359,Słowniki_komponentów!$AC$2:$AC$50,0),MATCH(BQ359,Słowniki_komponentów!$AD$1:$AG$1,0)),VLOOKUP(BS359,Słowniki_komponentów!$U$1:$Z$476,5,FALSE)),"brak wszystkich danych")</f>
        <v>brak wszystkich danych</v>
      </c>
      <c r="BV359" s="201"/>
      <c r="BZ359" s="90"/>
      <c r="CA359" s="90"/>
      <c r="CB359" s="90"/>
    </row>
    <row r="360" spans="1:80">
      <c r="A360" s="189" t="s">
        <v>4087</v>
      </c>
      <c r="B360" s="190"/>
      <c r="C360" s="191" t="str">
        <f>IFERROR(VLOOKUP('OT - przykład wodociąg'!$BS360,Słowniki_komponentów!$U$2:$Z$412,4,FALSE),"")</f>
        <v/>
      </c>
      <c r="D360" s="190"/>
      <c r="E360" s="190"/>
      <c r="F360" s="193"/>
      <c r="G360" s="193"/>
      <c r="H360" s="193"/>
      <c r="I360" s="253"/>
      <c r="J360" s="190"/>
      <c r="K360" s="194" t="str">
        <f>IF(Tabela2[[#This Row],[Nazwa komponentu
'[3']]]&lt;&gt;"",VLOOKUP('OT - przykład wodociąg'!$BT360,Słowniki_komponentów!$AC$2:$AH$50,6,FALSE),"")</f>
        <v/>
      </c>
      <c r="L360" s="202"/>
      <c r="M360" s="204"/>
      <c r="N360" s="202"/>
      <c r="O360" s="204">
        <f>'przedmiar - przykład wodociąg'!K368</f>
        <v>0</v>
      </c>
      <c r="P360" s="196" t="str">
        <f>IF(Tabela2[[#This Row],[Nazwa komponentu
'[3']]]&lt;&gt;"",SUM(L360:O360),"")</f>
        <v/>
      </c>
      <c r="Q360" s="190"/>
      <c r="R360" s="193"/>
      <c r="S360" s="193"/>
      <c r="T360" s="193"/>
      <c r="U360" s="190"/>
      <c r="V360" s="192"/>
      <c r="W360" s="197" t="str">
        <f>IFERROR(VLOOKUP('OT - przykład wodociąg'!$BS360,Słowniki_komponentów!$U$2:$Z$412,2,FALSE),"")</f>
        <v/>
      </c>
      <c r="X360" s="194" t="str">
        <f>IF(Tabela2[[#This Row],[Nazwa komponentu
'[3']]]&lt;&gt;"",IF(AND(Tabela2[[#This Row],[Wartość nakładów razem
'[15']]]&lt;3500,OR(MID('OT - przykład wodociąg'!$BS360,1,1)="4",MID('OT - przykład wodociąg'!$BS360,1,1)="5",MID('OT - przykład wodociąg'!$BS360,1,1)="6")),1,'OT - przykład wodociąg'!$BU360),"")</f>
        <v/>
      </c>
      <c r="Y360" s="190"/>
      <c r="Z360" s="190"/>
      <c r="AA360" s="190"/>
      <c r="AB360" s="190"/>
      <c r="AC360" s="198" t="str">
        <f>IF(Tabela2[[#This Row],[Nazwa komponentu
'[3']]]&lt;&gt;"",'OT - przykład wodociąg'!$BU360,"")</f>
        <v/>
      </c>
      <c r="AD360" s="190"/>
      <c r="AE360" s="190"/>
      <c r="AF360" s="190"/>
      <c r="AG360" s="190"/>
      <c r="AH360" s="190"/>
      <c r="AI360" s="190"/>
      <c r="AJ360" s="190"/>
      <c r="AK360" s="190"/>
      <c r="AL360" s="190"/>
      <c r="AM360" s="190"/>
      <c r="AN360" s="190"/>
      <c r="AO360" s="190"/>
      <c r="AP360" s="190"/>
      <c r="AQ360" s="190"/>
      <c r="AR360" s="190"/>
      <c r="AS360" s="190"/>
      <c r="AT360" s="190"/>
      <c r="AU360" s="190"/>
      <c r="AV360" s="242"/>
      <c r="AW360" s="242"/>
      <c r="AX360" s="190"/>
      <c r="AY360" s="190"/>
      <c r="AZ360" s="218"/>
      <c r="BA360" s="190"/>
      <c r="BB360" s="190"/>
      <c r="BC360" s="190"/>
      <c r="BD360" s="190"/>
      <c r="BE360" s="190"/>
      <c r="BF360" s="190"/>
      <c r="BG360" s="198" t="str">
        <f>IF(Tabela2[[#This Row],[Nazwa komponentu
'[3']]]&lt;&gt;"",'OT - przykład wodociąg'!$BS360,"")</f>
        <v/>
      </c>
      <c r="BH360" s="190"/>
      <c r="BI360" s="190"/>
      <c r="BJ360" s="190"/>
      <c r="BK360" s="190"/>
      <c r="BL360" s="190"/>
      <c r="BM360" s="190"/>
      <c r="BN360" s="190"/>
      <c r="BO360" s="190"/>
      <c r="BP360" s="190"/>
      <c r="BQ360" s="190"/>
      <c r="BR360" s="218"/>
      <c r="BS360" s="198" t="str">
        <f t="shared" si="5"/>
        <v/>
      </c>
      <c r="BT360" s="190"/>
      <c r="BU360" s="198" t="str">
        <f>IFERROR(IF(VLOOKUP(BS360,Słowniki_komponentów!$U$1:$Z$476,5,FALSE)="wg tabeli materiałowej",INDEX(Słowniki_komponentów!$AD$2:$AG$50,MATCH(BT360,Słowniki_komponentów!$AC$2:$AC$50,0),MATCH(BQ360,Słowniki_komponentów!$AD$1:$AG$1,0)),VLOOKUP(BS360,Słowniki_komponentów!$U$1:$Z$476,5,FALSE)),"brak wszystkich danych")</f>
        <v>brak wszystkich danych</v>
      </c>
      <c r="BV360" s="205"/>
      <c r="BZ360" s="90"/>
      <c r="CA360" s="90"/>
      <c r="CB360" s="90"/>
    </row>
    <row r="361" spans="1:80">
      <c r="A361" s="189" t="s">
        <v>4088</v>
      </c>
      <c r="B361" s="190"/>
      <c r="C361" s="191" t="str">
        <f>IFERROR(VLOOKUP('OT - przykład wodociąg'!$BS361,Słowniki_komponentów!$U$2:$Z$412,4,FALSE),"")</f>
        <v/>
      </c>
      <c r="D361" s="190"/>
      <c r="E361" s="190"/>
      <c r="F361" s="193"/>
      <c r="G361" s="193"/>
      <c r="H361" s="193"/>
      <c r="I361" s="253"/>
      <c r="J361" s="190"/>
      <c r="K361" s="194" t="str">
        <f>IF(Tabela2[[#This Row],[Nazwa komponentu
'[3']]]&lt;&gt;"",VLOOKUP('OT - przykład wodociąg'!$BT361,Słowniki_komponentów!$AC$2:$AH$50,6,FALSE),"")</f>
        <v/>
      </c>
      <c r="L361" s="202"/>
      <c r="M361" s="204"/>
      <c r="N361" s="202"/>
      <c r="O361" s="204">
        <f>'przedmiar - przykład wodociąg'!K369</f>
        <v>0</v>
      </c>
      <c r="P361" s="196" t="str">
        <f>IF(Tabela2[[#This Row],[Nazwa komponentu
'[3']]]&lt;&gt;"",SUM(L361:O361),"")</f>
        <v/>
      </c>
      <c r="Q361" s="190"/>
      <c r="R361" s="193"/>
      <c r="S361" s="193"/>
      <c r="T361" s="193"/>
      <c r="U361" s="190"/>
      <c r="V361" s="192"/>
      <c r="W361" s="197" t="str">
        <f>IFERROR(VLOOKUP('OT - przykład wodociąg'!$BS361,Słowniki_komponentów!$U$2:$Z$412,2,FALSE),"")</f>
        <v/>
      </c>
      <c r="X361" s="194" t="str">
        <f>IF(Tabela2[[#This Row],[Nazwa komponentu
'[3']]]&lt;&gt;"",IF(AND(Tabela2[[#This Row],[Wartość nakładów razem
'[15']]]&lt;3500,OR(MID('OT - przykład wodociąg'!$BS361,1,1)="4",MID('OT - przykład wodociąg'!$BS361,1,1)="5",MID('OT - przykład wodociąg'!$BS361,1,1)="6")),1,'OT - przykład wodociąg'!$BU361),"")</f>
        <v/>
      </c>
      <c r="Y361" s="190"/>
      <c r="Z361" s="190"/>
      <c r="AA361" s="190"/>
      <c r="AB361" s="190"/>
      <c r="AC361" s="198" t="str">
        <f>IF(Tabela2[[#This Row],[Nazwa komponentu
'[3']]]&lt;&gt;"",'OT - przykład wodociąg'!$BU361,"")</f>
        <v/>
      </c>
      <c r="AD361" s="190"/>
      <c r="AE361" s="190"/>
      <c r="AF361" s="190"/>
      <c r="AG361" s="190"/>
      <c r="AH361" s="190"/>
      <c r="AI361" s="190"/>
      <c r="AJ361" s="190"/>
      <c r="AK361" s="190"/>
      <c r="AL361" s="190"/>
      <c r="AM361" s="190"/>
      <c r="AN361" s="190"/>
      <c r="AO361" s="190"/>
      <c r="AP361" s="190"/>
      <c r="AQ361" s="190"/>
      <c r="AR361" s="190"/>
      <c r="AS361" s="190"/>
      <c r="AT361" s="190"/>
      <c r="AU361" s="190"/>
      <c r="AV361" s="242"/>
      <c r="AW361" s="242"/>
      <c r="AX361" s="190"/>
      <c r="AY361" s="190"/>
      <c r="AZ361" s="218"/>
      <c r="BA361" s="190"/>
      <c r="BB361" s="190"/>
      <c r="BC361" s="190"/>
      <c r="BD361" s="190"/>
      <c r="BE361" s="190"/>
      <c r="BF361" s="190"/>
      <c r="BG361" s="198" t="str">
        <f>IF(Tabela2[[#This Row],[Nazwa komponentu
'[3']]]&lt;&gt;"",'OT - przykład wodociąg'!$BS361,"")</f>
        <v/>
      </c>
      <c r="BH361" s="190"/>
      <c r="BI361" s="190"/>
      <c r="BJ361" s="190"/>
      <c r="BK361" s="190"/>
      <c r="BL361" s="190"/>
      <c r="BM361" s="190"/>
      <c r="BN361" s="190"/>
      <c r="BO361" s="190"/>
      <c r="BP361" s="190"/>
      <c r="BQ361" s="200"/>
      <c r="BR361" s="248"/>
      <c r="BS361" s="198" t="str">
        <f t="shared" si="5"/>
        <v/>
      </c>
      <c r="BT361" s="200"/>
      <c r="BU361" s="198" t="str">
        <f>IFERROR(IF(VLOOKUP(BS361,Słowniki_komponentów!$U$1:$Z$476,5,FALSE)="wg tabeli materiałowej",INDEX(Słowniki_komponentów!$AD$2:$AG$50,MATCH(BT361,Słowniki_komponentów!$AC$2:$AC$50,0),MATCH(BQ361,Słowniki_komponentów!$AD$1:$AG$1,0)),VLOOKUP(BS361,Słowniki_komponentów!$U$1:$Z$476,5,FALSE)),"brak wszystkich danych")</f>
        <v>brak wszystkich danych</v>
      </c>
      <c r="BV361" s="201"/>
      <c r="BZ361" s="90"/>
      <c r="CA361" s="90"/>
      <c r="CB361" s="90"/>
    </row>
    <row r="362" spans="1:80">
      <c r="A362" s="189" t="s">
        <v>4089</v>
      </c>
      <c r="B362" s="190"/>
      <c r="C362" s="191" t="str">
        <f>IFERROR(VLOOKUP('OT - przykład wodociąg'!$BS362,Słowniki_komponentów!$U$2:$Z$412,4,FALSE),"")</f>
        <v/>
      </c>
      <c r="D362" s="190"/>
      <c r="E362" s="190"/>
      <c r="F362" s="193"/>
      <c r="G362" s="193"/>
      <c r="H362" s="193"/>
      <c r="I362" s="253"/>
      <c r="J362" s="190"/>
      <c r="K362" s="194" t="str">
        <f>IF(Tabela2[[#This Row],[Nazwa komponentu
'[3']]]&lt;&gt;"",VLOOKUP('OT - przykład wodociąg'!$BT362,Słowniki_komponentów!$AC$2:$AH$50,6,FALSE),"")</f>
        <v/>
      </c>
      <c r="L362" s="202"/>
      <c r="M362" s="204"/>
      <c r="N362" s="202"/>
      <c r="O362" s="204">
        <f>'przedmiar - przykład wodociąg'!K370</f>
        <v>0</v>
      </c>
      <c r="P362" s="196" t="str">
        <f>IF(Tabela2[[#This Row],[Nazwa komponentu
'[3']]]&lt;&gt;"",SUM(L362:O362),"")</f>
        <v/>
      </c>
      <c r="Q362" s="190"/>
      <c r="R362" s="193"/>
      <c r="S362" s="193"/>
      <c r="T362" s="193"/>
      <c r="U362" s="190"/>
      <c r="V362" s="192"/>
      <c r="W362" s="197" t="str">
        <f>IFERROR(VLOOKUP('OT - przykład wodociąg'!$BS362,Słowniki_komponentów!$U$2:$Z$412,2,FALSE),"")</f>
        <v/>
      </c>
      <c r="X362" s="194" t="str">
        <f>IF(Tabela2[[#This Row],[Nazwa komponentu
'[3']]]&lt;&gt;"",IF(AND(Tabela2[[#This Row],[Wartość nakładów razem
'[15']]]&lt;3500,OR(MID('OT - przykład wodociąg'!$BS362,1,1)="4",MID('OT - przykład wodociąg'!$BS362,1,1)="5",MID('OT - przykład wodociąg'!$BS362,1,1)="6")),1,'OT - przykład wodociąg'!$BU362),"")</f>
        <v/>
      </c>
      <c r="Y362" s="190"/>
      <c r="Z362" s="190"/>
      <c r="AA362" s="190"/>
      <c r="AB362" s="190"/>
      <c r="AC362" s="198" t="str">
        <f>IF(Tabela2[[#This Row],[Nazwa komponentu
'[3']]]&lt;&gt;"",'OT - przykład wodociąg'!$BU362,"")</f>
        <v/>
      </c>
      <c r="AD362" s="190"/>
      <c r="AE362" s="190"/>
      <c r="AF362" s="190"/>
      <c r="AG362" s="190"/>
      <c r="AH362" s="190"/>
      <c r="AI362" s="190"/>
      <c r="AJ362" s="190"/>
      <c r="AK362" s="190"/>
      <c r="AL362" s="190"/>
      <c r="AM362" s="190"/>
      <c r="AN362" s="190"/>
      <c r="AO362" s="190"/>
      <c r="AP362" s="190"/>
      <c r="AQ362" s="190"/>
      <c r="AR362" s="190"/>
      <c r="AS362" s="190"/>
      <c r="AT362" s="190"/>
      <c r="AU362" s="190"/>
      <c r="AV362" s="242"/>
      <c r="AW362" s="242"/>
      <c r="AX362" s="190"/>
      <c r="AY362" s="190"/>
      <c r="AZ362" s="218"/>
      <c r="BA362" s="190"/>
      <c r="BB362" s="190"/>
      <c r="BC362" s="190"/>
      <c r="BD362" s="190"/>
      <c r="BE362" s="190"/>
      <c r="BF362" s="190"/>
      <c r="BG362" s="198" t="str">
        <f>IF(Tabela2[[#This Row],[Nazwa komponentu
'[3']]]&lt;&gt;"",'OT - przykład wodociąg'!$BS362,"")</f>
        <v/>
      </c>
      <c r="BH362" s="190"/>
      <c r="BI362" s="190"/>
      <c r="BJ362" s="190"/>
      <c r="BK362" s="190"/>
      <c r="BL362" s="190"/>
      <c r="BM362" s="190"/>
      <c r="BN362" s="190"/>
      <c r="BO362" s="190"/>
      <c r="BP362" s="190"/>
      <c r="BQ362" s="190"/>
      <c r="BR362" s="218"/>
      <c r="BS362" s="198" t="str">
        <f t="shared" si="5"/>
        <v/>
      </c>
      <c r="BT362" s="190"/>
      <c r="BU362" s="198" t="str">
        <f>IFERROR(IF(VLOOKUP(BS362,Słowniki_komponentów!$U$1:$Z$476,5,FALSE)="wg tabeli materiałowej",INDEX(Słowniki_komponentów!$AD$2:$AG$50,MATCH(BT362,Słowniki_komponentów!$AC$2:$AC$50,0),MATCH(BQ362,Słowniki_komponentów!$AD$1:$AG$1,0)),VLOOKUP(BS362,Słowniki_komponentów!$U$1:$Z$476,5,FALSE)),"brak wszystkich danych")</f>
        <v>brak wszystkich danych</v>
      </c>
      <c r="BV362" s="205"/>
      <c r="BZ362" s="90"/>
      <c r="CA362" s="90"/>
      <c r="CB362" s="90"/>
    </row>
    <row r="363" spans="1:80">
      <c r="A363" s="189" t="s">
        <v>4090</v>
      </c>
      <c r="B363" s="190"/>
      <c r="C363" s="191" t="str">
        <f>IFERROR(VLOOKUP('OT - przykład wodociąg'!$BS363,Słowniki_komponentów!$U$2:$Z$412,4,FALSE),"")</f>
        <v/>
      </c>
      <c r="D363" s="190"/>
      <c r="E363" s="190"/>
      <c r="F363" s="193"/>
      <c r="G363" s="193"/>
      <c r="H363" s="193"/>
      <c r="I363" s="253"/>
      <c r="J363" s="190"/>
      <c r="K363" s="194" t="str">
        <f>IF(Tabela2[[#This Row],[Nazwa komponentu
'[3']]]&lt;&gt;"",VLOOKUP('OT - przykład wodociąg'!$BT363,Słowniki_komponentów!$AC$2:$AH$50,6,FALSE),"")</f>
        <v/>
      </c>
      <c r="L363" s="202"/>
      <c r="M363" s="204"/>
      <c r="N363" s="202"/>
      <c r="O363" s="204">
        <f>'przedmiar - przykład wodociąg'!K371</f>
        <v>0</v>
      </c>
      <c r="P363" s="196" t="str">
        <f>IF(Tabela2[[#This Row],[Nazwa komponentu
'[3']]]&lt;&gt;"",SUM(L363:O363),"")</f>
        <v/>
      </c>
      <c r="Q363" s="190"/>
      <c r="R363" s="193"/>
      <c r="S363" s="193"/>
      <c r="T363" s="193"/>
      <c r="U363" s="190"/>
      <c r="V363" s="192"/>
      <c r="W363" s="197" t="str">
        <f>IFERROR(VLOOKUP('OT - przykład wodociąg'!$BS363,Słowniki_komponentów!$U$2:$Z$412,2,FALSE),"")</f>
        <v/>
      </c>
      <c r="X363" s="194" t="str">
        <f>IF(Tabela2[[#This Row],[Nazwa komponentu
'[3']]]&lt;&gt;"",IF(AND(Tabela2[[#This Row],[Wartość nakładów razem
'[15']]]&lt;3500,OR(MID('OT - przykład wodociąg'!$BS363,1,1)="4",MID('OT - przykład wodociąg'!$BS363,1,1)="5",MID('OT - przykład wodociąg'!$BS363,1,1)="6")),1,'OT - przykład wodociąg'!$BU363),"")</f>
        <v/>
      </c>
      <c r="Y363" s="190"/>
      <c r="Z363" s="190"/>
      <c r="AA363" s="190"/>
      <c r="AB363" s="190"/>
      <c r="AC363" s="198" t="str">
        <f>IF(Tabela2[[#This Row],[Nazwa komponentu
'[3']]]&lt;&gt;"",'OT - przykład wodociąg'!$BU363,"")</f>
        <v/>
      </c>
      <c r="AD363" s="190"/>
      <c r="AE363" s="190"/>
      <c r="AF363" s="190"/>
      <c r="AG363" s="190"/>
      <c r="AH363" s="190"/>
      <c r="AI363" s="190"/>
      <c r="AJ363" s="190"/>
      <c r="AK363" s="190"/>
      <c r="AL363" s="190"/>
      <c r="AM363" s="190"/>
      <c r="AN363" s="190"/>
      <c r="AO363" s="190"/>
      <c r="AP363" s="190"/>
      <c r="AQ363" s="190"/>
      <c r="AR363" s="190"/>
      <c r="AS363" s="190"/>
      <c r="AT363" s="190"/>
      <c r="AU363" s="190"/>
      <c r="AV363" s="242"/>
      <c r="AW363" s="242"/>
      <c r="AX363" s="190"/>
      <c r="AY363" s="190"/>
      <c r="AZ363" s="218"/>
      <c r="BA363" s="190"/>
      <c r="BB363" s="190"/>
      <c r="BC363" s="190"/>
      <c r="BD363" s="190"/>
      <c r="BE363" s="190"/>
      <c r="BF363" s="190"/>
      <c r="BG363" s="198" t="str">
        <f>IF(Tabela2[[#This Row],[Nazwa komponentu
'[3']]]&lt;&gt;"",'OT - przykład wodociąg'!$BS363,"")</f>
        <v/>
      </c>
      <c r="BH363" s="190"/>
      <c r="BI363" s="190"/>
      <c r="BJ363" s="190"/>
      <c r="BK363" s="190"/>
      <c r="BL363" s="190"/>
      <c r="BM363" s="190"/>
      <c r="BN363" s="190"/>
      <c r="BO363" s="190"/>
      <c r="BP363" s="190"/>
      <c r="BQ363" s="190"/>
      <c r="BR363" s="218"/>
      <c r="BS363" s="198" t="str">
        <f t="shared" ref="BS363:BS426" si="6">MID(BR363,1,7)</f>
        <v/>
      </c>
      <c r="BT363" s="190"/>
      <c r="BU363" s="198" t="str">
        <f>IFERROR(IF(VLOOKUP(BS363,Słowniki_komponentów!$U$1:$Z$476,5,FALSE)="wg tabeli materiałowej",INDEX(Słowniki_komponentów!$AD$2:$AG$50,MATCH(BT363,Słowniki_komponentów!$AC$2:$AC$50,0),MATCH(BQ363,Słowniki_komponentów!$AD$1:$AG$1,0)),VLOOKUP(BS363,Słowniki_komponentów!$U$1:$Z$476,5,FALSE)),"brak wszystkich danych")</f>
        <v>brak wszystkich danych</v>
      </c>
      <c r="BV363" s="205"/>
      <c r="BZ363" s="90"/>
      <c r="CA363" s="90"/>
      <c r="CB363" s="90"/>
    </row>
    <row r="364" spans="1:80">
      <c r="A364" s="189" t="s">
        <v>4091</v>
      </c>
      <c r="B364" s="190"/>
      <c r="C364" s="191" t="str">
        <f>IFERROR(VLOOKUP('OT - przykład wodociąg'!$BS364,Słowniki_komponentów!$U$2:$Z$412,4,FALSE),"")</f>
        <v/>
      </c>
      <c r="D364" s="190"/>
      <c r="E364" s="190"/>
      <c r="F364" s="193"/>
      <c r="G364" s="193"/>
      <c r="H364" s="193"/>
      <c r="I364" s="253"/>
      <c r="J364" s="190"/>
      <c r="K364" s="194" t="str">
        <f>IF(Tabela2[[#This Row],[Nazwa komponentu
'[3']]]&lt;&gt;"",VLOOKUP('OT - przykład wodociąg'!$BT364,Słowniki_komponentów!$AC$2:$AH$50,6,FALSE),"")</f>
        <v/>
      </c>
      <c r="L364" s="202"/>
      <c r="M364" s="204"/>
      <c r="N364" s="202"/>
      <c r="O364" s="204">
        <f>'przedmiar - przykład wodociąg'!K372</f>
        <v>0</v>
      </c>
      <c r="P364" s="196" t="str">
        <f>IF(Tabela2[[#This Row],[Nazwa komponentu
'[3']]]&lt;&gt;"",SUM(L364:O364),"")</f>
        <v/>
      </c>
      <c r="Q364" s="190"/>
      <c r="R364" s="193"/>
      <c r="S364" s="193"/>
      <c r="T364" s="193"/>
      <c r="U364" s="190"/>
      <c r="V364" s="192"/>
      <c r="W364" s="197" t="str">
        <f>IFERROR(VLOOKUP('OT - przykład wodociąg'!$BS364,Słowniki_komponentów!$U$2:$Z$412,2,FALSE),"")</f>
        <v/>
      </c>
      <c r="X364" s="194" t="str">
        <f>IF(Tabela2[[#This Row],[Nazwa komponentu
'[3']]]&lt;&gt;"",IF(AND(Tabela2[[#This Row],[Wartość nakładów razem
'[15']]]&lt;3500,OR(MID('OT - przykład wodociąg'!$BS364,1,1)="4",MID('OT - przykład wodociąg'!$BS364,1,1)="5",MID('OT - przykład wodociąg'!$BS364,1,1)="6")),1,'OT - przykład wodociąg'!$BU364),"")</f>
        <v/>
      </c>
      <c r="Y364" s="190"/>
      <c r="Z364" s="190"/>
      <c r="AA364" s="190"/>
      <c r="AB364" s="190"/>
      <c r="AC364" s="198" t="str">
        <f>IF(Tabela2[[#This Row],[Nazwa komponentu
'[3']]]&lt;&gt;"",'OT - przykład wodociąg'!$BU364,"")</f>
        <v/>
      </c>
      <c r="AD364" s="190"/>
      <c r="AE364" s="190"/>
      <c r="AF364" s="190"/>
      <c r="AG364" s="190"/>
      <c r="AH364" s="190"/>
      <c r="AI364" s="190"/>
      <c r="AJ364" s="190"/>
      <c r="AK364" s="190"/>
      <c r="AL364" s="190"/>
      <c r="AM364" s="190"/>
      <c r="AN364" s="190"/>
      <c r="AO364" s="190"/>
      <c r="AP364" s="190"/>
      <c r="AQ364" s="190"/>
      <c r="AR364" s="190"/>
      <c r="AS364" s="190"/>
      <c r="AT364" s="190"/>
      <c r="AU364" s="190"/>
      <c r="AV364" s="242"/>
      <c r="AW364" s="242"/>
      <c r="AX364" s="190"/>
      <c r="AY364" s="190"/>
      <c r="AZ364" s="218"/>
      <c r="BA364" s="190"/>
      <c r="BB364" s="190"/>
      <c r="BC364" s="190"/>
      <c r="BD364" s="190"/>
      <c r="BE364" s="190"/>
      <c r="BF364" s="190"/>
      <c r="BG364" s="198" t="str">
        <f>IF(Tabela2[[#This Row],[Nazwa komponentu
'[3']]]&lt;&gt;"",'OT - przykład wodociąg'!$BS364,"")</f>
        <v/>
      </c>
      <c r="BH364" s="190"/>
      <c r="BI364" s="190"/>
      <c r="BJ364" s="190"/>
      <c r="BK364" s="190"/>
      <c r="BL364" s="190"/>
      <c r="BM364" s="190"/>
      <c r="BN364" s="190"/>
      <c r="BO364" s="190"/>
      <c r="BP364" s="190"/>
      <c r="BQ364" s="190"/>
      <c r="BR364" s="218"/>
      <c r="BS364" s="198" t="str">
        <f t="shared" si="6"/>
        <v/>
      </c>
      <c r="BT364" s="190"/>
      <c r="BU364" s="198" t="str">
        <f>IFERROR(IF(VLOOKUP(BS364,Słowniki_komponentów!$U$1:$Z$476,5,FALSE)="wg tabeli materiałowej",INDEX(Słowniki_komponentów!$AD$2:$AG$50,MATCH(BT364,Słowniki_komponentów!$AC$2:$AC$50,0),MATCH(BQ364,Słowniki_komponentów!$AD$1:$AG$1,0)),VLOOKUP(BS364,Słowniki_komponentów!$U$1:$Z$476,5,FALSE)),"brak wszystkich danych")</f>
        <v>brak wszystkich danych</v>
      </c>
      <c r="BV364" s="205"/>
      <c r="BZ364" s="90"/>
      <c r="CA364" s="90"/>
      <c r="CB364" s="90"/>
    </row>
    <row r="365" spans="1:80">
      <c r="A365" s="189" t="s">
        <v>4092</v>
      </c>
      <c r="B365" s="190"/>
      <c r="C365" s="191" t="str">
        <f>IFERROR(VLOOKUP('OT - przykład wodociąg'!$BS365,Słowniki_komponentów!$U$2:$Z$412,4,FALSE),"")</f>
        <v/>
      </c>
      <c r="D365" s="190"/>
      <c r="E365" s="190"/>
      <c r="F365" s="193"/>
      <c r="G365" s="193"/>
      <c r="H365" s="193"/>
      <c r="I365" s="253"/>
      <c r="J365" s="190"/>
      <c r="K365" s="194" t="str">
        <f>IF(Tabela2[[#This Row],[Nazwa komponentu
'[3']]]&lt;&gt;"",VLOOKUP('OT - przykład wodociąg'!$BT365,Słowniki_komponentów!$AC$2:$AH$50,6,FALSE),"")</f>
        <v/>
      </c>
      <c r="L365" s="202"/>
      <c r="M365" s="204"/>
      <c r="N365" s="202"/>
      <c r="O365" s="204">
        <f>'przedmiar - przykład wodociąg'!K373</f>
        <v>0</v>
      </c>
      <c r="P365" s="196" t="str">
        <f>IF(Tabela2[[#This Row],[Nazwa komponentu
'[3']]]&lt;&gt;"",SUM(L365:O365),"")</f>
        <v/>
      </c>
      <c r="Q365" s="190"/>
      <c r="R365" s="193"/>
      <c r="S365" s="193"/>
      <c r="T365" s="193"/>
      <c r="U365" s="190"/>
      <c r="V365" s="192"/>
      <c r="W365" s="197" t="str">
        <f>IFERROR(VLOOKUP('OT - przykład wodociąg'!$BS365,Słowniki_komponentów!$U$2:$Z$412,2,FALSE),"")</f>
        <v/>
      </c>
      <c r="X365" s="194" t="str">
        <f>IF(Tabela2[[#This Row],[Nazwa komponentu
'[3']]]&lt;&gt;"",IF(AND(Tabela2[[#This Row],[Wartość nakładów razem
'[15']]]&lt;3500,OR(MID('OT - przykład wodociąg'!$BS365,1,1)="4",MID('OT - przykład wodociąg'!$BS365,1,1)="5",MID('OT - przykład wodociąg'!$BS365,1,1)="6")),1,'OT - przykład wodociąg'!$BU365),"")</f>
        <v/>
      </c>
      <c r="Y365" s="190"/>
      <c r="Z365" s="190"/>
      <c r="AA365" s="190"/>
      <c r="AB365" s="190"/>
      <c r="AC365" s="198" t="str">
        <f>IF(Tabela2[[#This Row],[Nazwa komponentu
'[3']]]&lt;&gt;"",'OT - przykład wodociąg'!$BU365,"")</f>
        <v/>
      </c>
      <c r="AD365" s="190"/>
      <c r="AE365" s="190"/>
      <c r="AF365" s="190"/>
      <c r="AG365" s="190"/>
      <c r="AH365" s="190"/>
      <c r="AI365" s="190"/>
      <c r="AJ365" s="190"/>
      <c r="AK365" s="190"/>
      <c r="AL365" s="190"/>
      <c r="AM365" s="190"/>
      <c r="AN365" s="190"/>
      <c r="AO365" s="190"/>
      <c r="AP365" s="190"/>
      <c r="AQ365" s="190"/>
      <c r="AR365" s="190"/>
      <c r="AS365" s="190"/>
      <c r="AT365" s="190"/>
      <c r="AU365" s="190"/>
      <c r="AV365" s="242"/>
      <c r="AW365" s="242"/>
      <c r="AX365" s="190"/>
      <c r="AY365" s="190"/>
      <c r="AZ365" s="218"/>
      <c r="BA365" s="190"/>
      <c r="BB365" s="190"/>
      <c r="BC365" s="190"/>
      <c r="BD365" s="190"/>
      <c r="BE365" s="190"/>
      <c r="BF365" s="190"/>
      <c r="BG365" s="198" t="str">
        <f>IF(Tabela2[[#This Row],[Nazwa komponentu
'[3']]]&lt;&gt;"",'OT - przykład wodociąg'!$BS365,"")</f>
        <v/>
      </c>
      <c r="BH365" s="190"/>
      <c r="BI365" s="190"/>
      <c r="BJ365" s="190"/>
      <c r="BK365" s="190"/>
      <c r="BL365" s="190"/>
      <c r="BM365" s="190"/>
      <c r="BN365" s="190"/>
      <c r="BO365" s="190"/>
      <c r="BP365" s="190"/>
      <c r="BQ365" s="190"/>
      <c r="BR365" s="218"/>
      <c r="BS365" s="198" t="str">
        <f t="shared" si="6"/>
        <v/>
      </c>
      <c r="BT365" s="190"/>
      <c r="BU365" s="198" t="str">
        <f>IFERROR(IF(VLOOKUP(BS365,Słowniki_komponentów!$U$1:$Z$476,5,FALSE)="wg tabeli materiałowej",INDEX(Słowniki_komponentów!$AD$2:$AG$50,MATCH(BT365,Słowniki_komponentów!$AC$2:$AC$50,0),MATCH(BQ365,Słowniki_komponentów!$AD$1:$AG$1,0)),VLOOKUP(BS365,Słowniki_komponentów!$U$1:$Z$476,5,FALSE)),"brak wszystkich danych")</f>
        <v>brak wszystkich danych</v>
      </c>
      <c r="BV365" s="205"/>
      <c r="BZ365" s="90"/>
      <c r="CA365" s="90"/>
      <c r="CB365" s="90"/>
    </row>
    <row r="366" spans="1:80">
      <c r="A366" s="189" t="s">
        <v>4093</v>
      </c>
      <c r="B366" s="190"/>
      <c r="C366" s="191" t="str">
        <f>IFERROR(VLOOKUP('OT - przykład wodociąg'!$BS366,Słowniki_komponentów!$U$2:$Z$412,4,FALSE),"")</f>
        <v/>
      </c>
      <c r="D366" s="190"/>
      <c r="E366" s="190"/>
      <c r="F366" s="193"/>
      <c r="G366" s="193"/>
      <c r="H366" s="193"/>
      <c r="I366" s="253"/>
      <c r="J366" s="190"/>
      <c r="K366" s="194" t="str">
        <f>IF(Tabela2[[#This Row],[Nazwa komponentu
'[3']]]&lt;&gt;"",VLOOKUP('OT - przykład wodociąg'!$BT366,Słowniki_komponentów!$AC$2:$AH$50,6,FALSE),"")</f>
        <v/>
      </c>
      <c r="L366" s="202"/>
      <c r="M366" s="204"/>
      <c r="N366" s="202"/>
      <c r="O366" s="204">
        <f>'przedmiar - przykład wodociąg'!K374</f>
        <v>0</v>
      </c>
      <c r="P366" s="196" t="str">
        <f>IF(Tabela2[[#This Row],[Nazwa komponentu
'[3']]]&lt;&gt;"",SUM(L366:O366),"")</f>
        <v/>
      </c>
      <c r="Q366" s="190"/>
      <c r="R366" s="193"/>
      <c r="S366" s="193"/>
      <c r="T366" s="193"/>
      <c r="U366" s="190"/>
      <c r="V366" s="192"/>
      <c r="W366" s="197" t="str">
        <f>IFERROR(VLOOKUP('OT - przykład wodociąg'!$BS366,Słowniki_komponentów!$U$2:$Z$412,2,FALSE),"")</f>
        <v/>
      </c>
      <c r="X366" s="194" t="str">
        <f>IF(Tabela2[[#This Row],[Nazwa komponentu
'[3']]]&lt;&gt;"",IF(AND(Tabela2[[#This Row],[Wartość nakładów razem
'[15']]]&lt;3500,OR(MID('OT - przykład wodociąg'!$BS366,1,1)="4",MID('OT - przykład wodociąg'!$BS366,1,1)="5",MID('OT - przykład wodociąg'!$BS366,1,1)="6")),1,'OT - przykład wodociąg'!$BU366),"")</f>
        <v/>
      </c>
      <c r="Y366" s="190"/>
      <c r="Z366" s="190"/>
      <c r="AA366" s="190"/>
      <c r="AB366" s="190"/>
      <c r="AC366" s="198" t="str">
        <f>IF(Tabela2[[#This Row],[Nazwa komponentu
'[3']]]&lt;&gt;"",'OT - przykład wodociąg'!$BU366,"")</f>
        <v/>
      </c>
      <c r="AD366" s="190"/>
      <c r="AE366" s="190"/>
      <c r="AF366" s="190"/>
      <c r="AG366" s="190"/>
      <c r="AH366" s="190"/>
      <c r="AI366" s="190"/>
      <c r="AJ366" s="190"/>
      <c r="AK366" s="190"/>
      <c r="AL366" s="190"/>
      <c r="AM366" s="190"/>
      <c r="AN366" s="190"/>
      <c r="AO366" s="190"/>
      <c r="AP366" s="190"/>
      <c r="AQ366" s="190"/>
      <c r="AR366" s="190"/>
      <c r="AS366" s="190"/>
      <c r="AT366" s="190"/>
      <c r="AU366" s="190"/>
      <c r="AV366" s="242"/>
      <c r="AW366" s="242"/>
      <c r="AX366" s="190"/>
      <c r="AY366" s="190"/>
      <c r="AZ366" s="218"/>
      <c r="BA366" s="190"/>
      <c r="BB366" s="190"/>
      <c r="BC366" s="190"/>
      <c r="BD366" s="190"/>
      <c r="BE366" s="190"/>
      <c r="BF366" s="190"/>
      <c r="BG366" s="198" t="str">
        <f>IF(Tabela2[[#This Row],[Nazwa komponentu
'[3']]]&lt;&gt;"",'OT - przykład wodociąg'!$BS366,"")</f>
        <v/>
      </c>
      <c r="BH366" s="190"/>
      <c r="BI366" s="190"/>
      <c r="BJ366" s="190"/>
      <c r="BK366" s="190"/>
      <c r="BL366" s="190"/>
      <c r="BM366" s="190"/>
      <c r="BN366" s="190"/>
      <c r="BO366" s="190"/>
      <c r="BP366" s="190"/>
      <c r="BQ366" s="190"/>
      <c r="BR366" s="218"/>
      <c r="BS366" s="198" t="str">
        <f t="shared" si="6"/>
        <v/>
      </c>
      <c r="BT366" s="190"/>
      <c r="BU366" s="198" t="str">
        <f>IFERROR(IF(VLOOKUP(BS366,Słowniki_komponentów!$U$1:$Z$476,5,FALSE)="wg tabeli materiałowej",INDEX(Słowniki_komponentów!$AD$2:$AG$50,MATCH(BT366,Słowniki_komponentów!$AC$2:$AC$50,0),MATCH(BQ366,Słowniki_komponentów!$AD$1:$AG$1,0)),VLOOKUP(BS366,Słowniki_komponentów!$U$1:$Z$476,5,FALSE)),"brak wszystkich danych")</f>
        <v>brak wszystkich danych</v>
      </c>
      <c r="BV366" s="205"/>
      <c r="BZ366" s="90"/>
      <c r="CA366" s="90"/>
      <c r="CB366" s="90"/>
    </row>
    <row r="367" spans="1:80">
      <c r="A367" s="189" t="s">
        <v>4094</v>
      </c>
      <c r="B367" s="190"/>
      <c r="C367" s="191" t="str">
        <f>IFERROR(VLOOKUP('OT - przykład wodociąg'!$BS367,Słowniki_komponentów!$U$2:$Z$412,4,FALSE),"")</f>
        <v/>
      </c>
      <c r="D367" s="190"/>
      <c r="E367" s="190"/>
      <c r="F367" s="193"/>
      <c r="G367" s="193"/>
      <c r="H367" s="193"/>
      <c r="I367" s="253"/>
      <c r="J367" s="190"/>
      <c r="K367" s="194" t="str">
        <f>IF(Tabela2[[#This Row],[Nazwa komponentu
'[3']]]&lt;&gt;"",VLOOKUP('OT - przykład wodociąg'!$BT367,Słowniki_komponentów!$AC$2:$AH$50,6,FALSE),"")</f>
        <v/>
      </c>
      <c r="L367" s="202"/>
      <c r="M367" s="204"/>
      <c r="N367" s="202"/>
      <c r="O367" s="204">
        <f>'przedmiar - przykład wodociąg'!K375</f>
        <v>0</v>
      </c>
      <c r="P367" s="196" t="str">
        <f>IF(Tabela2[[#This Row],[Nazwa komponentu
'[3']]]&lt;&gt;"",SUM(L367:O367),"")</f>
        <v/>
      </c>
      <c r="Q367" s="190"/>
      <c r="R367" s="193"/>
      <c r="S367" s="193"/>
      <c r="T367" s="193"/>
      <c r="U367" s="190"/>
      <c r="V367" s="192"/>
      <c r="W367" s="197" t="str">
        <f>IFERROR(VLOOKUP('OT - przykład wodociąg'!$BS367,Słowniki_komponentów!$U$2:$Z$412,2,FALSE),"")</f>
        <v/>
      </c>
      <c r="X367" s="194" t="str">
        <f>IF(Tabela2[[#This Row],[Nazwa komponentu
'[3']]]&lt;&gt;"",IF(AND(Tabela2[[#This Row],[Wartość nakładów razem
'[15']]]&lt;3500,OR(MID('OT - przykład wodociąg'!$BS367,1,1)="4",MID('OT - przykład wodociąg'!$BS367,1,1)="5",MID('OT - przykład wodociąg'!$BS367,1,1)="6")),1,'OT - przykład wodociąg'!$BU367),"")</f>
        <v/>
      </c>
      <c r="Y367" s="190"/>
      <c r="Z367" s="190"/>
      <c r="AA367" s="190"/>
      <c r="AB367" s="190"/>
      <c r="AC367" s="198" t="str">
        <f>IF(Tabela2[[#This Row],[Nazwa komponentu
'[3']]]&lt;&gt;"",'OT - przykład wodociąg'!$BU367,"")</f>
        <v/>
      </c>
      <c r="AD367" s="190"/>
      <c r="AE367" s="190"/>
      <c r="AF367" s="190"/>
      <c r="AG367" s="190"/>
      <c r="AH367" s="190"/>
      <c r="AI367" s="190"/>
      <c r="AJ367" s="190"/>
      <c r="AK367" s="190"/>
      <c r="AL367" s="190"/>
      <c r="AM367" s="190"/>
      <c r="AN367" s="190"/>
      <c r="AO367" s="190"/>
      <c r="AP367" s="190"/>
      <c r="AQ367" s="190"/>
      <c r="AR367" s="190"/>
      <c r="AS367" s="190"/>
      <c r="AT367" s="190"/>
      <c r="AU367" s="190"/>
      <c r="AV367" s="242"/>
      <c r="AW367" s="242"/>
      <c r="AX367" s="190"/>
      <c r="AY367" s="190"/>
      <c r="AZ367" s="218"/>
      <c r="BA367" s="190"/>
      <c r="BB367" s="190"/>
      <c r="BC367" s="190"/>
      <c r="BD367" s="190"/>
      <c r="BE367" s="190"/>
      <c r="BF367" s="190"/>
      <c r="BG367" s="198" t="str">
        <f>IF(Tabela2[[#This Row],[Nazwa komponentu
'[3']]]&lt;&gt;"",'OT - przykład wodociąg'!$BS367,"")</f>
        <v/>
      </c>
      <c r="BH367" s="190"/>
      <c r="BI367" s="190"/>
      <c r="BJ367" s="190"/>
      <c r="BK367" s="190"/>
      <c r="BL367" s="190"/>
      <c r="BM367" s="190"/>
      <c r="BN367" s="190"/>
      <c r="BO367" s="190"/>
      <c r="BP367" s="190"/>
      <c r="BQ367" s="190"/>
      <c r="BR367" s="218"/>
      <c r="BS367" s="198" t="str">
        <f t="shared" si="6"/>
        <v/>
      </c>
      <c r="BT367" s="190"/>
      <c r="BU367" s="198" t="str">
        <f>IFERROR(IF(VLOOKUP(BS367,Słowniki_komponentów!$U$1:$Z$476,5,FALSE)="wg tabeli materiałowej",INDEX(Słowniki_komponentów!$AD$2:$AG$50,MATCH(BT367,Słowniki_komponentów!$AC$2:$AC$50,0),MATCH(BQ367,Słowniki_komponentów!$AD$1:$AG$1,0)),VLOOKUP(BS367,Słowniki_komponentów!$U$1:$Z$476,5,FALSE)),"brak wszystkich danych")</f>
        <v>brak wszystkich danych</v>
      </c>
      <c r="BV367" s="205"/>
      <c r="BZ367" s="90"/>
      <c r="CA367" s="90"/>
      <c r="CB367" s="90"/>
    </row>
    <row r="368" spans="1:80">
      <c r="A368" s="189" t="s">
        <v>4095</v>
      </c>
      <c r="B368" s="190"/>
      <c r="C368" s="191" t="str">
        <f>IFERROR(VLOOKUP('OT - przykład wodociąg'!$BS368,Słowniki_komponentów!$U$2:$Z$412,4,FALSE),"")</f>
        <v/>
      </c>
      <c r="D368" s="190"/>
      <c r="E368" s="190"/>
      <c r="F368" s="193"/>
      <c r="G368" s="193"/>
      <c r="H368" s="193"/>
      <c r="I368" s="253"/>
      <c r="J368" s="190"/>
      <c r="K368" s="194" t="str">
        <f>IF(Tabela2[[#This Row],[Nazwa komponentu
'[3']]]&lt;&gt;"",VLOOKUP('OT - przykład wodociąg'!$BT368,Słowniki_komponentów!$AC$2:$AH$50,6,FALSE),"")</f>
        <v/>
      </c>
      <c r="L368" s="202"/>
      <c r="M368" s="204"/>
      <c r="N368" s="202"/>
      <c r="O368" s="204">
        <f>'przedmiar - przykład wodociąg'!K376</f>
        <v>0</v>
      </c>
      <c r="P368" s="196" t="str">
        <f>IF(Tabela2[[#This Row],[Nazwa komponentu
'[3']]]&lt;&gt;"",SUM(L368:O368),"")</f>
        <v/>
      </c>
      <c r="Q368" s="190"/>
      <c r="R368" s="193"/>
      <c r="S368" s="193"/>
      <c r="T368" s="193"/>
      <c r="U368" s="190"/>
      <c r="V368" s="192"/>
      <c r="W368" s="197" t="str">
        <f>IFERROR(VLOOKUP('OT - przykład wodociąg'!$BS368,Słowniki_komponentów!$U$2:$Z$412,2,FALSE),"")</f>
        <v/>
      </c>
      <c r="X368" s="194" t="str">
        <f>IF(Tabela2[[#This Row],[Nazwa komponentu
'[3']]]&lt;&gt;"",IF(AND(Tabela2[[#This Row],[Wartość nakładów razem
'[15']]]&lt;3500,OR(MID('OT - przykład wodociąg'!$BS368,1,1)="4",MID('OT - przykład wodociąg'!$BS368,1,1)="5",MID('OT - przykład wodociąg'!$BS368,1,1)="6")),1,'OT - przykład wodociąg'!$BU368),"")</f>
        <v/>
      </c>
      <c r="Y368" s="190"/>
      <c r="Z368" s="190"/>
      <c r="AA368" s="190"/>
      <c r="AB368" s="190"/>
      <c r="AC368" s="198" t="str">
        <f>IF(Tabela2[[#This Row],[Nazwa komponentu
'[3']]]&lt;&gt;"",'OT - przykład wodociąg'!$BU368,"")</f>
        <v/>
      </c>
      <c r="AD368" s="190"/>
      <c r="AE368" s="190"/>
      <c r="AF368" s="190"/>
      <c r="AG368" s="190"/>
      <c r="AH368" s="190"/>
      <c r="AI368" s="190"/>
      <c r="AJ368" s="190"/>
      <c r="AK368" s="190"/>
      <c r="AL368" s="190"/>
      <c r="AM368" s="190"/>
      <c r="AN368" s="190"/>
      <c r="AO368" s="190"/>
      <c r="AP368" s="190"/>
      <c r="AQ368" s="190"/>
      <c r="AR368" s="190"/>
      <c r="AS368" s="190"/>
      <c r="AT368" s="190"/>
      <c r="AU368" s="190"/>
      <c r="AV368" s="242"/>
      <c r="AW368" s="242"/>
      <c r="AX368" s="190"/>
      <c r="AY368" s="190"/>
      <c r="AZ368" s="218"/>
      <c r="BA368" s="190"/>
      <c r="BB368" s="190"/>
      <c r="BC368" s="190"/>
      <c r="BD368" s="190"/>
      <c r="BE368" s="190"/>
      <c r="BF368" s="190"/>
      <c r="BG368" s="198" t="str">
        <f>IF(Tabela2[[#This Row],[Nazwa komponentu
'[3']]]&lt;&gt;"",'OT - przykład wodociąg'!$BS368,"")</f>
        <v/>
      </c>
      <c r="BH368" s="190"/>
      <c r="BI368" s="190"/>
      <c r="BJ368" s="190"/>
      <c r="BK368" s="190"/>
      <c r="BL368" s="190"/>
      <c r="BM368" s="190"/>
      <c r="BN368" s="190"/>
      <c r="BO368" s="190"/>
      <c r="BP368" s="190"/>
      <c r="BQ368" s="190"/>
      <c r="BR368" s="218"/>
      <c r="BS368" s="198" t="str">
        <f t="shared" si="6"/>
        <v/>
      </c>
      <c r="BT368" s="190"/>
      <c r="BU368" s="198" t="str">
        <f>IFERROR(IF(VLOOKUP(BS368,Słowniki_komponentów!$U$1:$Z$476,5,FALSE)="wg tabeli materiałowej",INDEX(Słowniki_komponentów!$AD$2:$AG$50,MATCH(BT368,Słowniki_komponentów!$AC$2:$AC$50,0),MATCH(BQ368,Słowniki_komponentów!$AD$1:$AG$1,0)),VLOOKUP(BS368,Słowniki_komponentów!$U$1:$Z$476,5,FALSE)),"brak wszystkich danych")</f>
        <v>brak wszystkich danych</v>
      </c>
      <c r="BV368" s="205"/>
      <c r="BZ368" s="90"/>
      <c r="CA368" s="90"/>
      <c r="CB368" s="90"/>
    </row>
    <row r="369" spans="1:80">
      <c r="A369" s="189" t="s">
        <v>4096</v>
      </c>
      <c r="B369" s="190"/>
      <c r="C369" s="191" t="str">
        <f>IFERROR(VLOOKUP('OT - przykład wodociąg'!$BS369,Słowniki_komponentów!$U$2:$Z$412,4,FALSE),"")</f>
        <v/>
      </c>
      <c r="D369" s="190"/>
      <c r="E369" s="190"/>
      <c r="F369" s="193"/>
      <c r="G369" s="193"/>
      <c r="H369" s="193"/>
      <c r="I369" s="253"/>
      <c r="J369" s="190"/>
      <c r="K369" s="194" t="str">
        <f>IF(Tabela2[[#This Row],[Nazwa komponentu
'[3']]]&lt;&gt;"",VLOOKUP('OT - przykład wodociąg'!$BT369,Słowniki_komponentów!$AC$2:$AH$50,6,FALSE),"")</f>
        <v/>
      </c>
      <c r="L369" s="202"/>
      <c r="M369" s="204"/>
      <c r="N369" s="202"/>
      <c r="O369" s="204">
        <f>'przedmiar - przykład wodociąg'!K377</f>
        <v>0</v>
      </c>
      <c r="P369" s="196" t="str">
        <f>IF(Tabela2[[#This Row],[Nazwa komponentu
'[3']]]&lt;&gt;"",SUM(L369:O369),"")</f>
        <v/>
      </c>
      <c r="Q369" s="190"/>
      <c r="R369" s="193"/>
      <c r="S369" s="193"/>
      <c r="T369" s="193"/>
      <c r="U369" s="190"/>
      <c r="V369" s="192"/>
      <c r="W369" s="197" t="str">
        <f>IFERROR(VLOOKUP('OT - przykład wodociąg'!$BS369,Słowniki_komponentów!$U$2:$Z$412,2,FALSE),"")</f>
        <v/>
      </c>
      <c r="X369" s="194" t="str">
        <f>IF(Tabela2[[#This Row],[Nazwa komponentu
'[3']]]&lt;&gt;"",IF(AND(Tabela2[[#This Row],[Wartość nakładów razem
'[15']]]&lt;3500,OR(MID('OT - przykład wodociąg'!$BS369,1,1)="4",MID('OT - przykład wodociąg'!$BS369,1,1)="5",MID('OT - przykład wodociąg'!$BS369,1,1)="6")),1,'OT - przykład wodociąg'!$BU369),"")</f>
        <v/>
      </c>
      <c r="Y369" s="190"/>
      <c r="Z369" s="190"/>
      <c r="AA369" s="190"/>
      <c r="AB369" s="190"/>
      <c r="AC369" s="198" t="str">
        <f>IF(Tabela2[[#This Row],[Nazwa komponentu
'[3']]]&lt;&gt;"",'OT - przykład wodociąg'!$BU369,"")</f>
        <v/>
      </c>
      <c r="AD369" s="190"/>
      <c r="AE369" s="190"/>
      <c r="AF369" s="190"/>
      <c r="AG369" s="190"/>
      <c r="AH369" s="190"/>
      <c r="AI369" s="190"/>
      <c r="AJ369" s="190"/>
      <c r="AK369" s="190"/>
      <c r="AL369" s="190"/>
      <c r="AM369" s="190"/>
      <c r="AN369" s="190"/>
      <c r="AO369" s="190"/>
      <c r="AP369" s="190"/>
      <c r="AQ369" s="190"/>
      <c r="AR369" s="190"/>
      <c r="AS369" s="190"/>
      <c r="AT369" s="190"/>
      <c r="AU369" s="190"/>
      <c r="AV369" s="242"/>
      <c r="AW369" s="242"/>
      <c r="AX369" s="190"/>
      <c r="AY369" s="190"/>
      <c r="AZ369" s="218"/>
      <c r="BA369" s="190"/>
      <c r="BB369" s="190"/>
      <c r="BC369" s="190"/>
      <c r="BD369" s="190"/>
      <c r="BE369" s="190"/>
      <c r="BF369" s="190"/>
      <c r="BG369" s="198" t="str">
        <f>IF(Tabela2[[#This Row],[Nazwa komponentu
'[3']]]&lt;&gt;"",'OT - przykład wodociąg'!$BS369,"")</f>
        <v/>
      </c>
      <c r="BH369" s="190"/>
      <c r="BI369" s="190"/>
      <c r="BJ369" s="190"/>
      <c r="BK369" s="190"/>
      <c r="BL369" s="190"/>
      <c r="BM369" s="190"/>
      <c r="BN369" s="190"/>
      <c r="BO369" s="190"/>
      <c r="BP369" s="190"/>
      <c r="BQ369" s="190"/>
      <c r="BR369" s="218"/>
      <c r="BS369" s="198" t="str">
        <f t="shared" si="6"/>
        <v/>
      </c>
      <c r="BT369" s="190"/>
      <c r="BU369" s="198" t="str">
        <f>IFERROR(IF(VLOOKUP(BS369,Słowniki_komponentów!$U$1:$Z$476,5,FALSE)="wg tabeli materiałowej",INDEX(Słowniki_komponentów!$AD$2:$AG$50,MATCH(BT369,Słowniki_komponentów!$AC$2:$AC$50,0),MATCH(BQ369,Słowniki_komponentów!$AD$1:$AG$1,0)),VLOOKUP(BS369,Słowniki_komponentów!$U$1:$Z$476,5,FALSE)),"brak wszystkich danych")</f>
        <v>brak wszystkich danych</v>
      </c>
      <c r="BV369" s="205"/>
      <c r="BZ369" s="90"/>
      <c r="CA369" s="90"/>
      <c r="CB369" s="90"/>
    </row>
    <row r="370" spans="1:80">
      <c r="A370" s="189" t="s">
        <v>4097</v>
      </c>
      <c r="B370" s="190"/>
      <c r="C370" s="191" t="str">
        <f>IFERROR(VLOOKUP('OT - przykład wodociąg'!$BS370,Słowniki_komponentów!$U$2:$Z$412,4,FALSE),"")</f>
        <v/>
      </c>
      <c r="D370" s="190"/>
      <c r="E370" s="190"/>
      <c r="F370" s="193"/>
      <c r="G370" s="193"/>
      <c r="H370" s="193"/>
      <c r="I370" s="253"/>
      <c r="J370" s="190"/>
      <c r="K370" s="194" t="str">
        <f>IF(Tabela2[[#This Row],[Nazwa komponentu
'[3']]]&lt;&gt;"",VLOOKUP('OT - przykład wodociąg'!$BT370,Słowniki_komponentów!$AC$2:$AH$50,6,FALSE),"")</f>
        <v/>
      </c>
      <c r="L370" s="202"/>
      <c r="M370" s="204"/>
      <c r="N370" s="202"/>
      <c r="O370" s="204">
        <f>'przedmiar - przykład wodociąg'!K378</f>
        <v>0</v>
      </c>
      <c r="P370" s="196" t="str">
        <f>IF(Tabela2[[#This Row],[Nazwa komponentu
'[3']]]&lt;&gt;"",SUM(L370:O370),"")</f>
        <v/>
      </c>
      <c r="Q370" s="190"/>
      <c r="R370" s="193"/>
      <c r="S370" s="193"/>
      <c r="T370" s="193"/>
      <c r="U370" s="190"/>
      <c r="V370" s="192"/>
      <c r="W370" s="197" t="str">
        <f>IFERROR(VLOOKUP('OT - przykład wodociąg'!$BS370,Słowniki_komponentów!$U$2:$Z$412,2,FALSE),"")</f>
        <v/>
      </c>
      <c r="X370" s="194" t="str">
        <f>IF(Tabela2[[#This Row],[Nazwa komponentu
'[3']]]&lt;&gt;"",IF(AND(Tabela2[[#This Row],[Wartość nakładów razem
'[15']]]&lt;3500,OR(MID('OT - przykład wodociąg'!$BS370,1,1)="4",MID('OT - przykład wodociąg'!$BS370,1,1)="5",MID('OT - przykład wodociąg'!$BS370,1,1)="6")),1,'OT - przykład wodociąg'!$BU370),"")</f>
        <v/>
      </c>
      <c r="Y370" s="190"/>
      <c r="Z370" s="190"/>
      <c r="AA370" s="190"/>
      <c r="AB370" s="190"/>
      <c r="AC370" s="198" t="str">
        <f>IF(Tabela2[[#This Row],[Nazwa komponentu
'[3']]]&lt;&gt;"",'OT - przykład wodociąg'!$BU370,"")</f>
        <v/>
      </c>
      <c r="AD370" s="190"/>
      <c r="AE370" s="190"/>
      <c r="AF370" s="190"/>
      <c r="AG370" s="190"/>
      <c r="AH370" s="190"/>
      <c r="AI370" s="190"/>
      <c r="AJ370" s="190"/>
      <c r="AK370" s="190"/>
      <c r="AL370" s="190"/>
      <c r="AM370" s="190"/>
      <c r="AN370" s="190"/>
      <c r="AO370" s="190"/>
      <c r="AP370" s="190"/>
      <c r="AQ370" s="190"/>
      <c r="AR370" s="190"/>
      <c r="AS370" s="190"/>
      <c r="AT370" s="190"/>
      <c r="AU370" s="190"/>
      <c r="AV370" s="242"/>
      <c r="AW370" s="242"/>
      <c r="AX370" s="190"/>
      <c r="AY370" s="190"/>
      <c r="AZ370" s="218"/>
      <c r="BA370" s="190"/>
      <c r="BB370" s="190"/>
      <c r="BC370" s="190"/>
      <c r="BD370" s="190"/>
      <c r="BE370" s="190"/>
      <c r="BF370" s="190"/>
      <c r="BG370" s="198" t="str">
        <f>IF(Tabela2[[#This Row],[Nazwa komponentu
'[3']]]&lt;&gt;"",'OT - przykład wodociąg'!$BS370,"")</f>
        <v/>
      </c>
      <c r="BH370" s="190"/>
      <c r="BI370" s="190"/>
      <c r="BJ370" s="190"/>
      <c r="BK370" s="190"/>
      <c r="BL370" s="190"/>
      <c r="BM370" s="190"/>
      <c r="BN370" s="190"/>
      <c r="BO370" s="190"/>
      <c r="BP370" s="190"/>
      <c r="BQ370" s="190"/>
      <c r="BR370" s="218"/>
      <c r="BS370" s="198" t="str">
        <f t="shared" si="6"/>
        <v/>
      </c>
      <c r="BT370" s="190"/>
      <c r="BU370" s="198" t="str">
        <f>IFERROR(IF(VLOOKUP(BS370,Słowniki_komponentów!$U$1:$Z$476,5,FALSE)="wg tabeli materiałowej",INDEX(Słowniki_komponentów!$AD$2:$AG$50,MATCH(BT370,Słowniki_komponentów!$AC$2:$AC$50,0),MATCH(BQ370,Słowniki_komponentów!$AD$1:$AG$1,0)),VLOOKUP(BS370,Słowniki_komponentów!$U$1:$Z$476,5,FALSE)),"brak wszystkich danych")</f>
        <v>brak wszystkich danych</v>
      </c>
      <c r="BV370" s="205"/>
      <c r="BZ370" s="90"/>
      <c r="CA370" s="90"/>
      <c r="CB370" s="90"/>
    </row>
    <row r="371" spans="1:80">
      <c r="A371" s="189" t="s">
        <v>4098</v>
      </c>
      <c r="B371" s="190"/>
      <c r="C371" s="191" t="str">
        <f>IFERROR(VLOOKUP('OT - przykład wodociąg'!$BS371,Słowniki_komponentów!$U$2:$Z$412,4,FALSE),"")</f>
        <v/>
      </c>
      <c r="D371" s="190"/>
      <c r="E371" s="190"/>
      <c r="F371" s="193"/>
      <c r="G371" s="193"/>
      <c r="H371" s="193"/>
      <c r="I371" s="253"/>
      <c r="J371" s="190"/>
      <c r="K371" s="194" t="str">
        <f>IF(Tabela2[[#This Row],[Nazwa komponentu
'[3']]]&lt;&gt;"",VLOOKUP('OT - przykład wodociąg'!$BT371,Słowniki_komponentów!$AC$2:$AH$50,6,FALSE),"")</f>
        <v/>
      </c>
      <c r="L371" s="202"/>
      <c r="M371" s="204"/>
      <c r="N371" s="202"/>
      <c r="O371" s="204">
        <f>'przedmiar - przykład wodociąg'!K379</f>
        <v>0</v>
      </c>
      <c r="P371" s="196" t="str">
        <f>IF(Tabela2[[#This Row],[Nazwa komponentu
'[3']]]&lt;&gt;"",SUM(L371:O371),"")</f>
        <v/>
      </c>
      <c r="Q371" s="190"/>
      <c r="R371" s="193"/>
      <c r="S371" s="193"/>
      <c r="T371" s="193"/>
      <c r="U371" s="190"/>
      <c r="V371" s="192"/>
      <c r="W371" s="197" t="str">
        <f>IFERROR(VLOOKUP('OT - przykład wodociąg'!$BS371,Słowniki_komponentów!$U$2:$Z$412,2,FALSE),"")</f>
        <v/>
      </c>
      <c r="X371" s="194" t="str">
        <f>IF(Tabela2[[#This Row],[Nazwa komponentu
'[3']]]&lt;&gt;"",IF(AND(Tabela2[[#This Row],[Wartość nakładów razem
'[15']]]&lt;3500,OR(MID('OT - przykład wodociąg'!$BS371,1,1)="4",MID('OT - przykład wodociąg'!$BS371,1,1)="5",MID('OT - przykład wodociąg'!$BS371,1,1)="6")),1,'OT - przykład wodociąg'!$BU371),"")</f>
        <v/>
      </c>
      <c r="Y371" s="190"/>
      <c r="Z371" s="190"/>
      <c r="AA371" s="190"/>
      <c r="AB371" s="190"/>
      <c r="AC371" s="198" t="str">
        <f>IF(Tabela2[[#This Row],[Nazwa komponentu
'[3']]]&lt;&gt;"",'OT - przykład wodociąg'!$BU371,"")</f>
        <v/>
      </c>
      <c r="AD371" s="190"/>
      <c r="AE371" s="190"/>
      <c r="AF371" s="190"/>
      <c r="AG371" s="190"/>
      <c r="AH371" s="190"/>
      <c r="AI371" s="190"/>
      <c r="AJ371" s="190"/>
      <c r="AK371" s="190"/>
      <c r="AL371" s="190"/>
      <c r="AM371" s="190"/>
      <c r="AN371" s="190"/>
      <c r="AO371" s="190"/>
      <c r="AP371" s="190"/>
      <c r="AQ371" s="190"/>
      <c r="AR371" s="190"/>
      <c r="AS371" s="190"/>
      <c r="AT371" s="190"/>
      <c r="AU371" s="190"/>
      <c r="AV371" s="242"/>
      <c r="AW371" s="242"/>
      <c r="AX371" s="190"/>
      <c r="AY371" s="190"/>
      <c r="AZ371" s="218"/>
      <c r="BA371" s="190"/>
      <c r="BB371" s="190"/>
      <c r="BC371" s="190"/>
      <c r="BD371" s="190"/>
      <c r="BE371" s="190"/>
      <c r="BF371" s="190"/>
      <c r="BG371" s="198" t="str">
        <f>IF(Tabela2[[#This Row],[Nazwa komponentu
'[3']]]&lt;&gt;"",'OT - przykład wodociąg'!$BS371,"")</f>
        <v/>
      </c>
      <c r="BH371" s="190"/>
      <c r="BI371" s="190"/>
      <c r="BJ371" s="190"/>
      <c r="BK371" s="190"/>
      <c r="BL371" s="190"/>
      <c r="BM371" s="190"/>
      <c r="BN371" s="190"/>
      <c r="BO371" s="190"/>
      <c r="BP371" s="190"/>
      <c r="BQ371" s="190"/>
      <c r="BR371" s="218"/>
      <c r="BS371" s="198" t="str">
        <f t="shared" si="6"/>
        <v/>
      </c>
      <c r="BT371" s="190"/>
      <c r="BU371" s="198" t="str">
        <f>IFERROR(IF(VLOOKUP(BS371,Słowniki_komponentów!$U$1:$Z$476,5,FALSE)="wg tabeli materiałowej",INDEX(Słowniki_komponentów!$AD$2:$AG$50,MATCH(BT371,Słowniki_komponentów!$AC$2:$AC$50,0),MATCH(BQ371,Słowniki_komponentów!$AD$1:$AG$1,0)),VLOOKUP(BS371,Słowniki_komponentów!$U$1:$Z$476,5,FALSE)),"brak wszystkich danych")</f>
        <v>brak wszystkich danych</v>
      </c>
      <c r="BV371" s="205"/>
      <c r="BZ371" s="90"/>
      <c r="CA371" s="90"/>
      <c r="CB371" s="90"/>
    </row>
    <row r="372" spans="1:80">
      <c r="A372" s="189" t="s">
        <v>4099</v>
      </c>
      <c r="B372" s="190"/>
      <c r="C372" s="191" t="str">
        <f>IFERROR(VLOOKUP('OT - przykład wodociąg'!$BS372,Słowniki_komponentów!$U$2:$Z$412,4,FALSE),"")</f>
        <v/>
      </c>
      <c r="D372" s="190"/>
      <c r="E372" s="190"/>
      <c r="F372" s="193"/>
      <c r="G372" s="193"/>
      <c r="H372" s="193"/>
      <c r="I372" s="253"/>
      <c r="J372" s="190"/>
      <c r="K372" s="194" t="str">
        <f>IF(Tabela2[[#This Row],[Nazwa komponentu
'[3']]]&lt;&gt;"",VLOOKUP('OT - przykład wodociąg'!$BT372,Słowniki_komponentów!$AC$2:$AH$50,6,FALSE),"")</f>
        <v/>
      </c>
      <c r="L372" s="202"/>
      <c r="M372" s="204"/>
      <c r="N372" s="202"/>
      <c r="O372" s="204">
        <f>'przedmiar - przykład wodociąg'!K380</f>
        <v>0</v>
      </c>
      <c r="P372" s="196" t="str">
        <f>IF(Tabela2[[#This Row],[Nazwa komponentu
'[3']]]&lt;&gt;"",SUM(L372:O372),"")</f>
        <v/>
      </c>
      <c r="Q372" s="190"/>
      <c r="R372" s="193"/>
      <c r="S372" s="193"/>
      <c r="T372" s="193"/>
      <c r="U372" s="190"/>
      <c r="V372" s="192"/>
      <c r="W372" s="197" t="str">
        <f>IFERROR(VLOOKUP('OT - przykład wodociąg'!$BS372,Słowniki_komponentów!$U$2:$Z$412,2,FALSE),"")</f>
        <v/>
      </c>
      <c r="X372" s="194" t="str">
        <f>IF(Tabela2[[#This Row],[Nazwa komponentu
'[3']]]&lt;&gt;"",IF(AND(Tabela2[[#This Row],[Wartość nakładów razem
'[15']]]&lt;3500,OR(MID('OT - przykład wodociąg'!$BS372,1,1)="4",MID('OT - przykład wodociąg'!$BS372,1,1)="5",MID('OT - przykład wodociąg'!$BS372,1,1)="6")),1,'OT - przykład wodociąg'!$BU372),"")</f>
        <v/>
      </c>
      <c r="Y372" s="190"/>
      <c r="Z372" s="190"/>
      <c r="AA372" s="190"/>
      <c r="AB372" s="190"/>
      <c r="AC372" s="198" t="str">
        <f>IF(Tabela2[[#This Row],[Nazwa komponentu
'[3']]]&lt;&gt;"",'OT - przykład wodociąg'!$BU372,"")</f>
        <v/>
      </c>
      <c r="AD372" s="190"/>
      <c r="AE372" s="190"/>
      <c r="AF372" s="190"/>
      <c r="AG372" s="190"/>
      <c r="AH372" s="190"/>
      <c r="AI372" s="190"/>
      <c r="AJ372" s="190"/>
      <c r="AK372" s="190"/>
      <c r="AL372" s="190"/>
      <c r="AM372" s="190"/>
      <c r="AN372" s="190"/>
      <c r="AO372" s="190"/>
      <c r="AP372" s="190"/>
      <c r="AQ372" s="190"/>
      <c r="AR372" s="190"/>
      <c r="AS372" s="190"/>
      <c r="AT372" s="190"/>
      <c r="AU372" s="190"/>
      <c r="AV372" s="242"/>
      <c r="AW372" s="242"/>
      <c r="AX372" s="190"/>
      <c r="AY372" s="190"/>
      <c r="AZ372" s="218"/>
      <c r="BA372" s="190"/>
      <c r="BB372" s="190"/>
      <c r="BC372" s="190"/>
      <c r="BD372" s="190"/>
      <c r="BE372" s="190"/>
      <c r="BF372" s="190"/>
      <c r="BG372" s="198" t="str">
        <f>IF(Tabela2[[#This Row],[Nazwa komponentu
'[3']]]&lt;&gt;"",'OT - przykład wodociąg'!$BS372,"")</f>
        <v/>
      </c>
      <c r="BH372" s="190"/>
      <c r="BI372" s="190"/>
      <c r="BJ372" s="190"/>
      <c r="BK372" s="190"/>
      <c r="BL372" s="190"/>
      <c r="BM372" s="190"/>
      <c r="BN372" s="190"/>
      <c r="BO372" s="190"/>
      <c r="BP372" s="190"/>
      <c r="BQ372" s="190"/>
      <c r="BR372" s="218"/>
      <c r="BS372" s="198" t="str">
        <f t="shared" si="6"/>
        <v/>
      </c>
      <c r="BT372" s="190"/>
      <c r="BU372" s="198" t="str">
        <f>IFERROR(IF(VLOOKUP(BS372,Słowniki_komponentów!$U$1:$Z$476,5,FALSE)="wg tabeli materiałowej",INDEX(Słowniki_komponentów!$AD$2:$AG$50,MATCH(BT372,Słowniki_komponentów!$AC$2:$AC$50,0),MATCH(BQ372,Słowniki_komponentów!$AD$1:$AG$1,0)),VLOOKUP(BS372,Słowniki_komponentów!$U$1:$Z$476,5,FALSE)),"brak wszystkich danych")</f>
        <v>brak wszystkich danych</v>
      </c>
      <c r="BV372" s="205"/>
      <c r="BZ372" s="90"/>
      <c r="CA372" s="90"/>
      <c r="CB372" s="90"/>
    </row>
    <row r="373" spans="1:80">
      <c r="A373" s="189" t="s">
        <v>4100</v>
      </c>
      <c r="B373" s="190"/>
      <c r="C373" s="191" t="str">
        <f>IFERROR(VLOOKUP('OT - przykład wodociąg'!$BS373,Słowniki_komponentów!$U$2:$Z$412,4,FALSE),"")</f>
        <v/>
      </c>
      <c r="D373" s="190"/>
      <c r="E373" s="190"/>
      <c r="F373" s="193"/>
      <c r="G373" s="193"/>
      <c r="H373" s="193"/>
      <c r="I373" s="253"/>
      <c r="J373" s="190"/>
      <c r="K373" s="194" t="str">
        <f>IF(Tabela2[[#This Row],[Nazwa komponentu
'[3']]]&lt;&gt;"",VLOOKUP('OT - przykład wodociąg'!$BT373,Słowniki_komponentów!$AC$2:$AH$50,6,FALSE),"")</f>
        <v/>
      </c>
      <c r="L373" s="202"/>
      <c r="M373" s="204"/>
      <c r="N373" s="202"/>
      <c r="O373" s="204">
        <f>'przedmiar - przykład wodociąg'!K381</f>
        <v>0</v>
      </c>
      <c r="P373" s="196" t="str">
        <f>IF(Tabela2[[#This Row],[Nazwa komponentu
'[3']]]&lt;&gt;"",SUM(L373:O373),"")</f>
        <v/>
      </c>
      <c r="Q373" s="190"/>
      <c r="R373" s="193"/>
      <c r="S373" s="193"/>
      <c r="T373" s="193"/>
      <c r="U373" s="190"/>
      <c r="V373" s="192"/>
      <c r="W373" s="197" t="str">
        <f>IFERROR(VLOOKUP('OT - przykład wodociąg'!$BS373,Słowniki_komponentów!$U$2:$Z$412,2,FALSE),"")</f>
        <v/>
      </c>
      <c r="X373" s="194" t="str">
        <f>IF(Tabela2[[#This Row],[Nazwa komponentu
'[3']]]&lt;&gt;"",IF(AND(Tabela2[[#This Row],[Wartość nakładów razem
'[15']]]&lt;3500,OR(MID('OT - przykład wodociąg'!$BS373,1,1)="4",MID('OT - przykład wodociąg'!$BS373,1,1)="5",MID('OT - przykład wodociąg'!$BS373,1,1)="6")),1,'OT - przykład wodociąg'!$BU373),"")</f>
        <v/>
      </c>
      <c r="Y373" s="190"/>
      <c r="Z373" s="190"/>
      <c r="AA373" s="190"/>
      <c r="AB373" s="190"/>
      <c r="AC373" s="198" t="str">
        <f>IF(Tabela2[[#This Row],[Nazwa komponentu
'[3']]]&lt;&gt;"",'OT - przykład wodociąg'!$BU373,"")</f>
        <v/>
      </c>
      <c r="AD373" s="190"/>
      <c r="AE373" s="190"/>
      <c r="AF373" s="190"/>
      <c r="AG373" s="190"/>
      <c r="AH373" s="190"/>
      <c r="AI373" s="190"/>
      <c r="AJ373" s="190"/>
      <c r="AK373" s="190"/>
      <c r="AL373" s="190"/>
      <c r="AM373" s="190"/>
      <c r="AN373" s="190"/>
      <c r="AO373" s="190"/>
      <c r="AP373" s="190"/>
      <c r="AQ373" s="190"/>
      <c r="AR373" s="190"/>
      <c r="AS373" s="190"/>
      <c r="AT373" s="190"/>
      <c r="AU373" s="190"/>
      <c r="AV373" s="242"/>
      <c r="AW373" s="242"/>
      <c r="AX373" s="190"/>
      <c r="AY373" s="190"/>
      <c r="AZ373" s="218"/>
      <c r="BA373" s="190"/>
      <c r="BB373" s="190"/>
      <c r="BC373" s="190"/>
      <c r="BD373" s="190"/>
      <c r="BE373" s="190"/>
      <c r="BF373" s="190"/>
      <c r="BG373" s="198" t="str">
        <f>IF(Tabela2[[#This Row],[Nazwa komponentu
'[3']]]&lt;&gt;"",'OT - przykład wodociąg'!$BS373,"")</f>
        <v/>
      </c>
      <c r="BH373" s="190"/>
      <c r="BI373" s="190"/>
      <c r="BJ373" s="190"/>
      <c r="BK373" s="190"/>
      <c r="BL373" s="190"/>
      <c r="BM373" s="190"/>
      <c r="BN373" s="190"/>
      <c r="BO373" s="190"/>
      <c r="BP373" s="190"/>
      <c r="BQ373" s="190"/>
      <c r="BR373" s="218"/>
      <c r="BS373" s="198" t="str">
        <f t="shared" si="6"/>
        <v/>
      </c>
      <c r="BT373" s="190"/>
      <c r="BU373" s="198" t="str">
        <f>IFERROR(IF(VLOOKUP(BS373,Słowniki_komponentów!$U$1:$Z$476,5,FALSE)="wg tabeli materiałowej",INDEX(Słowniki_komponentów!$AD$2:$AG$50,MATCH(BT373,Słowniki_komponentów!$AC$2:$AC$50,0),MATCH(BQ373,Słowniki_komponentów!$AD$1:$AG$1,0)),VLOOKUP(BS373,Słowniki_komponentów!$U$1:$Z$476,5,FALSE)),"brak wszystkich danych")</f>
        <v>brak wszystkich danych</v>
      </c>
      <c r="BV373" s="205"/>
      <c r="BZ373" s="90"/>
      <c r="CA373" s="90"/>
      <c r="CB373" s="90"/>
    </row>
    <row r="374" spans="1:80">
      <c r="A374" s="189" t="s">
        <v>4101</v>
      </c>
      <c r="B374" s="190"/>
      <c r="C374" s="191" t="str">
        <f>IFERROR(VLOOKUP('OT - przykład wodociąg'!$BS374,Słowniki_komponentów!$U$2:$Z$412,4,FALSE),"")</f>
        <v/>
      </c>
      <c r="D374" s="190"/>
      <c r="E374" s="190"/>
      <c r="F374" s="193"/>
      <c r="G374" s="193"/>
      <c r="H374" s="193"/>
      <c r="I374" s="253"/>
      <c r="J374" s="190"/>
      <c r="K374" s="194" t="str">
        <f>IF(Tabela2[[#This Row],[Nazwa komponentu
'[3']]]&lt;&gt;"",VLOOKUP('OT - przykład wodociąg'!$BT374,Słowniki_komponentów!$AC$2:$AH$50,6,FALSE),"")</f>
        <v/>
      </c>
      <c r="L374" s="202"/>
      <c r="M374" s="204"/>
      <c r="N374" s="202"/>
      <c r="O374" s="204">
        <f>'przedmiar - przykład wodociąg'!K382</f>
        <v>0</v>
      </c>
      <c r="P374" s="196" t="str">
        <f>IF(Tabela2[[#This Row],[Nazwa komponentu
'[3']]]&lt;&gt;"",SUM(L374:O374),"")</f>
        <v/>
      </c>
      <c r="Q374" s="190"/>
      <c r="R374" s="193"/>
      <c r="S374" s="193"/>
      <c r="T374" s="193"/>
      <c r="U374" s="190"/>
      <c r="V374" s="192"/>
      <c r="W374" s="197" t="str">
        <f>IFERROR(VLOOKUP('OT - przykład wodociąg'!$BS374,Słowniki_komponentów!$U$2:$Z$412,2,FALSE),"")</f>
        <v/>
      </c>
      <c r="X374" s="194" t="str">
        <f>IF(Tabela2[[#This Row],[Nazwa komponentu
'[3']]]&lt;&gt;"",IF(AND(Tabela2[[#This Row],[Wartość nakładów razem
'[15']]]&lt;3500,OR(MID('OT - przykład wodociąg'!$BS374,1,1)="4",MID('OT - przykład wodociąg'!$BS374,1,1)="5",MID('OT - przykład wodociąg'!$BS374,1,1)="6")),1,'OT - przykład wodociąg'!$BU374),"")</f>
        <v/>
      </c>
      <c r="Y374" s="190"/>
      <c r="Z374" s="190"/>
      <c r="AA374" s="190"/>
      <c r="AB374" s="190"/>
      <c r="AC374" s="198" t="str">
        <f>IF(Tabela2[[#This Row],[Nazwa komponentu
'[3']]]&lt;&gt;"",'OT - przykład wodociąg'!$BU374,"")</f>
        <v/>
      </c>
      <c r="AD374" s="190"/>
      <c r="AE374" s="190"/>
      <c r="AF374" s="190"/>
      <c r="AG374" s="190"/>
      <c r="AH374" s="190"/>
      <c r="AI374" s="190"/>
      <c r="AJ374" s="190"/>
      <c r="AK374" s="190"/>
      <c r="AL374" s="190"/>
      <c r="AM374" s="190"/>
      <c r="AN374" s="190"/>
      <c r="AO374" s="190"/>
      <c r="AP374" s="190"/>
      <c r="AQ374" s="190"/>
      <c r="AR374" s="190"/>
      <c r="AS374" s="190"/>
      <c r="AT374" s="190"/>
      <c r="AU374" s="190"/>
      <c r="AV374" s="242"/>
      <c r="AW374" s="242"/>
      <c r="AX374" s="190"/>
      <c r="AY374" s="190"/>
      <c r="AZ374" s="218"/>
      <c r="BA374" s="190"/>
      <c r="BB374" s="190"/>
      <c r="BC374" s="190"/>
      <c r="BD374" s="190"/>
      <c r="BE374" s="190"/>
      <c r="BF374" s="190"/>
      <c r="BG374" s="198" t="str">
        <f>IF(Tabela2[[#This Row],[Nazwa komponentu
'[3']]]&lt;&gt;"",'OT - przykład wodociąg'!$BS374,"")</f>
        <v/>
      </c>
      <c r="BH374" s="190"/>
      <c r="BI374" s="190"/>
      <c r="BJ374" s="190"/>
      <c r="BK374" s="190"/>
      <c r="BL374" s="190"/>
      <c r="BM374" s="190"/>
      <c r="BN374" s="190"/>
      <c r="BO374" s="190"/>
      <c r="BP374" s="190"/>
      <c r="BQ374" s="190"/>
      <c r="BR374" s="218"/>
      <c r="BS374" s="198" t="str">
        <f t="shared" si="6"/>
        <v/>
      </c>
      <c r="BT374" s="190"/>
      <c r="BU374" s="198" t="str">
        <f>IFERROR(IF(VLOOKUP(BS374,Słowniki_komponentów!$U$1:$Z$476,5,FALSE)="wg tabeli materiałowej",INDEX(Słowniki_komponentów!$AD$2:$AG$50,MATCH(BT374,Słowniki_komponentów!$AC$2:$AC$50,0),MATCH(BQ374,Słowniki_komponentów!$AD$1:$AG$1,0)),VLOOKUP(BS374,Słowniki_komponentów!$U$1:$Z$476,5,FALSE)),"brak wszystkich danych")</f>
        <v>brak wszystkich danych</v>
      </c>
      <c r="BV374" s="205"/>
      <c r="BZ374" s="90"/>
      <c r="CA374" s="90"/>
      <c r="CB374" s="90"/>
    </row>
    <row r="375" spans="1:80">
      <c r="A375" s="189" t="s">
        <v>4102</v>
      </c>
      <c r="B375" s="190"/>
      <c r="C375" s="191" t="str">
        <f>IFERROR(VLOOKUP('OT - przykład wodociąg'!$BS375,Słowniki_komponentów!$U$2:$Z$412,4,FALSE),"")</f>
        <v/>
      </c>
      <c r="D375" s="190"/>
      <c r="E375" s="190"/>
      <c r="F375" s="193"/>
      <c r="G375" s="193"/>
      <c r="H375" s="193"/>
      <c r="I375" s="253"/>
      <c r="J375" s="190"/>
      <c r="K375" s="194" t="str">
        <f>IF(Tabela2[[#This Row],[Nazwa komponentu
'[3']]]&lt;&gt;"",VLOOKUP('OT - przykład wodociąg'!$BT375,Słowniki_komponentów!$AC$2:$AH$50,6,FALSE),"")</f>
        <v/>
      </c>
      <c r="L375" s="202"/>
      <c r="M375" s="204"/>
      <c r="N375" s="202"/>
      <c r="O375" s="204">
        <f>'przedmiar - przykład wodociąg'!K383</f>
        <v>0</v>
      </c>
      <c r="P375" s="196" t="str">
        <f>IF(Tabela2[[#This Row],[Nazwa komponentu
'[3']]]&lt;&gt;"",SUM(L375:O375),"")</f>
        <v/>
      </c>
      <c r="Q375" s="190"/>
      <c r="R375" s="193"/>
      <c r="S375" s="193"/>
      <c r="T375" s="193"/>
      <c r="U375" s="190"/>
      <c r="V375" s="192"/>
      <c r="W375" s="197" t="str">
        <f>IFERROR(VLOOKUP('OT - przykład wodociąg'!$BS375,Słowniki_komponentów!$U$2:$Z$412,2,FALSE),"")</f>
        <v/>
      </c>
      <c r="X375" s="194" t="str">
        <f>IF(Tabela2[[#This Row],[Nazwa komponentu
'[3']]]&lt;&gt;"",IF(AND(Tabela2[[#This Row],[Wartość nakładów razem
'[15']]]&lt;3500,OR(MID('OT - przykład wodociąg'!$BS375,1,1)="4",MID('OT - przykład wodociąg'!$BS375,1,1)="5",MID('OT - przykład wodociąg'!$BS375,1,1)="6")),1,'OT - przykład wodociąg'!$BU375),"")</f>
        <v/>
      </c>
      <c r="Y375" s="190"/>
      <c r="Z375" s="190"/>
      <c r="AA375" s="190"/>
      <c r="AB375" s="190"/>
      <c r="AC375" s="198" t="str">
        <f>IF(Tabela2[[#This Row],[Nazwa komponentu
'[3']]]&lt;&gt;"",'OT - przykład wodociąg'!$BU375,"")</f>
        <v/>
      </c>
      <c r="AD375" s="190"/>
      <c r="AE375" s="190"/>
      <c r="AF375" s="190"/>
      <c r="AG375" s="190"/>
      <c r="AH375" s="190"/>
      <c r="AI375" s="190"/>
      <c r="AJ375" s="190"/>
      <c r="AK375" s="190"/>
      <c r="AL375" s="190"/>
      <c r="AM375" s="190"/>
      <c r="AN375" s="190"/>
      <c r="AO375" s="190"/>
      <c r="AP375" s="190"/>
      <c r="AQ375" s="190"/>
      <c r="AR375" s="190"/>
      <c r="AS375" s="190"/>
      <c r="AT375" s="190"/>
      <c r="AU375" s="190"/>
      <c r="AV375" s="242"/>
      <c r="AW375" s="242"/>
      <c r="AX375" s="190"/>
      <c r="AY375" s="190"/>
      <c r="AZ375" s="218"/>
      <c r="BA375" s="190"/>
      <c r="BB375" s="190"/>
      <c r="BC375" s="190"/>
      <c r="BD375" s="190"/>
      <c r="BE375" s="190"/>
      <c r="BF375" s="190"/>
      <c r="BG375" s="198" t="str">
        <f>IF(Tabela2[[#This Row],[Nazwa komponentu
'[3']]]&lt;&gt;"",'OT - przykład wodociąg'!$BS375,"")</f>
        <v/>
      </c>
      <c r="BH375" s="190"/>
      <c r="BI375" s="190"/>
      <c r="BJ375" s="190"/>
      <c r="BK375" s="190"/>
      <c r="BL375" s="190"/>
      <c r="BM375" s="190"/>
      <c r="BN375" s="190"/>
      <c r="BO375" s="190"/>
      <c r="BP375" s="190"/>
      <c r="BQ375" s="190"/>
      <c r="BR375" s="218"/>
      <c r="BS375" s="198" t="str">
        <f t="shared" si="6"/>
        <v/>
      </c>
      <c r="BT375" s="190"/>
      <c r="BU375" s="198" t="str">
        <f>IFERROR(IF(VLOOKUP(BS375,Słowniki_komponentów!$U$1:$Z$476,5,FALSE)="wg tabeli materiałowej",INDEX(Słowniki_komponentów!$AD$2:$AG$50,MATCH(BT375,Słowniki_komponentów!$AC$2:$AC$50,0),MATCH(BQ375,Słowniki_komponentów!$AD$1:$AG$1,0)),VLOOKUP(BS375,Słowniki_komponentów!$U$1:$Z$476,5,FALSE)),"brak wszystkich danych")</f>
        <v>brak wszystkich danych</v>
      </c>
      <c r="BV375" s="205"/>
      <c r="BZ375" s="90"/>
      <c r="CA375" s="90"/>
      <c r="CB375" s="90"/>
    </row>
    <row r="376" spans="1:80">
      <c r="A376" s="189" t="s">
        <v>4103</v>
      </c>
      <c r="B376" s="190"/>
      <c r="C376" s="191" t="str">
        <f>IFERROR(VLOOKUP('OT - przykład wodociąg'!$BS376,Słowniki_komponentów!$U$2:$Z$412,4,FALSE),"")</f>
        <v/>
      </c>
      <c r="D376" s="190"/>
      <c r="E376" s="190"/>
      <c r="F376" s="193"/>
      <c r="G376" s="193"/>
      <c r="H376" s="193"/>
      <c r="I376" s="253"/>
      <c r="J376" s="190"/>
      <c r="K376" s="194" t="str">
        <f>IF(Tabela2[[#This Row],[Nazwa komponentu
'[3']]]&lt;&gt;"",VLOOKUP('OT - przykład wodociąg'!$BT376,Słowniki_komponentów!$AC$2:$AH$50,6,FALSE),"")</f>
        <v/>
      </c>
      <c r="L376" s="202"/>
      <c r="M376" s="204"/>
      <c r="N376" s="202"/>
      <c r="O376" s="204">
        <f>'przedmiar - przykład wodociąg'!K384</f>
        <v>0</v>
      </c>
      <c r="P376" s="196" t="str">
        <f>IF(Tabela2[[#This Row],[Nazwa komponentu
'[3']]]&lt;&gt;"",SUM(L376:O376),"")</f>
        <v/>
      </c>
      <c r="Q376" s="190"/>
      <c r="R376" s="193"/>
      <c r="S376" s="193"/>
      <c r="T376" s="193"/>
      <c r="U376" s="190"/>
      <c r="V376" s="192"/>
      <c r="W376" s="197" t="str">
        <f>IFERROR(VLOOKUP('OT - przykład wodociąg'!$BS376,Słowniki_komponentów!$U$2:$Z$412,2,FALSE),"")</f>
        <v/>
      </c>
      <c r="X376" s="194" t="str">
        <f>IF(Tabela2[[#This Row],[Nazwa komponentu
'[3']]]&lt;&gt;"",IF(AND(Tabela2[[#This Row],[Wartość nakładów razem
'[15']]]&lt;3500,OR(MID('OT - przykład wodociąg'!$BS376,1,1)="4",MID('OT - przykład wodociąg'!$BS376,1,1)="5",MID('OT - przykład wodociąg'!$BS376,1,1)="6")),1,'OT - przykład wodociąg'!$BU376),"")</f>
        <v/>
      </c>
      <c r="Y376" s="190"/>
      <c r="Z376" s="190"/>
      <c r="AA376" s="190"/>
      <c r="AB376" s="190"/>
      <c r="AC376" s="198" t="str">
        <f>IF(Tabela2[[#This Row],[Nazwa komponentu
'[3']]]&lt;&gt;"",'OT - przykład wodociąg'!$BU376,"")</f>
        <v/>
      </c>
      <c r="AD376" s="190"/>
      <c r="AE376" s="190"/>
      <c r="AF376" s="190"/>
      <c r="AG376" s="190"/>
      <c r="AH376" s="190"/>
      <c r="AI376" s="190"/>
      <c r="AJ376" s="190"/>
      <c r="AK376" s="190"/>
      <c r="AL376" s="190"/>
      <c r="AM376" s="190"/>
      <c r="AN376" s="190"/>
      <c r="AO376" s="190"/>
      <c r="AP376" s="190"/>
      <c r="AQ376" s="190"/>
      <c r="AR376" s="190"/>
      <c r="AS376" s="190"/>
      <c r="AT376" s="190"/>
      <c r="AU376" s="190"/>
      <c r="AV376" s="242"/>
      <c r="AW376" s="242"/>
      <c r="AX376" s="190"/>
      <c r="AY376" s="190"/>
      <c r="AZ376" s="218"/>
      <c r="BA376" s="190"/>
      <c r="BB376" s="190"/>
      <c r="BC376" s="190"/>
      <c r="BD376" s="190"/>
      <c r="BE376" s="190"/>
      <c r="BF376" s="190"/>
      <c r="BG376" s="198" t="str">
        <f>IF(Tabela2[[#This Row],[Nazwa komponentu
'[3']]]&lt;&gt;"",'OT - przykład wodociąg'!$BS376,"")</f>
        <v/>
      </c>
      <c r="BH376" s="190"/>
      <c r="BI376" s="190"/>
      <c r="BJ376" s="190"/>
      <c r="BK376" s="190"/>
      <c r="BL376" s="190"/>
      <c r="BM376" s="190"/>
      <c r="BN376" s="190"/>
      <c r="BO376" s="190"/>
      <c r="BP376" s="190"/>
      <c r="BQ376" s="190"/>
      <c r="BR376" s="218"/>
      <c r="BS376" s="198" t="str">
        <f t="shared" si="6"/>
        <v/>
      </c>
      <c r="BT376" s="190"/>
      <c r="BU376" s="198" t="str">
        <f>IFERROR(IF(VLOOKUP(BS376,Słowniki_komponentów!$U$1:$Z$476,5,FALSE)="wg tabeli materiałowej",INDEX(Słowniki_komponentów!$AD$2:$AG$50,MATCH(BT376,Słowniki_komponentów!$AC$2:$AC$50,0),MATCH(BQ376,Słowniki_komponentów!$AD$1:$AG$1,0)),VLOOKUP(BS376,Słowniki_komponentów!$U$1:$Z$476,5,FALSE)),"brak wszystkich danych")</f>
        <v>brak wszystkich danych</v>
      </c>
      <c r="BV376" s="205"/>
      <c r="BZ376" s="90"/>
      <c r="CA376" s="90"/>
      <c r="CB376" s="90"/>
    </row>
    <row r="377" spans="1:80">
      <c r="A377" s="189" t="s">
        <v>4104</v>
      </c>
      <c r="B377" s="190"/>
      <c r="C377" s="191" t="str">
        <f>IFERROR(VLOOKUP('OT - przykład wodociąg'!$BS377,Słowniki_komponentów!$U$2:$Z$412,4,FALSE),"")</f>
        <v/>
      </c>
      <c r="D377" s="190"/>
      <c r="E377" s="190"/>
      <c r="F377" s="193"/>
      <c r="G377" s="193"/>
      <c r="H377" s="193"/>
      <c r="I377" s="253"/>
      <c r="J377" s="190"/>
      <c r="K377" s="194" t="str">
        <f>IF(Tabela2[[#This Row],[Nazwa komponentu
'[3']]]&lt;&gt;"",VLOOKUP('OT - przykład wodociąg'!$BT377,Słowniki_komponentów!$AC$2:$AH$50,6,FALSE),"")</f>
        <v/>
      </c>
      <c r="L377" s="202"/>
      <c r="M377" s="204"/>
      <c r="N377" s="202"/>
      <c r="O377" s="204">
        <f>'przedmiar - przykład wodociąg'!K385</f>
        <v>0</v>
      </c>
      <c r="P377" s="196" t="str">
        <f>IF(Tabela2[[#This Row],[Nazwa komponentu
'[3']]]&lt;&gt;"",SUM(L377:O377),"")</f>
        <v/>
      </c>
      <c r="Q377" s="190"/>
      <c r="R377" s="193"/>
      <c r="S377" s="193"/>
      <c r="T377" s="193"/>
      <c r="U377" s="190"/>
      <c r="V377" s="192"/>
      <c r="W377" s="197" t="str">
        <f>IFERROR(VLOOKUP('OT - przykład wodociąg'!$BS377,Słowniki_komponentów!$U$2:$Z$412,2,FALSE),"")</f>
        <v/>
      </c>
      <c r="X377" s="194" t="str">
        <f>IF(Tabela2[[#This Row],[Nazwa komponentu
'[3']]]&lt;&gt;"",IF(AND(Tabela2[[#This Row],[Wartość nakładów razem
'[15']]]&lt;3500,OR(MID('OT - przykład wodociąg'!$BS377,1,1)="4",MID('OT - przykład wodociąg'!$BS377,1,1)="5",MID('OT - przykład wodociąg'!$BS377,1,1)="6")),1,'OT - przykład wodociąg'!$BU377),"")</f>
        <v/>
      </c>
      <c r="Y377" s="190"/>
      <c r="Z377" s="190"/>
      <c r="AA377" s="190"/>
      <c r="AB377" s="190"/>
      <c r="AC377" s="198" t="str">
        <f>IF(Tabela2[[#This Row],[Nazwa komponentu
'[3']]]&lt;&gt;"",'OT - przykład wodociąg'!$BU377,"")</f>
        <v/>
      </c>
      <c r="AD377" s="190"/>
      <c r="AE377" s="190"/>
      <c r="AF377" s="190"/>
      <c r="AG377" s="190"/>
      <c r="AH377" s="190"/>
      <c r="AI377" s="190"/>
      <c r="AJ377" s="190"/>
      <c r="AK377" s="190"/>
      <c r="AL377" s="190"/>
      <c r="AM377" s="190"/>
      <c r="AN377" s="190"/>
      <c r="AO377" s="190"/>
      <c r="AP377" s="190"/>
      <c r="AQ377" s="190"/>
      <c r="AR377" s="190"/>
      <c r="AS377" s="190"/>
      <c r="AT377" s="190"/>
      <c r="AU377" s="190"/>
      <c r="AV377" s="242"/>
      <c r="AW377" s="242"/>
      <c r="AX377" s="190"/>
      <c r="AY377" s="190"/>
      <c r="AZ377" s="218"/>
      <c r="BA377" s="190"/>
      <c r="BB377" s="190"/>
      <c r="BC377" s="190"/>
      <c r="BD377" s="190"/>
      <c r="BE377" s="190"/>
      <c r="BF377" s="190"/>
      <c r="BG377" s="198" t="str">
        <f>IF(Tabela2[[#This Row],[Nazwa komponentu
'[3']]]&lt;&gt;"",'OT - przykład wodociąg'!$BS377,"")</f>
        <v/>
      </c>
      <c r="BH377" s="190"/>
      <c r="BI377" s="190"/>
      <c r="BJ377" s="190"/>
      <c r="BK377" s="190"/>
      <c r="BL377" s="190"/>
      <c r="BM377" s="190"/>
      <c r="BN377" s="190"/>
      <c r="BO377" s="190"/>
      <c r="BP377" s="190"/>
      <c r="BQ377" s="190"/>
      <c r="BR377" s="218"/>
      <c r="BS377" s="198" t="str">
        <f t="shared" si="6"/>
        <v/>
      </c>
      <c r="BT377" s="190"/>
      <c r="BU377" s="198" t="str">
        <f>IFERROR(IF(VLOOKUP(BS377,Słowniki_komponentów!$U$1:$Z$476,5,FALSE)="wg tabeli materiałowej",INDEX(Słowniki_komponentów!$AD$2:$AG$50,MATCH(BT377,Słowniki_komponentów!$AC$2:$AC$50,0),MATCH(BQ377,Słowniki_komponentów!$AD$1:$AG$1,0)),VLOOKUP(BS377,Słowniki_komponentów!$U$1:$Z$476,5,FALSE)),"brak wszystkich danych")</f>
        <v>brak wszystkich danych</v>
      </c>
      <c r="BV377" s="205"/>
      <c r="BZ377" s="90"/>
      <c r="CA377" s="90"/>
      <c r="CB377" s="90"/>
    </row>
    <row r="378" spans="1:80">
      <c r="A378" s="189" t="s">
        <v>4105</v>
      </c>
      <c r="B378" s="190"/>
      <c r="C378" s="191" t="str">
        <f>IFERROR(VLOOKUP('OT - przykład wodociąg'!$BS378,Słowniki_komponentów!$U$2:$Z$412,4,FALSE),"")</f>
        <v/>
      </c>
      <c r="D378" s="190"/>
      <c r="E378" s="190"/>
      <c r="F378" s="193"/>
      <c r="G378" s="193"/>
      <c r="H378" s="193"/>
      <c r="I378" s="253"/>
      <c r="J378" s="190"/>
      <c r="K378" s="194" t="str">
        <f>IF(Tabela2[[#This Row],[Nazwa komponentu
'[3']]]&lt;&gt;"",VLOOKUP('OT - przykład wodociąg'!$BT378,Słowniki_komponentów!$AC$2:$AH$50,6,FALSE),"")</f>
        <v/>
      </c>
      <c r="L378" s="202"/>
      <c r="M378" s="204"/>
      <c r="N378" s="202"/>
      <c r="O378" s="204">
        <f>'przedmiar - przykład wodociąg'!K386</f>
        <v>0</v>
      </c>
      <c r="P378" s="196" t="str">
        <f>IF(Tabela2[[#This Row],[Nazwa komponentu
'[3']]]&lt;&gt;"",SUM(L378:O378),"")</f>
        <v/>
      </c>
      <c r="Q378" s="190"/>
      <c r="R378" s="193"/>
      <c r="S378" s="193"/>
      <c r="T378" s="193"/>
      <c r="U378" s="190"/>
      <c r="V378" s="192"/>
      <c r="W378" s="197" t="str">
        <f>IFERROR(VLOOKUP('OT - przykład wodociąg'!$BS378,Słowniki_komponentów!$U$2:$Z$412,2,FALSE),"")</f>
        <v/>
      </c>
      <c r="X378" s="194" t="str">
        <f>IF(Tabela2[[#This Row],[Nazwa komponentu
'[3']]]&lt;&gt;"",IF(AND(Tabela2[[#This Row],[Wartość nakładów razem
'[15']]]&lt;3500,OR(MID('OT - przykład wodociąg'!$BS378,1,1)="4",MID('OT - przykład wodociąg'!$BS378,1,1)="5",MID('OT - przykład wodociąg'!$BS378,1,1)="6")),1,'OT - przykład wodociąg'!$BU378),"")</f>
        <v/>
      </c>
      <c r="Y378" s="190"/>
      <c r="Z378" s="190"/>
      <c r="AA378" s="190"/>
      <c r="AB378" s="190"/>
      <c r="AC378" s="198" t="str">
        <f>IF(Tabela2[[#This Row],[Nazwa komponentu
'[3']]]&lt;&gt;"",'OT - przykład wodociąg'!$BU378,"")</f>
        <v/>
      </c>
      <c r="AD378" s="190"/>
      <c r="AE378" s="190"/>
      <c r="AF378" s="190"/>
      <c r="AG378" s="190"/>
      <c r="AH378" s="190"/>
      <c r="AI378" s="190"/>
      <c r="AJ378" s="190"/>
      <c r="AK378" s="190"/>
      <c r="AL378" s="190"/>
      <c r="AM378" s="190"/>
      <c r="AN378" s="190"/>
      <c r="AO378" s="190"/>
      <c r="AP378" s="190"/>
      <c r="AQ378" s="190"/>
      <c r="AR378" s="190"/>
      <c r="AS378" s="190"/>
      <c r="AT378" s="190"/>
      <c r="AU378" s="190"/>
      <c r="AV378" s="242"/>
      <c r="AW378" s="242"/>
      <c r="AX378" s="190"/>
      <c r="AY378" s="190"/>
      <c r="AZ378" s="218"/>
      <c r="BA378" s="190"/>
      <c r="BB378" s="190"/>
      <c r="BC378" s="190"/>
      <c r="BD378" s="190"/>
      <c r="BE378" s="190"/>
      <c r="BF378" s="190"/>
      <c r="BG378" s="198" t="str">
        <f>IF(Tabela2[[#This Row],[Nazwa komponentu
'[3']]]&lt;&gt;"",'OT - przykład wodociąg'!$BS378,"")</f>
        <v/>
      </c>
      <c r="BH378" s="190"/>
      <c r="BI378" s="190"/>
      <c r="BJ378" s="190"/>
      <c r="BK378" s="190"/>
      <c r="BL378" s="190"/>
      <c r="BM378" s="190"/>
      <c r="BN378" s="190"/>
      <c r="BO378" s="190"/>
      <c r="BP378" s="190"/>
      <c r="BQ378" s="190"/>
      <c r="BR378" s="218"/>
      <c r="BS378" s="198" t="str">
        <f t="shared" si="6"/>
        <v/>
      </c>
      <c r="BT378" s="190"/>
      <c r="BU378" s="198" t="str">
        <f>IFERROR(IF(VLOOKUP(BS378,Słowniki_komponentów!$U$1:$Z$476,5,FALSE)="wg tabeli materiałowej",INDEX(Słowniki_komponentów!$AD$2:$AG$50,MATCH(BT378,Słowniki_komponentów!$AC$2:$AC$50,0),MATCH(BQ378,Słowniki_komponentów!$AD$1:$AG$1,0)),VLOOKUP(BS378,Słowniki_komponentów!$U$1:$Z$476,5,FALSE)),"brak wszystkich danych")</f>
        <v>brak wszystkich danych</v>
      </c>
      <c r="BV378" s="205"/>
      <c r="BZ378" s="90"/>
      <c r="CA378" s="90"/>
      <c r="CB378" s="90"/>
    </row>
    <row r="379" spans="1:80">
      <c r="A379" s="189" t="s">
        <v>4106</v>
      </c>
      <c r="B379" s="190"/>
      <c r="C379" s="191" t="str">
        <f>IFERROR(VLOOKUP('OT - przykład wodociąg'!$BS379,Słowniki_komponentów!$U$2:$Z$412,4,FALSE),"")</f>
        <v/>
      </c>
      <c r="D379" s="190"/>
      <c r="E379" s="190"/>
      <c r="F379" s="193"/>
      <c r="G379" s="193"/>
      <c r="H379" s="193"/>
      <c r="I379" s="253"/>
      <c r="J379" s="190"/>
      <c r="K379" s="194" t="str">
        <f>IF(Tabela2[[#This Row],[Nazwa komponentu
'[3']]]&lt;&gt;"",VLOOKUP('OT - przykład wodociąg'!$BT379,Słowniki_komponentów!$AC$2:$AH$50,6,FALSE),"")</f>
        <v/>
      </c>
      <c r="L379" s="202"/>
      <c r="M379" s="204"/>
      <c r="N379" s="202"/>
      <c r="O379" s="204">
        <f>'przedmiar - przykład wodociąg'!K387</f>
        <v>0</v>
      </c>
      <c r="P379" s="196" t="str">
        <f>IF(Tabela2[[#This Row],[Nazwa komponentu
'[3']]]&lt;&gt;"",SUM(L379:O379),"")</f>
        <v/>
      </c>
      <c r="Q379" s="190"/>
      <c r="R379" s="193"/>
      <c r="S379" s="193"/>
      <c r="T379" s="193"/>
      <c r="U379" s="190"/>
      <c r="V379" s="192"/>
      <c r="W379" s="197" t="str">
        <f>IFERROR(VLOOKUP('OT - przykład wodociąg'!$BS379,Słowniki_komponentów!$U$2:$Z$412,2,FALSE),"")</f>
        <v/>
      </c>
      <c r="X379" s="194" t="str">
        <f>IF(Tabela2[[#This Row],[Nazwa komponentu
'[3']]]&lt;&gt;"",IF(AND(Tabela2[[#This Row],[Wartość nakładów razem
'[15']]]&lt;3500,OR(MID('OT - przykład wodociąg'!$BS379,1,1)="4",MID('OT - przykład wodociąg'!$BS379,1,1)="5",MID('OT - przykład wodociąg'!$BS379,1,1)="6")),1,'OT - przykład wodociąg'!$BU379),"")</f>
        <v/>
      </c>
      <c r="Y379" s="190"/>
      <c r="Z379" s="190"/>
      <c r="AA379" s="190"/>
      <c r="AB379" s="190"/>
      <c r="AC379" s="198" t="str">
        <f>IF(Tabela2[[#This Row],[Nazwa komponentu
'[3']]]&lt;&gt;"",'OT - przykład wodociąg'!$BU379,"")</f>
        <v/>
      </c>
      <c r="AD379" s="190"/>
      <c r="AE379" s="190"/>
      <c r="AF379" s="190"/>
      <c r="AG379" s="190"/>
      <c r="AH379" s="190"/>
      <c r="AI379" s="190"/>
      <c r="AJ379" s="190"/>
      <c r="AK379" s="190"/>
      <c r="AL379" s="190"/>
      <c r="AM379" s="190"/>
      <c r="AN379" s="190"/>
      <c r="AO379" s="190"/>
      <c r="AP379" s="190"/>
      <c r="AQ379" s="190"/>
      <c r="AR379" s="190"/>
      <c r="AS379" s="190"/>
      <c r="AT379" s="190"/>
      <c r="AU379" s="190"/>
      <c r="AV379" s="242"/>
      <c r="AW379" s="242"/>
      <c r="AX379" s="190"/>
      <c r="AY379" s="190"/>
      <c r="AZ379" s="218"/>
      <c r="BA379" s="190"/>
      <c r="BB379" s="190"/>
      <c r="BC379" s="190"/>
      <c r="BD379" s="190"/>
      <c r="BE379" s="190"/>
      <c r="BF379" s="190"/>
      <c r="BG379" s="198" t="str">
        <f>IF(Tabela2[[#This Row],[Nazwa komponentu
'[3']]]&lt;&gt;"",'OT - przykład wodociąg'!$BS379,"")</f>
        <v/>
      </c>
      <c r="BH379" s="190"/>
      <c r="BI379" s="190"/>
      <c r="BJ379" s="190"/>
      <c r="BK379" s="190"/>
      <c r="BL379" s="190"/>
      <c r="BM379" s="190"/>
      <c r="BN379" s="190"/>
      <c r="BO379" s="190"/>
      <c r="BP379" s="190"/>
      <c r="BQ379" s="190"/>
      <c r="BR379" s="218"/>
      <c r="BS379" s="198" t="str">
        <f t="shared" si="6"/>
        <v/>
      </c>
      <c r="BT379" s="190"/>
      <c r="BU379" s="198" t="str">
        <f>IFERROR(IF(VLOOKUP(BS379,Słowniki_komponentów!$U$1:$Z$476,5,FALSE)="wg tabeli materiałowej",INDEX(Słowniki_komponentów!$AD$2:$AG$50,MATCH(BT379,Słowniki_komponentów!$AC$2:$AC$50,0),MATCH(BQ379,Słowniki_komponentów!$AD$1:$AG$1,0)),VLOOKUP(BS379,Słowniki_komponentów!$U$1:$Z$476,5,FALSE)),"brak wszystkich danych")</f>
        <v>brak wszystkich danych</v>
      </c>
      <c r="BV379" s="205"/>
      <c r="BZ379" s="90"/>
      <c r="CA379" s="90"/>
      <c r="CB379" s="90"/>
    </row>
    <row r="380" spans="1:80">
      <c r="A380" s="189" t="s">
        <v>4107</v>
      </c>
      <c r="B380" s="190"/>
      <c r="C380" s="191" t="str">
        <f>IFERROR(VLOOKUP('OT - przykład wodociąg'!$BS380,Słowniki_komponentów!$U$2:$Z$412,4,FALSE),"")</f>
        <v/>
      </c>
      <c r="D380" s="190"/>
      <c r="E380" s="190"/>
      <c r="F380" s="193"/>
      <c r="G380" s="193"/>
      <c r="H380" s="193"/>
      <c r="I380" s="253"/>
      <c r="J380" s="190"/>
      <c r="K380" s="194" t="str">
        <f>IF(Tabela2[[#This Row],[Nazwa komponentu
'[3']]]&lt;&gt;"",VLOOKUP('OT - przykład wodociąg'!$BT380,Słowniki_komponentów!$AC$2:$AH$50,6,FALSE),"")</f>
        <v/>
      </c>
      <c r="L380" s="202"/>
      <c r="M380" s="204"/>
      <c r="N380" s="202"/>
      <c r="O380" s="204">
        <f>'przedmiar - przykład wodociąg'!K388</f>
        <v>0</v>
      </c>
      <c r="P380" s="196" t="str">
        <f>IF(Tabela2[[#This Row],[Nazwa komponentu
'[3']]]&lt;&gt;"",SUM(L380:O380),"")</f>
        <v/>
      </c>
      <c r="Q380" s="190"/>
      <c r="R380" s="193"/>
      <c r="S380" s="193"/>
      <c r="T380" s="193"/>
      <c r="U380" s="190"/>
      <c r="V380" s="192"/>
      <c r="W380" s="197" t="str">
        <f>IFERROR(VLOOKUP('OT - przykład wodociąg'!$BS380,Słowniki_komponentów!$U$2:$Z$412,2,FALSE),"")</f>
        <v/>
      </c>
      <c r="X380" s="194" t="str">
        <f>IF(Tabela2[[#This Row],[Nazwa komponentu
'[3']]]&lt;&gt;"",IF(AND(Tabela2[[#This Row],[Wartość nakładów razem
'[15']]]&lt;3500,OR(MID('OT - przykład wodociąg'!$BS380,1,1)="4",MID('OT - przykład wodociąg'!$BS380,1,1)="5",MID('OT - przykład wodociąg'!$BS380,1,1)="6")),1,'OT - przykład wodociąg'!$BU380),"")</f>
        <v/>
      </c>
      <c r="Y380" s="190"/>
      <c r="Z380" s="190"/>
      <c r="AA380" s="190"/>
      <c r="AB380" s="190"/>
      <c r="AC380" s="198" t="str">
        <f>IF(Tabela2[[#This Row],[Nazwa komponentu
'[3']]]&lt;&gt;"",'OT - przykład wodociąg'!$BU380,"")</f>
        <v/>
      </c>
      <c r="AD380" s="190"/>
      <c r="AE380" s="190"/>
      <c r="AF380" s="190"/>
      <c r="AG380" s="190"/>
      <c r="AH380" s="190"/>
      <c r="AI380" s="190"/>
      <c r="AJ380" s="190"/>
      <c r="AK380" s="190"/>
      <c r="AL380" s="190"/>
      <c r="AM380" s="190"/>
      <c r="AN380" s="190"/>
      <c r="AO380" s="190"/>
      <c r="AP380" s="190"/>
      <c r="AQ380" s="190"/>
      <c r="AR380" s="190"/>
      <c r="AS380" s="190"/>
      <c r="AT380" s="190"/>
      <c r="AU380" s="190"/>
      <c r="AV380" s="242"/>
      <c r="AW380" s="242"/>
      <c r="AX380" s="190"/>
      <c r="AY380" s="190"/>
      <c r="AZ380" s="218"/>
      <c r="BA380" s="190"/>
      <c r="BB380" s="190"/>
      <c r="BC380" s="190"/>
      <c r="BD380" s="190"/>
      <c r="BE380" s="190"/>
      <c r="BF380" s="190"/>
      <c r="BG380" s="198" t="str">
        <f>IF(Tabela2[[#This Row],[Nazwa komponentu
'[3']]]&lt;&gt;"",'OT - przykład wodociąg'!$BS380,"")</f>
        <v/>
      </c>
      <c r="BH380" s="190"/>
      <c r="BI380" s="190"/>
      <c r="BJ380" s="190"/>
      <c r="BK380" s="190"/>
      <c r="BL380" s="190"/>
      <c r="BM380" s="190"/>
      <c r="BN380" s="190"/>
      <c r="BO380" s="190"/>
      <c r="BP380" s="190"/>
      <c r="BQ380" s="190"/>
      <c r="BR380" s="218"/>
      <c r="BS380" s="198" t="str">
        <f t="shared" si="6"/>
        <v/>
      </c>
      <c r="BT380" s="190"/>
      <c r="BU380" s="198" t="str">
        <f>IFERROR(IF(VLOOKUP(BS380,Słowniki_komponentów!$U$1:$Z$476,5,FALSE)="wg tabeli materiałowej",INDEX(Słowniki_komponentów!$AD$2:$AG$50,MATCH(BT380,Słowniki_komponentów!$AC$2:$AC$50,0),MATCH(BQ380,Słowniki_komponentów!$AD$1:$AG$1,0)),VLOOKUP(BS380,Słowniki_komponentów!$U$1:$Z$476,5,FALSE)),"brak wszystkich danych")</f>
        <v>brak wszystkich danych</v>
      </c>
      <c r="BV380" s="205"/>
      <c r="BZ380" s="90"/>
      <c r="CA380" s="90"/>
      <c r="CB380" s="90"/>
    </row>
    <row r="381" spans="1:80">
      <c r="A381" s="189" t="s">
        <v>4108</v>
      </c>
      <c r="B381" s="190"/>
      <c r="C381" s="191" t="str">
        <f>IFERROR(VLOOKUP('OT - przykład wodociąg'!$BS381,Słowniki_komponentów!$U$2:$Z$412,4,FALSE),"")</f>
        <v/>
      </c>
      <c r="D381" s="190"/>
      <c r="E381" s="190"/>
      <c r="F381" s="193"/>
      <c r="G381" s="193"/>
      <c r="H381" s="193"/>
      <c r="I381" s="253"/>
      <c r="J381" s="190"/>
      <c r="K381" s="194" t="str">
        <f>IF(Tabela2[[#This Row],[Nazwa komponentu
'[3']]]&lt;&gt;"",VLOOKUP('OT - przykład wodociąg'!$BT381,Słowniki_komponentów!$AC$2:$AH$50,6,FALSE),"")</f>
        <v/>
      </c>
      <c r="L381" s="202"/>
      <c r="M381" s="204"/>
      <c r="N381" s="202"/>
      <c r="O381" s="204">
        <f>'przedmiar - przykład wodociąg'!K389</f>
        <v>0</v>
      </c>
      <c r="P381" s="196" t="str">
        <f>IF(Tabela2[[#This Row],[Nazwa komponentu
'[3']]]&lt;&gt;"",SUM(L381:O381),"")</f>
        <v/>
      </c>
      <c r="Q381" s="190"/>
      <c r="R381" s="193"/>
      <c r="S381" s="193"/>
      <c r="T381" s="193"/>
      <c r="U381" s="190"/>
      <c r="V381" s="192"/>
      <c r="W381" s="197" t="str">
        <f>IFERROR(VLOOKUP('OT - przykład wodociąg'!$BS381,Słowniki_komponentów!$U$2:$Z$412,2,FALSE),"")</f>
        <v/>
      </c>
      <c r="X381" s="194" t="str">
        <f>IF(Tabela2[[#This Row],[Nazwa komponentu
'[3']]]&lt;&gt;"",IF(AND(Tabela2[[#This Row],[Wartość nakładów razem
'[15']]]&lt;3500,OR(MID('OT - przykład wodociąg'!$BS381,1,1)="4",MID('OT - przykład wodociąg'!$BS381,1,1)="5",MID('OT - przykład wodociąg'!$BS381,1,1)="6")),1,'OT - przykład wodociąg'!$BU381),"")</f>
        <v/>
      </c>
      <c r="Y381" s="190"/>
      <c r="Z381" s="190"/>
      <c r="AA381" s="190"/>
      <c r="AB381" s="190"/>
      <c r="AC381" s="198" t="str">
        <f>IF(Tabela2[[#This Row],[Nazwa komponentu
'[3']]]&lt;&gt;"",'OT - przykład wodociąg'!$BU381,"")</f>
        <v/>
      </c>
      <c r="AD381" s="190"/>
      <c r="AE381" s="190"/>
      <c r="AF381" s="190"/>
      <c r="AG381" s="190"/>
      <c r="AH381" s="190"/>
      <c r="AI381" s="190"/>
      <c r="AJ381" s="190"/>
      <c r="AK381" s="190"/>
      <c r="AL381" s="190"/>
      <c r="AM381" s="190"/>
      <c r="AN381" s="190"/>
      <c r="AO381" s="190"/>
      <c r="AP381" s="190"/>
      <c r="AQ381" s="190"/>
      <c r="AR381" s="190"/>
      <c r="AS381" s="190"/>
      <c r="AT381" s="190"/>
      <c r="AU381" s="190"/>
      <c r="AV381" s="242"/>
      <c r="AW381" s="242"/>
      <c r="AX381" s="190"/>
      <c r="AY381" s="190"/>
      <c r="AZ381" s="218"/>
      <c r="BA381" s="190"/>
      <c r="BB381" s="190"/>
      <c r="BC381" s="190"/>
      <c r="BD381" s="190"/>
      <c r="BE381" s="190"/>
      <c r="BF381" s="190"/>
      <c r="BG381" s="198" t="str">
        <f>IF(Tabela2[[#This Row],[Nazwa komponentu
'[3']]]&lt;&gt;"",'OT - przykład wodociąg'!$BS381,"")</f>
        <v/>
      </c>
      <c r="BH381" s="190"/>
      <c r="BI381" s="190"/>
      <c r="BJ381" s="190"/>
      <c r="BK381" s="190"/>
      <c r="BL381" s="190"/>
      <c r="BM381" s="190"/>
      <c r="BN381" s="190"/>
      <c r="BO381" s="190"/>
      <c r="BP381" s="190"/>
      <c r="BQ381" s="190"/>
      <c r="BR381" s="218"/>
      <c r="BS381" s="198" t="str">
        <f t="shared" si="6"/>
        <v/>
      </c>
      <c r="BT381" s="190"/>
      <c r="BU381" s="198" t="str">
        <f>IFERROR(IF(VLOOKUP(BS381,Słowniki_komponentów!$U$1:$Z$476,5,FALSE)="wg tabeli materiałowej",INDEX(Słowniki_komponentów!$AD$2:$AG$50,MATCH(BT381,Słowniki_komponentów!$AC$2:$AC$50,0),MATCH(BQ381,Słowniki_komponentów!$AD$1:$AG$1,0)),VLOOKUP(BS381,Słowniki_komponentów!$U$1:$Z$476,5,FALSE)),"brak wszystkich danych")</f>
        <v>brak wszystkich danych</v>
      </c>
      <c r="BV381" s="205"/>
      <c r="BZ381" s="90"/>
      <c r="CA381" s="90"/>
      <c r="CB381" s="90"/>
    </row>
    <row r="382" spans="1:80">
      <c r="A382" s="189" t="s">
        <v>4109</v>
      </c>
      <c r="B382" s="190"/>
      <c r="C382" s="191" t="str">
        <f>IFERROR(VLOOKUP('OT - przykład wodociąg'!$BS382,Słowniki_komponentów!$U$2:$Z$412,4,FALSE),"")</f>
        <v/>
      </c>
      <c r="D382" s="190"/>
      <c r="E382" s="190"/>
      <c r="F382" s="193"/>
      <c r="G382" s="193"/>
      <c r="H382" s="193"/>
      <c r="I382" s="253"/>
      <c r="J382" s="190"/>
      <c r="K382" s="194" t="str">
        <f>IF(Tabela2[[#This Row],[Nazwa komponentu
'[3']]]&lt;&gt;"",VLOOKUP('OT - przykład wodociąg'!$BT382,Słowniki_komponentów!$AC$2:$AH$50,6,FALSE),"")</f>
        <v/>
      </c>
      <c r="L382" s="202"/>
      <c r="M382" s="204"/>
      <c r="N382" s="202"/>
      <c r="O382" s="204">
        <f>'przedmiar - przykład wodociąg'!K390</f>
        <v>0</v>
      </c>
      <c r="P382" s="196" t="str">
        <f>IF(Tabela2[[#This Row],[Nazwa komponentu
'[3']]]&lt;&gt;"",SUM(L382:O382),"")</f>
        <v/>
      </c>
      <c r="Q382" s="190"/>
      <c r="R382" s="193"/>
      <c r="S382" s="193"/>
      <c r="T382" s="193"/>
      <c r="U382" s="190"/>
      <c r="V382" s="192"/>
      <c r="W382" s="197" t="str">
        <f>IFERROR(VLOOKUP('OT - przykład wodociąg'!$BS382,Słowniki_komponentów!$U$2:$Z$412,2,FALSE),"")</f>
        <v/>
      </c>
      <c r="X382" s="194" t="str">
        <f>IF(Tabela2[[#This Row],[Nazwa komponentu
'[3']]]&lt;&gt;"",IF(AND(Tabela2[[#This Row],[Wartość nakładów razem
'[15']]]&lt;3500,OR(MID('OT - przykład wodociąg'!$BS382,1,1)="4",MID('OT - przykład wodociąg'!$BS382,1,1)="5",MID('OT - przykład wodociąg'!$BS382,1,1)="6")),1,'OT - przykład wodociąg'!$BU382),"")</f>
        <v/>
      </c>
      <c r="Y382" s="190"/>
      <c r="Z382" s="190"/>
      <c r="AA382" s="190"/>
      <c r="AB382" s="190"/>
      <c r="AC382" s="198" t="str">
        <f>IF(Tabela2[[#This Row],[Nazwa komponentu
'[3']]]&lt;&gt;"",'OT - przykład wodociąg'!$BU382,"")</f>
        <v/>
      </c>
      <c r="AD382" s="190"/>
      <c r="AE382" s="190"/>
      <c r="AF382" s="190"/>
      <c r="AG382" s="190"/>
      <c r="AH382" s="190"/>
      <c r="AI382" s="190"/>
      <c r="AJ382" s="190"/>
      <c r="AK382" s="190"/>
      <c r="AL382" s="190"/>
      <c r="AM382" s="190"/>
      <c r="AN382" s="190"/>
      <c r="AO382" s="190"/>
      <c r="AP382" s="190"/>
      <c r="AQ382" s="190"/>
      <c r="AR382" s="190"/>
      <c r="AS382" s="190"/>
      <c r="AT382" s="190"/>
      <c r="AU382" s="190"/>
      <c r="AV382" s="242"/>
      <c r="AW382" s="242"/>
      <c r="AX382" s="190"/>
      <c r="AY382" s="190"/>
      <c r="AZ382" s="218"/>
      <c r="BA382" s="190"/>
      <c r="BB382" s="190"/>
      <c r="BC382" s="190"/>
      <c r="BD382" s="190"/>
      <c r="BE382" s="190"/>
      <c r="BF382" s="190"/>
      <c r="BG382" s="198" t="str">
        <f>IF(Tabela2[[#This Row],[Nazwa komponentu
'[3']]]&lt;&gt;"",'OT - przykład wodociąg'!$BS382,"")</f>
        <v/>
      </c>
      <c r="BH382" s="190"/>
      <c r="BI382" s="190"/>
      <c r="BJ382" s="190"/>
      <c r="BK382" s="190"/>
      <c r="BL382" s="190"/>
      <c r="BM382" s="190"/>
      <c r="BN382" s="190"/>
      <c r="BO382" s="190"/>
      <c r="BP382" s="190"/>
      <c r="BQ382" s="190"/>
      <c r="BR382" s="218"/>
      <c r="BS382" s="198" t="str">
        <f t="shared" si="6"/>
        <v/>
      </c>
      <c r="BT382" s="190"/>
      <c r="BU382" s="198" t="str">
        <f>IFERROR(IF(VLOOKUP(BS382,Słowniki_komponentów!$U$1:$Z$476,5,FALSE)="wg tabeli materiałowej",INDEX(Słowniki_komponentów!$AD$2:$AG$50,MATCH(BT382,Słowniki_komponentów!$AC$2:$AC$50,0),MATCH(BQ382,Słowniki_komponentów!$AD$1:$AG$1,0)),VLOOKUP(BS382,Słowniki_komponentów!$U$1:$Z$476,5,FALSE)),"brak wszystkich danych")</f>
        <v>brak wszystkich danych</v>
      </c>
      <c r="BV382" s="205"/>
      <c r="BZ382" s="90"/>
      <c r="CA382" s="90"/>
      <c r="CB382" s="90"/>
    </row>
    <row r="383" spans="1:80">
      <c r="A383" s="189" t="s">
        <v>4110</v>
      </c>
      <c r="B383" s="190"/>
      <c r="C383" s="191" t="str">
        <f>IFERROR(VLOOKUP('OT - przykład wodociąg'!$BS383,Słowniki_komponentów!$U$2:$Z$412,4,FALSE),"")</f>
        <v/>
      </c>
      <c r="D383" s="190"/>
      <c r="E383" s="190"/>
      <c r="F383" s="193"/>
      <c r="G383" s="193"/>
      <c r="H383" s="193"/>
      <c r="I383" s="253"/>
      <c r="J383" s="190"/>
      <c r="K383" s="194" t="str">
        <f>IF(Tabela2[[#This Row],[Nazwa komponentu
'[3']]]&lt;&gt;"",VLOOKUP('OT - przykład wodociąg'!$BT383,Słowniki_komponentów!$AC$2:$AH$50,6,FALSE),"")</f>
        <v/>
      </c>
      <c r="L383" s="202"/>
      <c r="M383" s="204"/>
      <c r="N383" s="202"/>
      <c r="O383" s="204">
        <f>'przedmiar - przykład wodociąg'!K391</f>
        <v>0</v>
      </c>
      <c r="P383" s="196" t="str">
        <f>IF(Tabela2[[#This Row],[Nazwa komponentu
'[3']]]&lt;&gt;"",SUM(L383:O383),"")</f>
        <v/>
      </c>
      <c r="Q383" s="190"/>
      <c r="R383" s="193"/>
      <c r="S383" s="193"/>
      <c r="T383" s="193"/>
      <c r="U383" s="190"/>
      <c r="V383" s="192"/>
      <c r="W383" s="197" t="str">
        <f>IFERROR(VLOOKUP('OT - przykład wodociąg'!$BS383,Słowniki_komponentów!$U$2:$Z$412,2,FALSE),"")</f>
        <v/>
      </c>
      <c r="X383" s="194" t="str">
        <f>IF(Tabela2[[#This Row],[Nazwa komponentu
'[3']]]&lt;&gt;"",IF(AND(Tabela2[[#This Row],[Wartość nakładów razem
'[15']]]&lt;3500,OR(MID('OT - przykład wodociąg'!$BS383,1,1)="4",MID('OT - przykład wodociąg'!$BS383,1,1)="5",MID('OT - przykład wodociąg'!$BS383,1,1)="6")),1,'OT - przykład wodociąg'!$BU383),"")</f>
        <v/>
      </c>
      <c r="Y383" s="190"/>
      <c r="Z383" s="190"/>
      <c r="AA383" s="190"/>
      <c r="AB383" s="190"/>
      <c r="AC383" s="198" t="str">
        <f>IF(Tabela2[[#This Row],[Nazwa komponentu
'[3']]]&lt;&gt;"",'OT - przykład wodociąg'!$BU383,"")</f>
        <v/>
      </c>
      <c r="AD383" s="190"/>
      <c r="AE383" s="190"/>
      <c r="AF383" s="190"/>
      <c r="AG383" s="190"/>
      <c r="AH383" s="190"/>
      <c r="AI383" s="190"/>
      <c r="AJ383" s="190"/>
      <c r="AK383" s="190"/>
      <c r="AL383" s="190"/>
      <c r="AM383" s="190"/>
      <c r="AN383" s="190"/>
      <c r="AO383" s="190"/>
      <c r="AP383" s="190"/>
      <c r="AQ383" s="190"/>
      <c r="AR383" s="190"/>
      <c r="AS383" s="190"/>
      <c r="AT383" s="190"/>
      <c r="AU383" s="190"/>
      <c r="AV383" s="242"/>
      <c r="AW383" s="242"/>
      <c r="AX383" s="190"/>
      <c r="AY383" s="190"/>
      <c r="AZ383" s="218"/>
      <c r="BA383" s="190"/>
      <c r="BB383" s="190"/>
      <c r="BC383" s="190"/>
      <c r="BD383" s="190"/>
      <c r="BE383" s="190"/>
      <c r="BF383" s="190"/>
      <c r="BG383" s="198" t="str">
        <f>IF(Tabela2[[#This Row],[Nazwa komponentu
'[3']]]&lt;&gt;"",'OT - przykład wodociąg'!$BS383,"")</f>
        <v/>
      </c>
      <c r="BH383" s="190"/>
      <c r="BI383" s="190"/>
      <c r="BJ383" s="190"/>
      <c r="BK383" s="190"/>
      <c r="BL383" s="190"/>
      <c r="BM383" s="190"/>
      <c r="BN383" s="190"/>
      <c r="BO383" s="190"/>
      <c r="BP383" s="190"/>
      <c r="BQ383" s="190"/>
      <c r="BR383" s="218"/>
      <c r="BS383" s="198" t="str">
        <f t="shared" si="6"/>
        <v/>
      </c>
      <c r="BT383" s="190"/>
      <c r="BU383" s="198" t="str">
        <f>IFERROR(IF(VLOOKUP(BS383,Słowniki_komponentów!$U$1:$Z$476,5,FALSE)="wg tabeli materiałowej",INDEX(Słowniki_komponentów!$AD$2:$AG$50,MATCH(BT383,Słowniki_komponentów!$AC$2:$AC$50,0),MATCH(BQ383,Słowniki_komponentów!$AD$1:$AG$1,0)),VLOOKUP(BS383,Słowniki_komponentów!$U$1:$Z$476,5,FALSE)),"brak wszystkich danych")</f>
        <v>brak wszystkich danych</v>
      </c>
      <c r="BV383" s="205"/>
      <c r="BZ383" s="90"/>
      <c r="CA383" s="90"/>
      <c r="CB383" s="90"/>
    </row>
    <row r="384" spans="1:80">
      <c r="A384" s="189" t="s">
        <v>4111</v>
      </c>
      <c r="B384" s="190"/>
      <c r="C384" s="191" t="str">
        <f>IFERROR(VLOOKUP('OT - przykład wodociąg'!$BS384,Słowniki_komponentów!$U$2:$Z$412,4,FALSE),"")</f>
        <v/>
      </c>
      <c r="D384" s="190"/>
      <c r="E384" s="190"/>
      <c r="F384" s="193"/>
      <c r="G384" s="193"/>
      <c r="H384" s="193"/>
      <c r="I384" s="253"/>
      <c r="J384" s="190"/>
      <c r="K384" s="194" t="str">
        <f>IF(Tabela2[[#This Row],[Nazwa komponentu
'[3']]]&lt;&gt;"",VLOOKUP('OT - przykład wodociąg'!$BT384,Słowniki_komponentów!$AC$2:$AH$50,6,FALSE),"")</f>
        <v/>
      </c>
      <c r="L384" s="202"/>
      <c r="M384" s="204"/>
      <c r="N384" s="202"/>
      <c r="O384" s="204">
        <f>'przedmiar - przykład wodociąg'!K392</f>
        <v>0</v>
      </c>
      <c r="P384" s="196" t="str">
        <f>IF(Tabela2[[#This Row],[Nazwa komponentu
'[3']]]&lt;&gt;"",SUM(L384:O384),"")</f>
        <v/>
      </c>
      <c r="Q384" s="190"/>
      <c r="R384" s="193"/>
      <c r="S384" s="193"/>
      <c r="T384" s="193"/>
      <c r="U384" s="190"/>
      <c r="V384" s="192"/>
      <c r="W384" s="197" t="str">
        <f>IFERROR(VLOOKUP('OT - przykład wodociąg'!$BS384,Słowniki_komponentów!$U$2:$Z$412,2,FALSE),"")</f>
        <v/>
      </c>
      <c r="X384" s="194" t="str">
        <f>IF(Tabela2[[#This Row],[Nazwa komponentu
'[3']]]&lt;&gt;"",IF(AND(Tabela2[[#This Row],[Wartość nakładów razem
'[15']]]&lt;3500,OR(MID('OT - przykład wodociąg'!$BS384,1,1)="4",MID('OT - przykład wodociąg'!$BS384,1,1)="5",MID('OT - przykład wodociąg'!$BS384,1,1)="6")),1,'OT - przykład wodociąg'!$BU384),"")</f>
        <v/>
      </c>
      <c r="Y384" s="190"/>
      <c r="Z384" s="190"/>
      <c r="AA384" s="190"/>
      <c r="AB384" s="190"/>
      <c r="AC384" s="198" t="str">
        <f>IF(Tabela2[[#This Row],[Nazwa komponentu
'[3']]]&lt;&gt;"",'OT - przykład wodociąg'!$BU384,"")</f>
        <v/>
      </c>
      <c r="AD384" s="190"/>
      <c r="AE384" s="190"/>
      <c r="AF384" s="190"/>
      <c r="AG384" s="190"/>
      <c r="AH384" s="190"/>
      <c r="AI384" s="190"/>
      <c r="AJ384" s="190"/>
      <c r="AK384" s="190"/>
      <c r="AL384" s="190"/>
      <c r="AM384" s="190"/>
      <c r="AN384" s="190"/>
      <c r="AO384" s="190"/>
      <c r="AP384" s="190"/>
      <c r="AQ384" s="190"/>
      <c r="AR384" s="190"/>
      <c r="AS384" s="190"/>
      <c r="AT384" s="190"/>
      <c r="AU384" s="190"/>
      <c r="AV384" s="242"/>
      <c r="AW384" s="242"/>
      <c r="AX384" s="190"/>
      <c r="AY384" s="190"/>
      <c r="AZ384" s="218"/>
      <c r="BA384" s="190"/>
      <c r="BB384" s="190"/>
      <c r="BC384" s="190"/>
      <c r="BD384" s="190"/>
      <c r="BE384" s="190"/>
      <c r="BF384" s="190"/>
      <c r="BG384" s="198" t="str">
        <f>IF(Tabela2[[#This Row],[Nazwa komponentu
'[3']]]&lt;&gt;"",'OT - przykład wodociąg'!$BS384,"")</f>
        <v/>
      </c>
      <c r="BH384" s="190"/>
      <c r="BI384" s="190"/>
      <c r="BJ384" s="190"/>
      <c r="BK384" s="190"/>
      <c r="BL384" s="190"/>
      <c r="BM384" s="190"/>
      <c r="BN384" s="190"/>
      <c r="BO384" s="190"/>
      <c r="BP384" s="190"/>
      <c r="BQ384" s="190"/>
      <c r="BR384" s="218"/>
      <c r="BS384" s="198" t="str">
        <f t="shared" si="6"/>
        <v/>
      </c>
      <c r="BT384" s="190"/>
      <c r="BU384" s="198" t="str">
        <f>IFERROR(IF(VLOOKUP(BS384,Słowniki_komponentów!$U$1:$Z$476,5,FALSE)="wg tabeli materiałowej",INDEX(Słowniki_komponentów!$AD$2:$AG$50,MATCH(BT384,Słowniki_komponentów!$AC$2:$AC$50,0),MATCH(BQ384,Słowniki_komponentów!$AD$1:$AG$1,0)),VLOOKUP(BS384,Słowniki_komponentów!$U$1:$Z$476,5,FALSE)),"brak wszystkich danych")</f>
        <v>brak wszystkich danych</v>
      </c>
      <c r="BV384" s="205"/>
      <c r="BZ384" s="90"/>
      <c r="CA384" s="90"/>
      <c r="CB384" s="90"/>
    </row>
    <row r="385" spans="1:80">
      <c r="A385" s="189" t="s">
        <v>4112</v>
      </c>
      <c r="B385" s="190"/>
      <c r="C385" s="191" t="str">
        <f>IFERROR(VLOOKUP('OT - przykład wodociąg'!$BS385,Słowniki_komponentów!$U$2:$Z$412,4,FALSE),"")</f>
        <v/>
      </c>
      <c r="D385" s="190"/>
      <c r="E385" s="190"/>
      <c r="F385" s="193"/>
      <c r="G385" s="193"/>
      <c r="H385" s="193"/>
      <c r="I385" s="253"/>
      <c r="J385" s="190"/>
      <c r="K385" s="194" t="str">
        <f>IF(Tabela2[[#This Row],[Nazwa komponentu
'[3']]]&lt;&gt;"",VLOOKUP('OT - przykład wodociąg'!$BT385,Słowniki_komponentów!$AC$2:$AH$50,6,FALSE),"")</f>
        <v/>
      </c>
      <c r="L385" s="202"/>
      <c r="M385" s="204"/>
      <c r="N385" s="202"/>
      <c r="O385" s="204">
        <f>'przedmiar - przykład wodociąg'!K393</f>
        <v>0</v>
      </c>
      <c r="P385" s="196" t="str">
        <f>IF(Tabela2[[#This Row],[Nazwa komponentu
'[3']]]&lt;&gt;"",SUM(L385:O385),"")</f>
        <v/>
      </c>
      <c r="Q385" s="190"/>
      <c r="R385" s="193"/>
      <c r="S385" s="193"/>
      <c r="T385" s="193"/>
      <c r="U385" s="190"/>
      <c r="V385" s="192"/>
      <c r="W385" s="197" t="str">
        <f>IFERROR(VLOOKUP('OT - przykład wodociąg'!$BS385,Słowniki_komponentów!$U$2:$Z$412,2,FALSE),"")</f>
        <v/>
      </c>
      <c r="X385" s="194" t="str">
        <f>IF(Tabela2[[#This Row],[Nazwa komponentu
'[3']]]&lt;&gt;"",IF(AND(Tabela2[[#This Row],[Wartość nakładów razem
'[15']]]&lt;3500,OR(MID('OT - przykład wodociąg'!$BS385,1,1)="4",MID('OT - przykład wodociąg'!$BS385,1,1)="5",MID('OT - przykład wodociąg'!$BS385,1,1)="6")),1,'OT - przykład wodociąg'!$BU385),"")</f>
        <v/>
      </c>
      <c r="Y385" s="190"/>
      <c r="Z385" s="190"/>
      <c r="AA385" s="190"/>
      <c r="AB385" s="190"/>
      <c r="AC385" s="198" t="str">
        <f>IF(Tabela2[[#This Row],[Nazwa komponentu
'[3']]]&lt;&gt;"",'OT - przykład wodociąg'!$BU385,"")</f>
        <v/>
      </c>
      <c r="AD385" s="190"/>
      <c r="AE385" s="190"/>
      <c r="AF385" s="190"/>
      <c r="AG385" s="190"/>
      <c r="AH385" s="190"/>
      <c r="AI385" s="190"/>
      <c r="AJ385" s="190"/>
      <c r="AK385" s="190"/>
      <c r="AL385" s="190"/>
      <c r="AM385" s="190"/>
      <c r="AN385" s="190"/>
      <c r="AO385" s="190"/>
      <c r="AP385" s="190"/>
      <c r="AQ385" s="190"/>
      <c r="AR385" s="190"/>
      <c r="AS385" s="190"/>
      <c r="AT385" s="190"/>
      <c r="AU385" s="190"/>
      <c r="AV385" s="242"/>
      <c r="AW385" s="242"/>
      <c r="AX385" s="190"/>
      <c r="AY385" s="190"/>
      <c r="AZ385" s="218"/>
      <c r="BA385" s="190"/>
      <c r="BB385" s="190"/>
      <c r="BC385" s="190"/>
      <c r="BD385" s="190"/>
      <c r="BE385" s="190"/>
      <c r="BF385" s="190"/>
      <c r="BG385" s="198" t="str">
        <f>IF(Tabela2[[#This Row],[Nazwa komponentu
'[3']]]&lt;&gt;"",'OT - przykład wodociąg'!$BS385,"")</f>
        <v/>
      </c>
      <c r="BH385" s="190"/>
      <c r="BI385" s="190"/>
      <c r="BJ385" s="190"/>
      <c r="BK385" s="190"/>
      <c r="BL385" s="190"/>
      <c r="BM385" s="190"/>
      <c r="BN385" s="190"/>
      <c r="BO385" s="190"/>
      <c r="BP385" s="190"/>
      <c r="BQ385" s="190"/>
      <c r="BR385" s="218"/>
      <c r="BS385" s="198" t="str">
        <f t="shared" si="6"/>
        <v/>
      </c>
      <c r="BT385" s="190"/>
      <c r="BU385" s="198" t="str">
        <f>IFERROR(IF(VLOOKUP(BS385,Słowniki_komponentów!$U$1:$Z$476,5,FALSE)="wg tabeli materiałowej",INDEX(Słowniki_komponentów!$AD$2:$AG$50,MATCH(BT385,Słowniki_komponentów!$AC$2:$AC$50,0),MATCH(BQ385,Słowniki_komponentów!$AD$1:$AG$1,0)),VLOOKUP(BS385,Słowniki_komponentów!$U$1:$Z$476,5,FALSE)),"brak wszystkich danych")</f>
        <v>brak wszystkich danych</v>
      </c>
      <c r="BV385" s="205"/>
      <c r="BZ385" s="90"/>
      <c r="CA385" s="90"/>
      <c r="CB385" s="90"/>
    </row>
    <row r="386" spans="1:80">
      <c r="A386" s="189" t="s">
        <v>4113</v>
      </c>
      <c r="B386" s="190"/>
      <c r="C386" s="191" t="str">
        <f>IFERROR(VLOOKUP('OT - przykład wodociąg'!$BS386,Słowniki_komponentów!$U$2:$Z$412,4,FALSE),"")</f>
        <v/>
      </c>
      <c r="D386" s="190"/>
      <c r="E386" s="190"/>
      <c r="F386" s="193"/>
      <c r="G386" s="193"/>
      <c r="H386" s="193"/>
      <c r="I386" s="253"/>
      <c r="J386" s="190"/>
      <c r="K386" s="194" t="str">
        <f>IF(Tabela2[[#This Row],[Nazwa komponentu
'[3']]]&lt;&gt;"",VLOOKUP('OT - przykład wodociąg'!$BT386,Słowniki_komponentów!$AC$2:$AH$50,6,FALSE),"")</f>
        <v/>
      </c>
      <c r="L386" s="202"/>
      <c r="M386" s="204"/>
      <c r="N386" s="202"/>
      <c r="O386" s="204">
        <f>'przedmiar - przykład wodociąg'!K394</f>
        <v>0</v>
      </c>
      <c r="P386" s="196" t="str">
        <f>IF(Tabela2[[#This Row],[Nazwa komponentu
'[3']]]&lt;&gt;"",SUM(L386:O386),"")</f>
        <v/>
      </c>
      <c r="Q386" s="190"/>
      <c r="R386" s="193"/>
      <c r="S386" s="193"/>
      <c r="T386" s="193"/>
      <c r="U386" s="190"/>
      <c r="V386" s="192"/>
      <c r="W386" s="197" t="str">
        <f>IFERROR(VLOOKUP('OT - przykład wodociąg'!$BS386,Słowniki_komponentów!$U$2:$Z$412,2,FALSE),"")</f>
        <v/>
      </c>
      <c r="X386" s="194" t="str">
        <f>IF(Tabela2[[#This Row],[Nazwa komponentu
'[3']]]&lt;&gt;"",IF(AND(Tabela2[[#This Row],[Wartość nakładów razem
'[15']]]&lt;3500,OR(MID('OT - przykład wodociąg'!$BS386,1,1)="4",MID('OT - przykład wodociąg'!$BS386,1,1)="5",MID('OT - przykład wodociąg'!$BS386,1,1)="6")),1,'OT - przykład wodociąg'!$BU386),"")</f>
        <v/>
      </c>
      <c r="Y386" s="190"/>
      <c r="Z386" s="190"/>
      <c r="AA386" s="190"/>
      <c r="AB386" s="190"/>
      <c r="AC386" s="198" t="str">
        <f>IF(Tabela2[[#This Row],[Nazwa komponentu
'[3']]]&lt;&gt;"",'OT - przykład wodociąg'!$BU386,"")</f>
        <v/>
      </c>
      <c r="AD386" s="190"/>
      <c r="AE386" s="190"/>
      <c r="AF386" s="190"/>
      <c r="AG386" s="190"/>
      <c r="AH386" s="190"/>
      <c r="AI386" s="190"/>
      <c r="AJ386" s="190"/>
      <c r="AK386" s="190"/>
      <c r="AL386" s="190"/>
      <c r="AM386" s="190"/>
      <c r="AN386" s="190"/>
      <c r="AO386" s="190"/>
      <c r="AP386" s="190"/>
      <c r="AQ386" s="190"/>
      <c r="AR386" s="190"/>
      <c r="AS386" s="190"/>
      <c r="AT386" s="190"/>
      <c r="AU386" s="190"/>
      <c r="AV386" s="242"/>
      <c r="AW386" s="242"/>
      <c r="AX386" s="190"/>
      <c r="AY386" s="190"/>
      <c r="AZ386" s="218"/>
      <c r="BA386" s="190"/>
      <c r="BB386" s="190"/>
      <c r="BC386" s="190"/>
      <c r="BD386" s="190"/>
      <c r="BE386" s="190"/>
      <c r="BF386" s="190"/>
      <c r="BG386" s="198" t="str">
        <f>IF(Tabela2[[#This Row],[Nazwa komponentu
'[3']]]&lt;&gt;"",'OT - przykład wodociąg'!$BS386,"")</f>
        <v/>
      </c>
      <c r="BH386" s="190"/>
      <c r="BI386" s="190"/>
      <c r="BJ386" s="190"/>
      <c r="BK386" s="190"/>
      <c r="BL386" s="190"/>
      <c r="BM386" s="190"/>
      <c r="BN386" s="190"/>
      <c r="BO386" s="190"/>
      <c r="BP386" s="190"/>
      <c r="BQ386" s="190"/>
      <c r="BR386" s="218"/>
      <c r="BS386" s="198" t="str">
        <f t="shared" si="6"/>
        <v/>
      </c>
      <c r="BT386" s="190"/>
      <c r="BU386" s="198" t="str">
        <f>IFERROR(IF(VLOOKUP(BS386,Słowniki_komponentów!$U$1:$Z$476,5,FALSE)="wg tabeli materiałowej",INDEX(Słowniki_komponentów!$AD$2:$AG$50,MATCH(BT386,Słowniki_komponentów!$AC$2:$AC$50,0),MATCH(BQ386,Słowniki_komponentów!$AD$1:$AG$1,0)),VLOOKUP(BS386,Słowniki_komponentów!$U$1:$Z$476,5,FALSE)),"brak wszystkich danych")</f>
        <v>brak wszystkich danych</v>
      </c>
      <c r="BV386" s="205"/>
      <c r="BZ386" s="90"/>
      <c r="CA386" s="90"/>
      <c r="CB386" s="90"/>
    </row>
    <row r="387" spans="1:80">
      <c r="A387" s="189" t="s">
        <v>4114</v>
      </c>
      <c r="B387" s="190"/>
      <c r="C387" s="191" t="str">
        <f>IFERROR(VLOOKUP('OT - przykład wodociąg'!$BS387,Słowniki_komponentów!$U$2:$Z$412,4,FALSE),"")</f>
        <v/>
      </c>
      <c r="D387" s="190"/>
      <c r="E387" s="190"/>
      <c r="F387" s="193"/>
      <c r="G387" s="193"/>
      <c r="H387" s="193"/>
      <c r="I387" s="253"/>
      <c r="J387" s="190"/>
      <c r="K387" s="194" t="str">
        <f>IF(Tabela2[[#This Row],[Nazwa komponentu
'[3']]]&lt;&gt;"",VLOOKUP('OT - przykład wodociąg'!$BT387,Słowniki_komponentów!$AC$2:$AH$50,6,FALSE),"")</f>
        <v/>
      </c>
      <c r="L387" s="202"/>
      <c r="M387" s="204"/>
      <c r="N387" s="202"/>
      <c r="O387" s="204">
        <f>'przedmiar - przykład wodociąg'!K395</f>
        <v>0</v>
      </c>
      <c r="P387" s="196" t="str">
        <f>IF(Tabela2[[#This Row],[Nazwa komponentu
'[3']]]&lt;&gt;"",SUM(L387:O387),"")</f>
        <v/>
      </c>
      <c r="Q387" s="190"/>
      <c r="R387" s="193"/>
      <c r="S387" s="193"/>
      <c r="T387" s="193"/>
      <c r="U387" s="190"/>
      <c r="V387" s="192"/>
      <c r="W387" s="197" t="str">
        <f>IFERROR(VLOOKUP('OT - przykład wodociąg'!$BS387,Słowniki_komponentów!$U$2:$Z$412,2,FALSE),"")</f>
        <v/>
      </c>
      <c r="X387" s="194" t="str">
        <f>IF(Tabela2[[#This Row],[Nazwa komponentu
'[3']]]&lt;&gt;"",IF(AND(Tabela2[[#This Row],[Wartość nakładów razem
'[15']]]&lt;3500,OR(MID('OT - przykład wodociąg'!$BS387,1,1)="4",MID('OT - przykład wodociąg'!$BS387,1,1)="5",MID('OT - przykład wodociąg'!$BS387,1,1)="6")),1,'OT - przykład wodociąg'!$BU387),"")</f>
        <v/>
      </c>
      <c r="Y387" s="190"/>
      <c r="Z387" s="190"/>
      <c r="AA387" s="190"/>
      <c r="AB387" s="190"/>
      <c r="AC387" s="198" t="str">
        <f>IF(Tabela2[[#This Row],[Nazwa komponentu
'[3']]]&lt;&gt;"",'OT - przykład wodociąg'!$BU387,"")</f>
        <v/>
      </c>
      <c r="AD387" s="190"/>
      <c r="AE387" s="190"/>
      <c r="AF387" s="190"/>
      <c r="AG387" s="190"/>
      <c r="AH387" s="190"/>
      <c r="AI387" s="190"/>
      <c r="AJ387" s="190"/>
      <c r="AK387" s="190"/>
      <c r="AL387" s="190"/>
      <c r="AM387" s="190"/>
      <c r="AN387" s="190"/>
      <c r="AO387" s="190"/>
      <c r="AP387" s="190"/>
      <c r="AQ387" s="190"/>
      <c r="AR387" s="190"/>
      <c r="AS387" s="190"/>
      <c r="AT387" s="190"/>
      <c r="AU387" s="190"/>
      <c r="AV387" s="242"/>
      <c r="AW387" s="242"/>
      <c r="AX387" s="190"/>
      <c r="AY387" s="190"/>
      <c r="AZ387" s="218"/>
      <c r="BA387" s="190"/>
      <c r="BB387" s="190"/>
      <c r="BC387" s="190"/>
      <c r="BD387" s="190"/>
      <c r="BE387" s="190"/>
      <c r="BF387" s="190"/>
      <c r="BG387" s="198" t="str">
        <f>IF(Tabela2[[#This Row],[Nazwa komponentu
'[3']]]&lt;&gt;"",'OT - przykład wodociąg'!$BS387,"")</f>
        <v/>
      </c>
      <c r="BH387" s="190"/>
      <c r="BI387" s="190"/>
      <c r="BJ387" s="190"/>
      <c r="BK387" s="190"/>
      <c r="BL387" s="190"/>
      <c r="BM387" s="190"/>
      <c r="BN387" s="190"/>
      <c r="BO387" s="190"/>
      <c r="BP387" s="190"/>
      <c r="BQ387" s="190"/>
      <c r="BR387" s="218"/>
      <c r="BS387" s="198" t="str">
        <f t="shared" si="6"/>
        <v/>
      </c>
      <c r="BT387" s="190"/>
      <c r="BU387" s="198" t="str">
        <f>IFERROR(IF(VLOOKUP(BS387,Słowniki_komponentów!$U$1:$Z$476,5,FALSE)="wg tabeli materiałowej",INDEX(Słowniki_komponentów!$AD$2:$AG$50,MATCH(BT387,Słowniki_komponentów!$AC$2:$AC$50,0),MATCH(BQ387,Słowniki_komponentów!$AD$1:$AG$1,0)),VLOOKUP(BS387,Słowniki_komponentów!$U$1:$Z$476,5,FALSE)),"brak wszystkich danych")</f>
        <v>brak wszystkich danych</v>
      </c>
      <c r="BV387" s="205"/>
      <c r="BZ387" s="90"/>
      <c r="CA387" s="90"/>
      <c r="CB387" s="90"/>
    </row>
    <row r="388" spans="1:80">
      <c r="A388" s="189" t="s">
        <v>4115</v>
      </c>
      <c r="B388" s="190"/>
      <c r="C388" s="191" t="str">
        <f>IFERROR(VLOOKUP('OT - przykład wodociąg'!$BS388,Słowniki_komponentów!$U$2:$Z$412,4,FALSE),"")</f>
        <v/>
      </c>
      <c r="D388" s="190"/>
      <c r="E388" s="190"/>
      <c r="F388" s="193"/>
      <c r="G388" s="193"/>
      <c r="H388" s="193"/>
      <c r="I388" s="253"/>
      <c r="J388" s="190"/>
      <c r="K388" s="194" t="str">
        <f>IF(Tabela2[[#This Row],[Nazwa komponentu
'[3']]]&lt;&gt;"",VLOOKUP('OT - przykład wodociąg'!$BT388,Słowniki_komponentów!$AC$2:$AH$50,6,FALSE),"")</f>
        <v/>
      </c>
      <c r="L388" s="202"/>
      <c r="M388" s="204"/>
      <c r="N388" s="202"/>
      <c r="O388" s="204">
        <f>'przedmiar - przykład wodociąg'!K396</f>
        <v>0</v>
      </c>
      <c r="P388" s="196" t="str">
        <f>IF(Tabela2[[#This Row],[Nazwa komponentu
'[3']]]&lt;&gt;"",SUM(L388:O388),"")</f>
        <v/>
      </c>
      <c r="Q388" s="190"/>
      <c r="R388" s="193"/>
      <c r="S388" s="193"/>
      <c r="T388" s="193"/>
      <c r="U388" s="190"/>
      <c r="V388" s="192"/>
      <c r="W388" s="197" t="str">
        <f>IFERROR(VLOOKUP('OT - przykład wodociąg'!$BS388,Słowniki_komponentów!$U$2:$Z$412,2,FALSE),"")</f>
        <v/>
      </c>
      <c r="X388" s="194" t="str">
        <f>IF(Tabela2[[#This Row],[Nazwa komponentu
'[3']]]&lt;&gt;"",IF(AND(Tabela2[[#This Row],[Wartość nakładów razem
'[15']]]&lt;3500,OR(MID('OT - przykład wodociąg'!$BS388,1,1)="4",MID('OT - przykład wodociąg'!$BS388,1,1)="5",MID('OT - przykład wodociąg'!$BS388,1,1)="6")),1,'OT - przykład wodociąg'!$BU388),"")</f>
        <v/>
      </c>
      <c r="Y388" s="190"/>
      <c r="Z388" s="190"/>
      <c r="AA388" s="190"/>
      <c r="AB388" s="190"/>
      <c r="AC388" s="198" t="str">
        <f>IF(Tabela2[[#This Row],[Nazwa komponentu
'[3']]]&lt;&gt;"",'OT - przykład wodociąg'!$BU388,"")</f>
        <v/>
      </c>
      <c r="AD388" s="190"/>
      <c r="AE388" s="190"/>
      <c r="AF388" s="190"/>
      <c r="AG388" s="190"/>
      <c r="AH388" s="190"/>
      <c r="AI388" s="190"/>
      <c r="AJ388" s="190"/>
      <c r="AK388" s="190"/>
      <c r="AL388" s="190"/>
      <c r="AM388" s="190"/>
      <c r="AN388" s="190"/>
      <c r="AO388" s="190"/>
      <c r="AP388" s="190"/>
      <c r="AQ388" s="190"/>
      <c r="AR388" s="190"/>
      <c r="AS388" s="190"/>
      <c r="AT388" s="190"/>
      <c r="AU388" s="190"/>
      <c r="AV388" s="242"/>
      <c r="AW388" s="242"/>
      <c r="AX388" s="190"/>
      <c r="AY388" s="190"/>
      <c r="AZ388" s="218"/>
      <c r="BA388" s="190"/>
      <c r="BB388" s="190"/>
      <c r="BC388" s="190"/>
      <c r="BD388" s="190"/>
      <c r="BE388" s="190"/>
      <c r="BF388" s="190"/>
      <c r="BG388" s="198" t="str">
        <f>IF(Tabela2[[#This Row],[Nazwa komponentu
'[3']]]&lt;&gt;"",'OT - przykład wodociąg'!$BS388,"")</f>
        <v/>
      </c>
      <c r="BH388" s="190"/>
      <c r="BI388" s="190"/>
      <c r="BJ388" s="190"/>
      <c r="BK388" s="190"/>
      <c r="BL388" s="190"/>
      <c r="BM388" s="190"/>
      <c r="BN388" s="190"/>
      <c r="BO388" s="190"/>
      <c r="BP388" s="190"/>
      <c r="BQ388" s="190"/>
      <c r="BR388" s="218"/>
      <c r="BS388" s="198" t="str">
        <f t="shared" si="6"/>
        <v/>
      </c>
      <c r="BT388" s="190"/>
      <c r="BU388" s="198" t="str">
        <f>IFERROR(IF(VLOOKUP(BS388,Słowniki_komponentów!$U$1:$Z$476,5,FALSE)="wg tabeli materiałowej",INDEX(Słowniki_komponentów!$AD$2:$AG$50,MATCH(BT388,Słowniki_komponentów!$AC$2:$AC$50,0),MATCH(BQ388,Słowniki_komponentów!$AD$1:$AG$1,0)),VLOOKUP(BS388,Słowniki_komponentów!$U$1:$Z$476,5,FALSE)),"brak wszystkich danych")</f>
        <v>brak wszystkich danych</v>
      </c>
      <c r="BV388" s="205"/>
      <c r="BZ388" s="90"/>
      <c r="CA388" s="90"/>
      <c r="CB388" s="90"/>
    </row>
    <row r="389" spans="1:80">
      <c r="A389" s="189" t="s">
        <v>4116</v>
      </c>
      <c r="B389" s="190"/>
      <c r="C389" s="191" t="str">
        <f>IFERROR(VLOOKUP('OT - przykład wodociąg'!$BS389,Słowniki_komponentów!$U$2:$Z$412,4,FALSE),"")</f>
        <v/>
      </c>
      <c r="D389" s="190"/>
      <c r="E389" s="190"/>
      <c r="F389" s="193"/>
      <c r="G389" s="193"/>
      <c r="H389" s="193"/>
      <c r="I389" s="253"/>
      <c r="J389" s="190"/>
      <c r="K389" s="194" t="str">
        <f>IF(Tabela2[[#This Row],[Nazwa komponentu
'[3']]]&lt;&gt;"",VLOOKUP('OT - przykład wodociąg'!$BT389,Słowniki_komponentów!$AC$2:$AH$50,6,FALSE),"")</f>
        <v/>
      </c>
      <c r="L389" s="202"/>
      <c r="M389" s="204"/>
      <c r="N389" s="202"/>
      <c r="O389" s="204">
        <f>'przedmiar - przykład wodociąg'!K397</f>
        <v>0</v>
      </c>
      <c r="P389" s="196" t="str">
        <f>IF(Tabela2[[#This Row],[Nazwa komponentu
'[3']]]&lt;&gt;"",SUM(L389:O389),"")</f>
        <v/>
      </c>
      <c r="Q389" s="190"/>
      <c r="R389" s="193"/>
      <c r="S389" s="193"/>
      <c r="T389" s="193"/>
      <c r="U389" s="190"/>
      <c r="V389" s="192"/>
      <c r="W389" s="197" t="str">
        <f>IFERROR(VLOOKUP('OT - przykład wodociąg'!$BS389,Słowniki_komponentów!$U$2:$Z$412,2,FALSE),"")</f>
        <v/>
      </c>
      <c r="X389" s="194" t="str">
        <f>IF(Tabela2[[#This Row],[Nazwa komponentu
'[3']]]&lt;&gt;"",IF(AND(Tabela2[[#This Row],[Wartość nakładów razem
'[15']]]&lt;3500,OR(MID('OT - przykład wodociąg'!$BS389,1,1)="4",MID('OT - przykład wodociąg'!$BS389,1,1)="5",MID('OT - przykład wodociąg'!$BS389,1,1)="6")),1,'OT - przykład wodociąg'!$BU389),"")</f>
        <v/>
      </c>
      <c r="Y389" s="190"/>
      <c r="Z389" s="190"/>
      <c r="AA389" s="190"/>
      <c r="AB389" s="190"/>
      <c r="AC389" s="198" t="str">
        <f>IF(Tabela2[[#This Row],[Nazwa komponentu
'[3']]]&lt;&gt;"",'OT - przykład wodociąg'!$BU389,"")</f>
        <v/>
      </c>
      <c r="AD389" s="190"/>
      <c r="AE389" s="190"/>
      <c r="AF389" s="190"/>
      <c r="AG389" s="190"/>
      <c r="AH389" s="190"/>
      <c r="AI389" s="190"/>
      <c r="AJ389" s="190"/>
      <c r="AK389" s="190"/>
      <c r="AL389" s="190"/>
      <c r="AM389" s="190"/>
      <c r="AN389" s="190"/>
      <c r="AO389" s="190"/>
      <c r="AP389" s="190"/>
      <c r="AQ389" s="190"/>
      <c r="AR389" s="190"/>
      <c r="AS389" s="190"/>
      <c r="AT389" s="190"/>
      <c r="AU389" s="190"/>
      <c r="AV389" s="242"/>
      <c r="AW389" s="242"/>
      <c r="AX389" s="190"/>
      <c r="AY389" s="190"/>
      <c r="AZ389" s="218"/>
      <c r="BA389" s="190"/>
      <c r="BB389" s="190"/>
      <c r="BC389" s="190"/>
      <c r="BD389" s="190"/>
      <c r="BE389" s="190"/>
      <c r="BF389" s="190"/>
      <c r="BG389" s="198" t="str">
        <f>IF(Tabela2[[#This Row],[Nazwa komponentu
'[3']]]&lt;&gt;"",'OT - przykład wodociąg'!$BS389,"")</f>
        <v/>
      </c>
      <c r="BH389" s="190"/>
      <c r="BI389" s="190"/>
      <c r="BJ389" s="190"/>
      <c r="BK389" s="190"/>
      <c r="BL389" s="190"/>
      <c r="BM389" s="190"/>
      <c r="BN389" s="190"/>
      <c r="BO389" s="190"/>
      <c r="BP389" s="190"/>
      <c r="BQ389" s="190"/>
      <c r="BR389" s="218"/>
      <c r="BS389" s="198" t="str">
        <f t="shared" si="6"/>
        <v/>
      </c>
      <c r="BT389" s="190"/>
      <c r="BU389" s="198" t="str">
        <f>IFERROR(IF(VLOOKUP(BS389,Słowniki_komponentów!$U$1:$Z$476,5,FALSE)="wg tabeli materiałowej",INDEX(Słowniki_komponentów!$AD$2:$AG$50,MATCH(BT389,Słowniki_komponentów!$AC$2:$AC$50,0),MATCH(BQ389,Słowniki_komponentów!$AD$1:$AG$1,0)),VLOOKUP(BS389,Słowniki_komponentów!$U$1:$Z$476,5,FALSE)),"brak wszystkich danych")</f>
        <v>brak wszystkich danych</v>
      </c>
      <c r="BV389" s="205"/>
      <c r="BZ389" s="90"/>
      <c r="CA389" s="90"/>
      <c r="CB389" s="90"/>
    </row>
    <row r="390" spans="1:80">
      <c r="A390" s="189" t="s">
        <v>4117</v>
      </c>
      <c r="B390" s="190"/>
      <c r="C390" s="191" t="str">
        <f>IFERROR(VLOOKUP('OT - przykład wodociąg'!$BS390,Słowniki_komponentów!$U$2:$Z$412,4,FALSE),"")</f>
        <v/>
      </c>
      <c r="D390" s="190"/>
      <c r="E390" s="190"/>
      <c r="F390" s="193"/>
      <c r="G390" s="193"/>
      <c r="H390" s="193"/>
      <c r="I390" s="253"/>
      <c r="J390" s="190"/>
      <c r="K390" s="194" t="str">
        <f>IF(Tabela2[[#This Row],[Nazwa komponentu
'[3']]]&lt;&gt;"",VLOOKUP('OT - przykład wodociąg'!$BT390,Słowniki_komponentów!$AC$2:$AH$50,6,FALSE),"")</f>
        <v/>
      </c>
      <c r="L390" s="202"/>
      <c r="M390" s="204"/>
      <c r="N390" s="202"/>
      <c r="O390" s="204">
        <f>'przedmiar - przykład wodociąg'!K398</f>
        <v>0</v>
      </c>
      <c r="P390" s="196" t="str">
        <f>IF(Tabela2[[#This Row],[Nazwa komponentu
'[3']]]&lt;&gt;"",SUM(L390:O390),"")</f>
        <v/>
      </c>
      <c r="Q390" s="190"/>
      <c r="R390" s="193"/>
      <c r="S390" s="193"/>
      <c r="T390" s="193"/>
      <c r="U390" s="190"/>
      <c r="V390" s="192"/>
      <c r="W390" s="197" t="str">
        <f>IFERROR(VLOOKUP('OT - przykład wodociąg'!$BS390,Słowniki_komponentów!$U$2:$Z$412,2,FALSE),"")</f>
        <v/>
      </c>
      <c r="X390" s="194" t="str">
        <f>IF(Tabela2[[#This Row],[Nazwa komponentu
'[3']]]&lt;&gt;"",IF(AND(Tabela2[[#This Row],[Wartość nakładów razem
'[15']]]&lt;3500,OR(MID('OT - przykład wodociąg'!$BS390,1,1)="4",MID('OT - przykład wodociąg'!$BS390,1,1)="5",MID('OT - przykład wodociąg'!$BS390,1,1)="6")),1,'OT - przykład wodociąg'!$BU390),"")</f>
        <v/>
      </c>
      <c r="Y390" s="190"/>
      <c r="Z390" s="190"/>
      <c r="AA390" s="190"/>
      <c r="AB390" s="190"/>
      <c r="AC390" s="198" t="str">
        <f>IF(Tabela2[[#This Row],[Nazwa komponentu
'[3']]]&lt;&gt;"",'OT - przykład wodociąg'!$BU390,"")</f>
        <v/>
      </c>
      <c r="AD390" s="190"/>
      <c r="AE390" s="190"/>
      <c r="AF390" s="190"/>
      <c r="AG390" s="190"/>
      <c r="AH390" s="190"/>
      <c r="AI390" s="190"/>
      <c r="AJ390" s="190"/>
      <c r="AK390" s="190"/>
      <c r="AL390" s="190"/>
      <c r="AM390" s="190"/>
      <c r="AN390" s="190"/>
      <c r="AO390" s="190"/>
      <c r="AP390" s="190"/>
      <c r="AQ390" s="190"/>
      <c r="AR390" s="190"/>
      <c r="AS390" s="190"/>
      <c r="AT390" s="190"/>
      <c r="AU390" s="190"/>
      <c r="AV390" s="242"/>
      <c r="AW390" s="242"/>
      <c r="AX390" s="190"/>
      <c r="AY390" s="190"/>
      <c r="AZ390" s="218"/>
      <c r="BA390" s="190"/>
      <c r="BB390" s="190"/>
      <c r="BC390" s="190"/>
      <c r="BD390" s="190"/>
      <c r="BE390" s="190"/>
      <c r="BF390" s="190"/>
      <c r="BG390" s="198" t="str">
        <f>IF(Tabela2[[#This Row],[Nazwa komponentu
'[3']]]&lt;&gt;"",'OT - przykład wodociąg'!$BS390,"")</f>
        <v/>
      </c>
      <c r="BH390" s="190"/>
      <c r="BI390" s="190"/>
      <c r="BJ390" s="190"/>
      <c r="BK390" s="190"/>
      <c r="BL390" s="190"/>
      <c r="BM390" s="190"/>
      <c r="BN390" s="190"/>
      <c r="BO390" s="190"/>
      <c r="BP390" s="190"/>
      <c r="BQ390" s="190"/>
      <c r="BR390" s="218"/>
      <c r="BS390" s="198" t="str">
        <f t="shared" si="6"/>
        <v/>
      </c>
      <c r="BT390" s="190"/>
      <c r="BU390" s="198" t="str">
        <f>IFERROR(IF(VLOOKUP(BS390,Słowniki_komponentów!$U$1:$Z$476,5,FALSE)="wg tabeli materiałowej",INDEX(Słowniki_komponentów!$AD$2:$AG$50,MATCH(BT390,Słowniki_komponentów!$AC$2:$AC$50,0),MATCH(BQ390,Słowniki_komponentów!$AD$1:$AG$1,0)),VLOOKUP(BS390,Słowniki_komponentów!$U$1:$Z$476,5,FALSE)),"brak wszystkich danych")</f>
        <v>brak wszystkich danych</v>
      </c>
      <c r="BV390" s="205"/>
      <c r="BZ390" s="90"/>
      <c r="CA390" s="90"/>
      <c r="CB390" s="90"/>
    </row>
    <row r="391" spans="1:80">
      <c r="A391" s="189" t="s">
        <v>4118</v>
      </c>
      <c r="B391" s="190"/>
      <c r="C391" s="191" t="str">
        <f>IFERROR(VLOOKUP('OT - przykład wodociąg'!$BS391,Słowniki_komponentów!$U$2:$Z$412,4,FALSE),"")</f>
        <v/>
      </c>
      <c r="D391" s="190"/>
      <c r="E391" s="190"/>
      <c r="F391" s="193"/>
      <c r="G391" s="193"/>
      <c r="H391" s="193"/>
      <c r="I391" s="253"/>
      <c r="J391" s="190"/>
      <c r="K391" s="194" t="str">
        <f>IF(Tabela2[[#This Row],[Nazwa komponentu
'[3']]]&lt;&gt;"",VLOOKUP('OT - przykład wodociąg'!$BT391,Słowniki_komponentów!$AC$2:$AH$50,6,FALSE),"")</f>
        <v/>
      </c>
      <c r="L391" s="202"/>
      <c r="M391" s="204"/>
      <c r="N391" s="202"/>
      <c r="O391" s="204">
        <f>'przedmiar - przykład wodociąg'!K399</f>
        <v>0</v>
      </c>
      <c r="P391" s="196" t="str">
        <f>IF(Tabela2[[#This Row],[Nazwa komponentu
'[3']]]&lt;&gt;"",SUM(L391:O391),"")</f>
        <v/>
      </c>
      <c r="Q391" s="190"/>
      <c r="R391" s="193"/>
      <c r="S391" s="193"/>
      <c r="T391" s="193"/>
      <c r="U391" s="190"/>
      <c r="V391" s="192"/>
      <c r="W391" s="197" t="str">
        <f>IFERROR(VLOOKUP('OT - przykład wodociąg'!$BS391,Słowniki_komponentów!$U$2:$Z$412,2,FALSE),"")</f>
        <v/>
      </c>
      <c r="X391" s="194" t="str">
        <f>IF(Tabela2[[#This Row],[Nazwa komponentu
'[3']]]&lt;&gt;"",IF(AND(Tabela2[[#This Row],[Wartość nakładów razem
'[15']]]&lt;3500,OR(MID('OT - przykład wodociąg'!$BS391,1,1)="4",MID('OT - przykład wodociąg'!$BS391,1,1)="5",MID('OT - przykład wodociąg'!$BS391,1,1)="6")),1,'OT - przykład wodociąg'!$BU391),"")</f>
        <v/>
      </c>
      <c r="Y391" s="190"/>
      <c r="Z391" s="190"/>
      <c r="AA391" s="190"/>
      <c r="AB391" s="190"/>
      <c r="AC391" s="198" t="str">
        <f>IF(Tabela2[[#This Row],[Nazwa komponentu
'[3']]]&lt;&gt;"",'OT - przykład wodociąg'!$BU391,"")</f>
        <v/>
      </c>
      <c r="AD391" s="190"/>
      <c r="AE391" s="190"/>
      <c r="AF391" s="190"/>
      <c r="AG391" s="190"/>
      <c r="AH391" s="190"/>
      <c r="AI391" s="190"/>
      <c r="AJ391" s="190"/>
      <c r="AK391" s="190"/>
      <c r="AL391" s="190"/>
      <c r="AM391" s="190"/>
      <c r="AN391" s="190"/>
      <c r="AO391" s="190"/>
      <c r="AP391" s="190"/>
      <c r="AQ391" s="190"/>
      <c r="AR391" s="190"/>
      <c r="AS391" s="190"/>
      <c r="AT391" s="190"/>
      <c r="AU391" s="190"/>
      <c r="AV391" s="242"/>
      <c r="AW391" s="242"/>
      <c r="AX391" s="190"/>
      <c r="AY391" s="190"/>
      <c r="AZ391" s="218"/>
      <c r="BA391" s="190"/>
      <c r="BB391" s="190"/>
      <c r="BC391" s="190"/>
      <c r="BD391" s="190"/>
      <c r="BE391" s="190"/>
      <c r="BF391" s="190"/>
      <c r="BG391" s="198" t="str">
        <f>IF(Tabela2[[#This Row],[Nazwa komponentu
'[3']]]&lt;&gt;"",'OT - przykład wodociąg'!$BS391,"")</f>
        <v/>
      </c>
      <c r="BH391" s="190"/>
      <c r="BI391" s="190"/>
      <c r="BJ391" s="190"/>
      <c r="BK391" s="190"/>
      <c r="BL391" s="190"/>
      <c r="BM391" s="190"/>
      <c r="BN391" s="190"/>
      <c r="BO391" s="190"/>
      <c r="BP391" s="190"/>
      <c r="BQ391" s="190"/>
      <c r="BR391" s="218"/>
      <c r="BS391" s="198" t="str">
        <f t="shared" si="6"/>
        <v/>
      </c>
      <c r="BT391" s="190"/>
      <c r="BU391" s="198" t="str">
        <f>IFERROR(IF(VLOOKUP(BS391,Słowniki_komponentów!$U$1:$Z$476,5,FALSE)="wg tabeli materiałowej",INDEX(Słowniki_komponentów!$AD$2:$AG$50,MATCH(BT391,Słowniki_komponentów!$AC$2:$AC$50,0),MATCH(BQ391,Słowniki_komponentów!$AD$1:$AG$1,0)),VLOOKUP(BS391,Słowniki_komponentów!$U$1:$Z$476,5,FALSE)),"brak wszystkich danych")</f>
        <v>brak wszystkich danych</v>
      </c>
      <c r="BV391" s="205"/>
      <c r="BZ391" s="90"/>
      <c r="CA391" s="90"/>
      <c r="CB391" s="90"/>
    </row>
    <row r="392" spans="1:80">
      <c r="A392" s="189" t="s">
        <v>4119</v>
      </c>
      <c r="B392" s="190"/>
      <c r="C392" s="191" t="str">
        <f>IFERROR(VLOOKUP('OT - przykład wodociąg'!$BS392,Słowniki_komponentów!$U$2:$Z$412,4,FALSE),"")</f>
        <v/>
      </c>
      <c r="D392" s="190"/>
      <c r="E392" s="190"/>
      <c r="F392" s="193"/>
      <c r="G392" s="193"/>
      <c r="H392" s="193"/>
      <c r="I392" s="253"/>
      <c r="J392" s="190"/>
      <c r="K392" s="194" t="str">
        <f>IF(Tabela2[[#This Row],[Nazwa komponentu
'[3']]]&lt;&gt;"",VLOOKUP('OT - przykład wodociąg'!$BT392,Słowniki_komponentów!$AC$2:$AH$50,6,FALSE),"")</f>
        <v/>
      </c>
      <c r="L392" s="202"/>
      <c r="M392" s="204"/>
      <c r="N392" s="202"/>
      <c r="O392" s="204">
        <f>'przedmiar - przykład wodociąg'!K400</f>
        <v>0</v>
      </c>
      <c r="P392" s="196" t="str">
        <f>IF(Tabela2[[#This Row],[Nazwa komponentu
'[3']]]&lt;&gt;"",SUM(L392:O392),"")</f>
        <v/>
      </c>
      <c r="Q392" s="190"/>
      <c r="R392" s="193"/>
      <c r="S392" s="193"/>
      <c r="T392" s="193"/>
      <c r="U392" s="190"/>
      <c r="V392" s="192"/>
      <c r="W392" s="197" t="str">
        <f>IFERROR(VLOOKUP('OT - przykład wodociąg'!$BS392,Słowniki_komponentów!$U$2:$Z$412,2,FALSE),"")</f>
        <v/>
      </c>
      <c r="X392" s="194" t="str">
        <f>IF(Tabela2[[#This Row],[Nazwa komponentu
'[3']]]&lt;&gt;"",IF(AND(Tabela2[[#This Row],[Wartość nakładów razem
'[15']]]&lt;3500,OR(MID('OT - przykład wodociąg'!$BS392,1,1)="4",MID('OT - przykład wodociąg'!$BS392,1,1)="5",MID('OT - przykład wodociąg'!$BS392,1,1)="6")),1,'OT - przykład wodociąg'!$BU392),"")</f>
        <v/>
      </c>
      <c r="Y392" s="190"/>
      <c r="Z392" s="190"/>
      <c r="AA392" s="190"/>
      <c r="AB392" s="190"/>
      <c r="AC392" s="198" t="str">
        <f>IF(Tabela2[[#This Row],[Nazwa komponentu
'[3']]]&lt;&gt;"",'OT - przykład wodociąg'!$BU392,"")</f>
        <v/>
      </c>
      <c r="AD392" s="190"/>
      <c r="AE392" s="190"/>
      <c r="AF392" s="190"/>
      <c r="AG392" s="190"/>
      <c r="AH392" s="190"/>
      <c r="AI392" s="190"/>
      <c r="AJ392" s="190"/>
      <c r="AK392" s="190"/>
      <c r="AL392" s="190"/>
      <c r="AM392" s="190"/>
      <c r="AN392" s="190"/>
      <c r="AO392" s="190"/>
      <c r="AP392" s="190"/>
      <c r="AQ392" s="190"/>
      <c r="AR392" s="190"/>
      <c r="AS392" s="190"/>
      <c r="AT392" s="190"/>
      <c r="AU392" s="190"/>
      <c r="AV392" s="242"/>
      <c r="AW392" s="242"/>
      <c r="AX392" s="190"/>
      <c r="AY392" s="190"/>
      <c r="AZ392" s="218"/>
      <c r="BA392" s="190"/>
      <c r="BB392" s="190"/>
      <c r="BC392" s="190"/>
      <c r="BD392" s="190"/>
      <c r="BE392" s="190"/>
      <c r="BF392" s="190"/>
      <c r="BG392" s="198" t="str">
        <f>IF(Tabela2[[#This Row],[Nazwa komponentu
'[3']]]&lt;&gt;"",'OT - przykład wodociąg'!$BS392,"")</f>
        <v/>
      </c>
      <c r="BH392" s="190"/>
      <c r="BI392" s="190"/>
      <c r="BJ392" s="190"/>
      <c r="BK392" s="190"/>
      <c r="BL392" s="190"/>
      <c r="BM392" s="190"/>
      <c r="BN392" s="190"/>
      <c r="BO392" s="190"/>
      <c r="BP392" s="190"/>
      <c r="BQ392" s="190"/>
      <c r="BR392" s="218"/>
      <c r="BS392" s="198" t="str">
        <f t="shared" si="6"/>
        <v/>
      </c>
      <c r="BT392" s="190"/>
      <c r="BU392" s="198" t="str">
        <f>IFERROR(IF(VLOOKUP(BS392,Słowniki_komponentów!$U$1:$Z$476,5,FALSE)="wg tabeli materiałowej",INDEX(Słowniki_komponentów!$AD$2:$AG$50,MATCH(BT392,Słowniki_komponentów!$AC$2:$AC$50,0),MATCH(BQ392,Słowniki_komponentów!$AD$1:$AG$1,0)),VLOOKUP(BS392,Słowniki_komponentów!$U$1:$Z$476,5,FALSE)),"brak wszystkich danych")</f>
        <v>brak wszystkich danych</v>
      </c>
      <c r="BV392" s="205"/>
      <c r="BZ392" s="90"/>
      <c r="CA392" s="90"/>
      <c r="CB392" s="90"/>
    </row>
    <row r="393" spans="1:80">
      <c r="A393" s="189" t="s">
        <v>4120</v>
      </c>
      <c r="B393" s="190"/>
      <c r="C393" s="191" t="str">
        <f>IFERROR(VLOOKUP('OT - przykład wodociąg'!$BS393,Słowniki_komponentów!$U$2:$Z$412,4,FALSE),"")</f>
        <v/>
      </c>
      <c r="D393" s="190"/>
      <c r="E393" s="190"/>
      <c r="F393" s="193"/>
      <c r="G393" s="193"/>
      <c r="H393" s="193"/>
      <c r="I393" s="253"/>
      <c r="J393" s="190"/>
      <c r="K393" s="194" t="str">
        <f>IF(Tabela2[[#This Row],[Nazwa komponentu
'[3']]]&lt;&gt;"",VLOOKUP('OT - przykład wodociąg'!$BT393,Słowniki_komponentów!$AC$2:$AH$50,6,FALSE),"")</f>
        <v/>
      </c>
      <c r="L393" s="202"/>
      <c r="M393" s="204"/>
      <c r="N393" s="202"/>
      <c r="O393" s="204">
        <f>'przedmiar - przykład wodociąg'!K401</f>
        <v>0</v>
      </c>
      <c r="P393" s="196" t="str">
        <f>IF(Tabela2[[#This Row],[Nazwa komponentu
'[3']]]&lt;&gt;"",SUM(L393:O393),"")</f>
        <v/>
      </c>
      <c r="Q393" s="190"/>
      <c r="R393" s="193"/>
      <c r="S393" s="193"/>
      <c r="T393" s="193"/>
      <c r="U393" s="190"/>
      <c r="V393" s="192"/>
      <c r="W393" s="197" t="str">
        <f>IFERROR(VLOOKUP('OT - przykład wodociąg'!$BS393,Słowniki_komponentów!$U$2:$Z$412,2,FALSE),"")</f>
        <v/>
      </c>
      <c r="X393" s="194" t="str">
        <f>IF(Tabela2[[#This Row],[Nazwa komponentu
'[3']]]&lt;&gt;"",IF(AND(Tabela2[[#This Row],[Wartość nakładów razem
'[15']]]&lt;3500,OR(MID('OT - przykład wodociąg'!$BS393,1,1)="4",MID('OT - przykład wodociąg'!$BS393,1,1)="5",MID('OT - przykład wodociąg'!$BS393,1,1)="6")),1,'OT - przykład wodociąg'!$BU393),"")</f>
        <v/>
      </c>
      <c r="Y393" s="190"/>
      <c r="Z393" s="190"/>
      <c r="AA393" s="190"/>
      <c r="AB393" s="190"/>
      <c r="AC393" s="198" t="str">
        <f>IF(Tabela2[[#This Row],[Nazwa komponentu
'[3']]]&lt;&gt;"",'OT - przykład wodociąg'!$BU393,"")</f>
        <v/>
      </c>
      <c r="AD393" s="190"/>
      <c r="AE393" s="190"/>
      <c r="AF393" s="190"/>
      <c r="AG393" s="190"/>
      <c r="AH393" s="190"/>
      <c r="AI393" s="190"/>
      <c r="AJ393" s="190"/>
      <c r="AK393" s="190"/>
      <c r="AL393" s="190"/>
      <c r="AM393" s="190"/>
      <c r="AN393" s="190"/>
      <c r="AO393" s="190"/>
      <c r="AP393" s="190"/>
      <c r="AQ393" s="190"/>
      <c r="AR393" s="190"/>
      <c r="AS393" s="190"/>
      <c r="AT393" s="190"/>
      <c r="AU393" s="190"/>
      <c r="AV393" s="242"/>
      <c r="AW393" s="242"/>
      <c r="AX393" s="190"/>
      <c r="AY393" s="190"/>
      <c r="AZ393" s="218"/>
      <c r="BA393" s="190"/>
      <c r="BB393" s="190"/>
      <c r="BC393" s="190"/>
      <c r="BD393" s="190"/>
      <c r="BE393" s="190"/>
      <c r="BF393" s="190"/>
      <c r="BG393" s="198" t="str">
        <f>IF(Tabela2[[#This Row],[Nazwa komponentu
'[3']]]&lt;&gt;"",'OT - przykład wodociąg'!$BS393,"")</f>
        <v/>
      </c>
      <c r="BH393" s="190"/>
      <c r="BI393" s="190"/>
      <c r="BJ393" s="190"/>
      <c r="BK393" s="190"/>
      <c r="BL393" s="190"/>
      <c r="BM393" s="190"/>
      <c r="BN393" s="190"/>
      <c r="BO393" s="190"/>
      <c r="BP393" s="190"/>
      <c r="BQ393" s="190"/>
      <c r="BR393" s="218"/>
      <c r="BS393" s="198" t="str">
        <f t="shared" si="6"/>
        <v/>
      </c>
      <c r="BT393" s="190"/>
      <c r="BU393" s="198" t="str">
        <f>IFERROR(IF(VLOOKUP(BS393,Słowniki_komponentów!$U$1:$Z$476,5,FALSE)="wg tabeli materiałowej",INDEX(Słowniki_komponentów!$AD$2:$AG$50,MATCH(BT393,Słowniki_komponentów!$AC$2:$AC$50,0),MATCH(BQ393,Słowniki_komponentów!$AD$1:$AG$1,0)),VLOOKUP(BS393,Słowniki_komponentów!$U$1:$Z$476,5,FALSE)),"brak wszystkich danych")</f>
        <v>brak wszystkich danych</v>
      </c>
      <c r="BV393" s="205"/>
      <c r="BZ393" s="90"/>
      <c r="CA393" s="90"/>
      <c r="CB393" s="90"/>
    </row>
    <row r="394" spans="1:80">
      <c r="A394" s="189" t="s">
        <v>4121</v>
      </c>
      <c r="B394" s="190"/>
      <c r="C394" s="191" t="str">
        <f>IFERROR(VLOOKUP('OT - przykład wodociąg'!$BS394,Słowniki_komponentów!$U$2:$Z$412,4,FALSE),"")</f>
        <v/>
      </c>
      <c r="D394" s="190"/>
      <c r="E394" s="190"/>
      <c r="F394" s="193"/>
      <c r="G394" s="193"/>
      <c r="H394" s="193"/>
      <c r="I394" s="253"/>
      <c r="J394" s="190"/>
      <c r="K394" s="194" t="str">
        <f>IF(Tabela2[[#This Row],[Nazwa komponentu
'[3']]]&lt;&gt;"",VLOOKUP('OT - przykład wodociąg'!$BT394,Słowniki_komponentów!$AC$2:$AH$50,6,FALSE),"")</f>
        <v/>
      </c>
      <c r="L394" s="202"/>
      <c r="M394" s="204"/>
      <c r="N394" s="202"/>
      <c r="O394" s="204">
        <f>'przedmiar - przykład wodociąg'!K402</f>
        <v>0</v>
      </c>
      <c r="P394" s="196" t="str">
        <f>IF(Tabela2[[#This Row],[Nazwa komponentu
'[3']]]&lt;&gt;"",SUM(L394:O394),"")</f>
        <v/>
      </c>
      <c r="Q394" s="190"/>
      <c r="R394" s="193"/>
      <c r="S394" s="193"/>
      <c r="T394" s="193"/>
      <c r="U394" s="190"/>
      <c r="V394" s="192"/>
      <c r="W394" s="197" t="str">
        <f>IFERROR(VLOOKUP('OT - przykład wodociąg'!$BS394,Słowniki_komponentów!$U$2:$Z$412,2,FALSE),"")</f>
        <v/>
      </c>
      <c r="X394" s="194" t="str">
        <f>IF(Tabela2[[#This Row],[Nazwa komponentu
'[3']]]&lt;&gt;"",IF(AND(Tabela2[[#This Row],[Wartość nakładów razem
'[15']]]&lt;3500,OR(MID('OT - przykład wodociąg'!$BS394,1,1)="4",MID('OT - przykład wodociąg'!$BS394,1,1)="5",MID('OT - przykład wodociąg'!$BS394,1,1)="6")),1,'OT - przykład wodociąg'!$BU394),"")</f>
        <v/>
      </c>
      <c r="Y394" s="190"/>
      <c r="Z394" s="190"/>
      <c r="AA394" s="190"/>
      <c r="AB394" s="190"/>
      <c r="AC394" s="198" t="str">
        <f>IF(Tabela2[[#This Row],[Nazwa komponentu
'[3']]]&lt;&gt;"",'OT - przykład wodociąg'!$BU394,"")</f>
        <v/>
      </c>
      <c r="AD394" s="190"/>
      <c r="AE394" s="190"/>
      <c r="AF394" s="190"/>
      <c r="AG394" s="190"/>
      <c r="AH394" s="190"/>
      <c r="AI394" s="190"/>
      <c r="AJ394" s="190"/>
      <c r="AK394" s="190"/>
      <c r="AL394" s="190"/>
      <c r="AM394" s="190"/>
      <c r="AN394" s="190"/>
      <c r="AO394" s="190"/>
      <c r="AP394" s="190"/>
      <c r="AQ394" s="190"/>
      <c r="AR394" s="190"/>
      <c r="AS394" s="190"/>
      <c r="AT394" s="190"/>
      <c r="AU394" s="190"/>
      <c r="AV394" s="242"/>
      <c r="AW394" s="242"/>
      <c r="AX394" s="190"/>
      <c r="AY394" s="190"/>
      <c r="AZ394" s="218"/>
      <c r="BA394" s="190"/>
      <c r="BB394" s="190"/>
      <c r="BC394" s="190"/>
      <c r="BD394" s="190"/>
      <c r="BE394" s="190"/>
      <c r="BF394" s="190"/>
      <c r="BG394" s="198" t="str">
        <f>IF(Tabela2[[#This Row],[Nazwa komponentu
'[3']]]&lt;&gt;"",'OT - przykład wodociąg'!$BS394,"")</f>
        <v/>
      </c>
      <c r="BH394" s="190"/>
      <c r="BI394" s="190"/>
      <c r="BJ394" s="190"/>
      <c r="BK394" s="190"/>
      <c r="BL394" s="190"/>
      <c r="BM394" s="190"/>
      <c r="BN394" s="190"/>
      <c r="BO394" s="190"/>
      <c r="BP394" s="190"/>
      <c r="BQ394" s="190"/>
      <c r="BR394" s="218"/>
      <c r="BS394" s="198" t="str">
        <f t="shared" si="6"/>
        <v/>
      </c>
      <c r="BT394" s="190"/>
      <c r="BU394" s="198" t="str">
        <f>IFERROR(IF(VLOOKUP(BS394,Słowniki_komponentów!$U$1:$Z$476,5,FALSE)="wg tabeli materiałowej",INDEX(Słowniki_komponentów!$AD$2:$AG$50,MATCH(BT394,Słowniki_komponentów!$AC$2:$AC$50,0),MATCH(BQ394,Słowniki_komponentów!$AD$1:$AG$1,0)),VLOOKUP(BS394,Słowniki_komponentów!$U$1:$Z$476,5,FALSE)),"brak wszystkich danych")</f>
        <v>brak wszystkich danych</v>
      </c>
      <c r="BV394" s="205"/>
      <c r="BZ394" s="90"/>
      <c r="CA394" s="90"/>
      <c r="CB394" s="90"/>
    </row>
    <row r="395" spans="1:80">
      <c r="A395" s="189" t="s">
        <v>4122</v>
      </c>
      <c r="B395" s="190"/>
      <c r="C395" s="191" t="str">
        <f>IFERROR(VLOOKUP('OT - przykład wodociąg'!$BS395,Słowniki_komponentów!$U$2:$Z$412,4,FALSE),"")</f>
        <v/>
      </c>
      <c r="D395" s="190"/>
      <c r="E395" s="190"/>
      <c r="F395" s="193"/>
      <c r="G395" s="193"/>
      <c r="H395" s="193"/>
      <c r="I395" s="253"/>
      <c r="J395" s="190"/>
      <c r="K395" s="194" t="str">
        <f>IF(Tabela2[[#This Row],[Nazwa komponentu
'[3']]]&lt;&gt;"",VLOOKUP('OT - przykład wodociąg'!$BT395,Słowniki_komponentów!$AC$2:$AH$50,6,FALSE),"")</f>
        <v/>
      </c>
      <c r="L395" s="202"/>
      <c r="M395" s="204"/>
      <c r="N395" s="202"/>
      <c r="O395" s="204">
        <f>'przedmiar - przykład wodociąg'!K403</f>
        <v>0</v>
      </c>
      <c r="P395" s="196" t="str">
        <f>IF(Tabela2[[#This Row],[Nazwa komponentu
'[3']]]&lt;&gt;"",SUM(L395:O395),"")</f>
        <v/>
      </c>
      <c r="Q395" s="190"/>
      <c r="R395" s="193"/>
      <c r="S395" s="193"/>
      <c r="T395" s="193"/>
      <c r="U395" s="190"/>
      <c r="V395" s="192"/>
      <c r="W395" s="197" t="str">
        <f>IFERROR(VLOOKUP('OT - przykład wodociąg'!$BS395,Słowniki_komponentów!$U$2:$Z$412,2,FALSE),"")</f>
        <v/>
      </c>
      <c r="X395" s="194" t="str">
        <f>IF(Tabela2[[#This Row],[Nazwa komponentu
'[3']]]&lt;&gt;"",IF(AND(Tabela2[[#This Row],[Wartość nakładów razem
'[15']]]&lt;3500,OR(MID('OT - przykład wodociąg'!$BS395,1,1)="4",MID('OT - przykład wodociąg'!$BS395,1,1)="5",MID('OT - przykład wodociąg'!$BS395,1,1)="6")),1,'OT - przykład wodociąg'!$BU395),"")</f>
        <v/>
      </c>
      <c r="Y395" s="190"/>
      <c r="Z395" s="190"/>
      <c r="AA395" s="190"/>
      <c r="AB395" s="190"/>
      <c r="AC395" s="198" t="str">
        <f>IF(Tabela2[[#This Row],[Nazwa komponentu
'[3']]]&lt;&gt;"",'OT - przykład wodociąg'!$BU395,"")</f>
        <v/>
      </c>
      <c r="AD395" s="190"/>
      <c r="AE395" s="190"/>
      <c r="AF395" s="190"/>
      <c r="AG395" s="190"/>
      <c r="AH395" s="190"/>
      <c r="AI395" s="190"/>
      <c r="AJ395" s="190"/>
      <c r="AK395" s="190"/>
      <c r="AL395" s="190"/>
      <c r="AM395" s="190"/>
      <c r="AN395" s="190"/>
      <c r="AO395" s="190"/>
      <c r="AP395" s="190"/>
      <c r="AQ395" s="190"/>
      <c r="AR395" s="190"/>
      <c r="AS395" s="190"/>
      <c r="AT395" s="190"/>
      <c r="AU395" s="190"/>
      <c r="AV395" s="242"/>
      <c r="AW395" s="242"/>
      <c r="AX395" s="190"/>
      <c r="AY395" s="190"/>
      <c r="AZ395" s="218"/>
      <c r="BA395" s="190"/>
      <c r="BB395" s="190"/>
      <c r="BC395" s="190"/>
      <c r="BD395" s="190"/>
      <c r="BE395" s="190"/>
      <c r="BF395" s="190"/>
      <c r="BG395" s="198" t="str">
        <f>IF(Tabela2[[#This Row],[Nazwa komponentu
'[3']]]&lt;&gt;"",'OT - przykład wodociąg'!$BS395,"")</f>
        <v/>
      </c>
      <c r="BH395" s="190"/>
      <c r="BI395" s="190"/>
      <c r="BJ395" s="190"/>
      <c r="BK395" s="190"/>
      <c r="BL395" s="190"/>
      <c r="BM395" s="190"/>
      <c r="BN395" s="190"/>
      <c r="BO395" s="190"/>
      <c r="BP395" s="190"/>
      <c r="BQ395" s="190"/>
      <c r="BR395" s="218"/>
      <c r="BS395" s="198" t="str">
        <f t="shared" si="6"/>
        <v/>
      </c>
      <c r="BT395" s="190"/>
      <c r="BU395" s="198" t="str">
        <f>IFERROR(IF(VLOOKUP(BS395,Słowniki_komponentów!$U$1:$Z$476,5,FALSE)="wg tabeli materiałowej",INDEX(Słowniki_komponentów!$AD$2:$AG$50,MATCH(BT395,Słowniki_komponentów!$AC$2:$AC$50,0),MATCH(BQ395,Słowniki_komponentów!$AD$1:$AG$1,0)),VLOOKUP(BS395,Słowniki_komponentów!$U$1:$Z$476,5,FALSE)),"brak wszystkich danych")</f>
        <v>brak wszystkich danych</v>
      </c>
      <c r="BV395" s="205"/>
      <c r="BZ395" s="90"/>
      <c r="CA395" s="90"/>
      <c r="CB395" s="90"/>
    </row>
    <row r="396" spans="1:80">
      <c r="A396" s="189" t="s">
        <v>4123</v>
      </c>
      <c r="B396" s="190"/>
      <c r="C396" s="191" t="str">
        <f>IFERROR(VLOOKUP('OT - przykład wodociąg'!$BS396,Słowniki_komponentów!$U$2:$Z$412,4,FALSE),"")</f>
        <v/>
      </c>
      <c r="D396" s="190"/>
      <c r="E396" s="190"/>
      <c r="F396" s="193"/>
      <c r="G396" s="193"/>
      <c r="H396" s="193"/>
      <c r="I396" s="253"/>
      <c r="J396" s="190"/>
      <c r="K396" s="194" t="str">
        <f>IF(Tabela2[[#This Row],[Nazwa komponentu
'[3']]]&lt;&gt;"",VLOOKUP('OT - przykład wodociąg'!$BT396,Słowniki_komponentów!$AC$2:$AH$50,6,FALSE),"")</f>
        <v/>
      </c>
      <c r="L396" s="202"/>
      <c r="M396" s="204"/>
      <c r="N396" s="202"/>
      <c r="O396" s="204">
        <f>'przedmiar - przykład wodociąg'!K404</f>
        <v>0</v>
      </c>
      <c r="P396" s="196" t="str">
        <f>IF(Tabela2[[#This Row],[Nazwa komponentu
'[3']]]&lt;&gt;"",SUM(L396:O396),"")</f>
        <v/>
      </c>
      <c r="Q396" s="190"/>
      <c r="R396" s="193"/>
      <c r="S396" s="193"/>
      <c r="T396" s="193"/>
      <c r="U396" s="190"/>
      <c r="V396" s="192"/>
      <c r="W396" s="197" t="str">
        <f>IFERROR(VLOOKUP('OT - przykład wodociąg'!$BS396,Słowniki_komponentów!$U$2:$Z$412,2,FALSE),"")</f>
        <v/>
      </c>
      <c r="X396" s="194" t="str">
        <f>IF(Tabela2[[#This Row],[Nazwa komponentu
'[3']]]&lt;&gt;"",IF(AND(Tabela2[[#This Row],[Wartość nakładów razem
'[15']]]&lt;3500,OR(MID('OT - przykład wodociąg'!$BS396,1,1)="4",MID('OT - przykład wodociąg'!$BS396,1,1)="5",MID('OT - przykład wodociąg'!$BS396,1,1)="6")),1,'OT - przykład wodociąg'!$BU396),"")</f>
        <v/>
      </c>
      <c r="Y396" s="190"/>
      <c r="Z396" s="190"/>
      <c r="AA396" s="190"/>
      <c r="AB396" s="190"/>
      <c r="AC396" s="198" t="str">
        <f>IF(Tabela2[[#This Row],[Nazwa komponentu
'[3']]]&lt;&gt;"",'OT - przykład wodociąg'!$BU396,"")</f>
        <v/>
      </c>
      <c r="AD396" s="190"/>
      <c r="AE396" s="190"/>
      <c r="AF396" s="190"/>
      <c r="AG396" s="190"/>
      <c r="AH396" s="190"/>
      <c r="AI396" s="190"/>
      <c r="AJ396" s="190"/>
      <c r="AK396" s="190"/>
      <c r="AL396" s="190"/>
      <c r="AM396" s="190"/>
      <c r="AN396" s="190"/>
      <c r="AO396" s="190"/>
      <c r="AP396" s="190"/>
      <c r="AQ396" s="190"/>
      <c r="AR396" s="190"/>
      <c r="AS396" s="190"/>
      <c r="AT396" s="190"/>
      <c r="AU396" s="190"/>
      <c r="AV396" s="242"/>
      <c r="AW396" s="242"/>
      <c r="AX396" s="190"/>
      <c r="AY396" s="190"/>
      <c r="AZ396" s="218"/>
      <c r="BA396" s="190"/>
      <c r="BB396" s="190"/>
      <c r="BC396" s="190"/>
      <c r="BD396" s="190"/>
      <c r="BE396" s="190"/>
      <c r="BF396" s="190"/>
      <c r="BG396" s="198" t="str">
        <f>IF(Tabela2[[#This Row],[Nazwa komponentu
'[3']]]&lt;&gt;"",'OT - przykład wodociąg'!$BS396,"")</f>
        <v/>
      </c>
      <c r="BH396" s="190"/>
      <c r="BI396" s="190"/>
      <c r="BJ396" s="190"/>
      <c r="BK396" s="190"/>
      <c r="BL396" s="190"/>
      <c r="BM396" s="190"/>
      <c r="BN396" s="190"/>
      <c r="BO396" s="190"/>
      <c r="BP396" s="190"/>
      <c r="BQ396" s="190"/>
      <c r="BR396" s="218"/>
      <c r="BS396" s="198" t="str">
        <f t="shared" si="6"/>
        <v/>
      </c>
      <c r="BT396" s="190"/>
      <c r="BU396" s="198" t="str">
        <f>IFERROR(IF(VLOOKUP(BS396,Słowniki_komponentów!$U$1:$Z$476,5,FALSE)="wg tabeli materiałowej",INDEX(Słowniki_komponentów!$AD$2:$AG$50,MATCH(BT396,Słowniki_komponentów!$AC$2:$AC$50,0),MATCH(BQ396,Słowniki_komponentów!$AD$1:$AG$1,0)),VLOOKUP(BS396,Słowniki_komponentów!$U$1:$Z$476,5,FALSE)),"brak wszystkich danych")</f>
        <v>brak wszystkich danych</v>
      </c>
      <c r="BV396" s="205"/>
      <c r="BZ396" s="90"/>
      <c r="CA396" s="90"/>
      <c r="CB396" s="90"/>
    </row>
    <row r="397" spans="1:80">
      <c r="A397" s="189" t="s">
        <v>4124</v>
      </c>
      <c r="B397" s="190"/>
      <c r="C397" s="191" t="str">
        <f>IFERROR(VLOOKUP('OT - przykład wodociąg'!$BS397,Słowniki_komponentów!$U$2:$Z$412,4,FALSE),"")</f>
        <v/>
      </c>
      <c r="D397" s="190"/>
      <c r="E397" s="190"/>
      <c r="F397" s="193"/>
      <c r="G397" s="193"/>
      <c r="H397" s="193"/>
      <c r="I397" s="253"/>
      <c r="J397" s="190"/>
      <c r="K397" s="194" t="str">
        <f>IF(Tabela2[[#This Row],[Nazwa komponentu
'[3']]]&lt;&gt;"",VLOOKUP('OT - przykład wodociąg'!$BT397,Słowniki_komponentów!$AC$2:$AH$50,6,FALSE),"")</f>
        <v/>
      </c>
      <c r="L397" s="202"/>
      <c r="M397" s="204"/>
      <c r="N397" s="202"/>
      <c r="O397" s="204">
        <f>'przedmiar - przykład wodociąg'!K405</f>
        <v>0</v>
      </c>
      <c r="P397" s="196" t="str">
        <f>IF(Tabela2[[#This Row],[Nazwa komponentu
'[3']]]&lt;&gt;"",SUM(L397:O397),"")</f>
        <v/>
      </c>
      <c r="Q397" s="190"/>
      <c r="R397" s="193"/>
      <c r="S397" s="193"/>
      <c r="T397" s="193"/>
      <c r="U397" s="190"/>
      <c r="V397" s="192"/>
      <c r="W397" s="197" t="str">
        <f>IFERROR(VLOOKUP('OT - przykład wodociąg'!$BS397,Słowniki_komponentów!$U$2:$Z$412,2,FALSE),"")</f>
        <v/>
      </c>
      <c r="X397" s="194" t="str">
        <f>IF(Tabela2[[#This Row],[Nazwa komponentu
'[3']]]&lt;&gt;"",IF(AND(Tabela2[[#This Row],[Wartość nakładów razem
'[15']]]&lt;3500,OR(MID('OT - przykład wodociąg'!$BS397,1,1)="4",MID('OT - przykład wodociąg'!$BS397,1,1)="5",MID('OT - przykład wodociąg'!$BS397,1,1)="6")),1,'OT - przykład wodociąg'!$BU397),"")</f>
        <v/>
      </c>
      <c r="Y397" s="190"/>
      <c r="Z397" s="190"/>
      <c r="AA397" s="190"/>
      <c r="AB397" s="190"/>
      <c r="AC397" s="198" t="str">
        <f>IF(Tabela2[[#This Row],[Nazwa komponentu
'[3']]]&lt;&gt;"",'OT - przykład wodociąg'!$BU397,"")</f>
        <v/>
      </c>
      <c r="AD397" s="190"/>
      <c r="AE397" s="190"/>
      <c r="AF397" s="190"/>
      <c r="AG397" s="190"/>
      <c r="AH397" s="190"/>
      <c r="AI397" s="190"/>
      <c r="AJ397" s="190"/>
      <c r="AK397" s="190"/>
      <c r="AL397" s="190"/>
      <c r="AM397" s="190"/>
      <c r="AN397" s="190"/>
      <c r="AO397" s="190"/>
      <c r="AP397" s="190"/>
      <c r="AQ397" s="190"/>
      <c r="AR397" s="190"/>
      <c r="AS397" s="190"/>
      <c r="AT397" s="190"/>
      <c r="AU397" s="190"/>
      <c r="AV397" s="242"/>
      <c r="AW397" s="242"/>
      <c r="AX397" s="190"/>
      <c r="AY397" s="190"/>
      <c r="AZ397" s="218"/>
      <c r="BA397" s="190"/>
      <c r="BB397" s="190"/>
      <c r="BC397" s="190"/>
      <c r="BD397" s="190"/>
      <c r="BE397" s="190"/>
      <c r="BF397" s="190"/>
      <c r="BG397" s="198" t="str">
        <f>IF(Tabela2[[#This Row],[Nazwa komponentu
'[3']]]&lt;&gt;"",'OT - przykład wodociąg'!$BS397,"")</f>
        <v/>
      </c>
      <c r="BH397" s="190"/>
      <c r="BI397" s="190"/>
      <c r="BJ397" s="190"/>
      <c r="BK397" s="190"/>
      <c r="BL397" s="190"/>
      <c r="BM397" s="190"/>
      <c r="BN397" s="190"/>
      <c r="BO397" s="190"/>
      <c r="BP397" s="190"/>
      <c r="BQ397" s="190"/>
      <c r="BR397" s="218"/>
      <c r="BS397" s="198" t="str">
        <f t="shared" si="6"/>
        <v/>
      </c>
      <c r="BT397" s="190"/>
      <c r="BU397" s="198" t="str">
        <f>IFERROR(IF(VLOOKUP(BS397,Słowniki_komponentów!$U$1:$Z$476,5,FALSE)="wg tabeli materiałowej",INDEX(Słowniki_komponentów!$AD$2:$AG$50,MATCH(BT397,Słowniki_komponentów!$AC$2:$AC$50,0),MATCH(BQ397,Słowniki_komponentów!$AD$1:$AG$1,0)),VLOOKUP(BS397,Słowniki_komponentów!$U$1:$Z$476,5,FALSE)),"brak wszystkich danych")</f>
        <v>brak wszystkich danych</v>
      </c>
      <c r="BV397" s="205"/>
      <c r="BZ397" s="90"/>
      <c r="CA397" s="90"/>
      <c r="CB397" s="90"/>
    </row>
    <row r="398" spans="1:80">
      <c r="A398" s="189" t="s">
        <v>4125</v>
      </c>
      <c r="B398" s="190"/>
      <c r="C398" s="191" t="str">
        <f>IFERROR(VLOOKUP('OT - przykład wodociąg'!$BS398,Słowniki_komponentów!$U$2:$Z$412,4,FALSE),"")</f>
        <v/>
      </c>
      <c r="D398" s="190"/>
      <c r="E398" s="190"/>
      <c r="F398" s="193"/>
      <c r="G398" s="193"/>
      <c r="H398" s="193"/>
      <c r="I398" s="253"/>
      <c r="J398" s="190"/>
      <c r="K398" s="194" t="str">
        <f>IF(Tabela2[[#This Row],[Nazwa komponentu
'[3']]]&lt;&gt;"",VLOOKUP('OT - przykład wodociąg'!$BT398,Słowniki_komponentów!$AC$2:$AH$50,6,FALSE),"")</f>
        <v/>
      </c>
      <c r="L398" s="202"/>
      <c r="M398" s="204"/>
      <c r="N398" s="202"/>
      <c r="O398" s="204">
        <f>'przedmiar - przykład wodociąg'!K406</f>
        <v>0</v>
      </c>
      <c r="P398" s="196" t="str">
        <f>IF(Tabela2[[#This Row],[Nazwa komponentu
'[3']]]&lt;&gt;"",SUM(L398:O398),"")</f>
        <v/>
      </c>
      <c r="Q398" s="190"/>
      <c r="R398" s="193"/>
      <c r="S398" s="193"/>
      <c r="T398" s="193"/>
      <c r="U398" s="190"/>
      <c r="V398" s="192"/>
      <c r="W398" s="197" t="str">
        <f>IFERROR(VLOOKUP('OT - przykład wodociąg'!$BS398,Słowniki_komponentów!$U$2:$Z$412,2,FALSE),"")</f>
        <v/>
      </c>
      <c r="X398" s="194" t="str">
        <f>IF(Tabela2[[#This Row],[Nazwa komponentu
'[3']]]&lt;&gt;"",IF(AND(Tabela2[[#This Row],[Wartość nakładów razem
'[15']]]&lt;3500,OR(MID('OT - przykład wodociąg'!$BS398,1,1)="4",MID('OT - przykład wodociąg'!$BS398,1,1)="5",MID('OT - przykład wodociąg'!$BS398,1,1)="6")),1,'OT - przykład wodociąg'!$BU398),"")</f>
        <v/>
      </c>
      <c r="Y398" s="190"/>
      <c r="Z398" s="190"/>
      <c r="AA398" s="190"/>
      <c r="AB398" s="190"/>
      <c r="AC398" s="198" t="str">
        <f>IF(Tabela2[[#This Row],[Nazwa komponentu
'[3']]]&lt;&gt;"",'OT - przykład wodociąg'!$BU398,"")</f>
        <v/>
      </c>
      <c r="AD398" s="190"/>
      <c r="AE398" s="190"/>
      <c r="AF398" s="190"/>
      <c r="AG398" s="190"/>
      <c r="AH398" s="190"/>
      <c r="AI398" s="190"/>
      <c r="AJ398" s="190"/>
      <c r="AK398" s="190"/>
      <c r="AL398" s="190"/>
      <c r="AM398" s="190"/>
      <c r="AN398" s="190"/>
      <c r="AO398" s="190"/>
      <c r="AP398" s="190"/>
      <c r="AQ398" s="190"/>
      <c r="AR398" s="190"/>
      <c r="AS398" s="190"/>
      <c r="AT398" s="190"/>
      <c r="AU398" s="190"/>
      <c r="AV398" s="242"/>
      <c r="AW398" s="242"/>
      <c r="AX398" s="190"/>
      <c r="AY398" s="190"/>
      <c r="AZ398" s="218"/>
      <c r="BA398" s="190"/>
      <c r="BB398" s="190"/>
      <c r="BC398" s="190"/>
      <c r="BD398" s="190"/>
      <c r="BE398" s="190"/>
      <c r="BF398" s="190"/>
      <c r="BG398" s="198" t="str">
        <f>IF(Tabela2[[#This Row],[Nazwa komponentu
'[3']]]&lt;&gt;"",'OT - przykład wodociąg'!$BS398,"")</f>
        <v/>
      </c>
      <c r="BH398" s="190"/>
      <c r="BI398" s="190"/>
      <c r="BJ398" s="190"/>
      <c r="BK398" s="190"/>
      <c r="BL398" s="190"/>
      <c r="BM398" s="190"/>
      <c r="BN398" s="190"/>
      <c r="BO398" s="190"/>
      <c r="BP398" s="190"/>
      <c r="BQ398" s="190"/>
      <c r="BR398" s="218"/>
      <c r="BS398" s="198" t="str">
        <f t="shared" si="6"/>
        <v/>
      </c>
      <c r="BT398" s="190"/>
      <c r="BU398" s="198" t="str">
        <f>IFERROR(IF(VLOOKUP(BS398,Słowniki_komponentów!$U$1:$Z$476,5,FALSE)="wg tabeli materiałowej",INDEX(Słowniki_komponentów!$AD$2:$AG$50,MATCH(BT398,Słowniki_komponentów!$AC$2:$AC$50,0),MATCH(BQ398,Słowniki_komponentów!$AD$1:$AG$1,0)),VLOOKUP(BS398,Słowniki_komponentów!$U$1:$Z$476,5,FALSE)),"brak wszystkich danych")</f>
        <v>brak wszystkich danych</v>
      </c>
      <c r="BV398" s="205"/>
      <c r="BZ398" s="90"/>
      <c r="CA398" s="90"/>
      <c r="CB398" s="90"/>
    </row>
    <row r="399" spans="1:80">
      <c r="A399" s="189" t="s">
        <v>4126</v>
      </c>
      <c r="B399" s="190"/>
      <c r="C399" s="191" t="str">
        <f>IFERROR(VLOOKUP('OT - przykład wodociąg'!$BS399,Słowniki_komponentów!$U$2:$Z$412,4,FALSE),"")</f>
        <v/>
      </c>
      <c r="D399" s="190"/>
      <c r="E399" s="190"/>
      <c r="F399" s="193"/>
      <c r="G399" s="193"/>
      <c r="H399" s="193"/>
      <c r="I399" s="253"/>
      <c r="J399" s="190"/>
      <c r="K399" s="194" t="str">
        <f>IF(Tabela2[[#This Row],[Nazwa komponentu
'[3']]]&lt;&gt;"",VLOOKUP('OT - przykład wodociąg'!$BT399,Słowniki_komponentów!$AC$2:$AH$50,6,FALSE),"")</f>
        <v/>
      </c>
      <c r="L399" s="202"/>
      <c r="M399" s="204"/>
      <c r="N399" s="202"/>
      <c r="O399" s="204">
        <f>'przedmiar - przykład wodociąg'!K407</f>
        <v>0</v>
      </c>
      <c r="P399" s="196" t="str">
        <f>IF(Tabela2[[#This Row],[Nazwa komponentu
'[3']]]&lt;&gt;"",SUM(L399:O399),"")</f>
        <v/>
      </c>
      <c r="Q399" s="190"/>
      <c r="R399" s="193"/>
      <c r="S399" s="193"/>
      <c r="T399" s="193"/>
      <c r="U399" s="190"/>
      <c r="V399" s="192"/>
      <c r="W399" s="197" t="str">
        <f>IFERROR(VLOOKUP('OT - przykład wodociąg'!$BS399,Słowniki_komponentów!$U$2:$Z$412,2,FALSE),"")</f>
        <v/>
      </c>
      <c r="X399" s="194" t="str">
        <f>IF(Tabela2[[#This Row],[Nazwa komponentu
'[3']]]&lt;&gt;"",IF(AND(Tabela2[[#This Row],[Wartość nakładów razem
'[15']]]&lt;3500,OR(MID('OT - przykład wodociąg'!$BS399,1,1)="4",MID('OT - przykład wodociąg'!$BS399,1,1)="5",MID('OT - przykład wodociąg'!$BS399,1,1)="6")),1,'OT - przykład wodociąg'!$BU399),"")</f>
        <v/>
      </c>
      <c r="Y399" s="190"/>
      <c r="Z399" s="190"/>
      <c r="AA399" s="190"/>
      <c r="AB399" s="190"/>
      <c r="AC399" s="198" t="str">
        <f>IF(Tabela2[[#This Row],[Nazwa komponentu
'[3']]]&lt;&gt;"",'OT - przykład wodociąg'!$BU399,"")</f>
        <v/>
      </c>
      <c r="AD399" s="190"/>
      <c r="AE399" s="190"/>
      <c r="AF399" s="190"/>
      <c r="AG399" s="190"/>
      <c r="AH399" s="190"/>
      <c r="AI399" s="190"/>
      <c r="AJ399" s="190"/>
      <c r="AK399" s="190"/>
      <c r="AL399" s="190"/>
      <c r="AM399" s="190"/>
      <c r="AN399" s="190"/>
      <c r="AO399" s="190"/>
      <c r="AP399" s="190"/>
      <c r="AQ399" s="190"/>
      <c r="AR399" s="190"/>
      <c r="AS399" s="190"/>
      <c r="AT399" s="190"/>
      <c r="AU399" s="190"/>
      <c r="AV399" s="242"/>
      <c r="AW399" s="242"/>
      <c r="AX399" s="190"/>
      <c r="AY399" s="190"/>
      <c r="AZ399" s="218"/>
      <c r="BA399" s="190"/>
      <c r="BB399" s="190"/>
      <c r="BC399" s="190"/>
      <c r="BD399" s="190"/>
      <c r="BE399" s="190"/>
      <c r="BF399" s="190"/>
      <c r="BG399" s="198" t="str">
        <f>IF(Tabela2[[#This Row],[Nazwa komponentu
'[3']]]&lt;&gt;"",'OT - przykład wodociąg'!$BS399,"")</f>
        <v/>
      </c>
      <c r="BH399" s="190"/>
      <c r="BI399" s="190"/>
      <c r="BJ399" s="190"/>
      <c r="BK399" s="190"/>
      <c r="BL399" s="190"/>
      <c r="BM399" s="190"/>
      <c r="BN399" s="190"/>
      <c r="BO399" s="190"/>
      <c r="BP399" s="190"/>
      <c r="BQ399" s="190"/>
      <c r="BR399" s="218"/>
      <c r="BS399" s="198" t="str">
        <f t="shared" si="6"/>
        <v/>
      </c>
      <c r="BT399" s="190"/>
      <c r="BU399" s="198" t="str">
        <f>IFERROR(IF(VLOOKUP(BS399,Słowniki_komponentów!$U$1:$Z$476,5,FALSE)="wg tabeli materiałowej",INDEX(Słowniki_komponentów!$AD$2:$AG$50,MATCH(BT399,Słowniki_komponentów!$AC$2:$AC$50,0),MATCH(BQ399,Słowniki_komponentów!$AD$1:$AG$1,0)),VLOOKUP(BS399,Słowniki_komponentów!$U$1:$Z$476,5,FALSE)),"brak wszystkich danych")</f>
        <v>brak wszystkich danych</v>
      </c>
      <c r="BV399" s="205"/>
      <c r="BZ399" s="90"/>
      <c r="CA399" s="90"/>
      <c r="CB399" s="90"/>
    </row>
    <row r="400" spans="1:80">
      <c r="A400" s="189" t="s">
        <v>4127</v>
      </c>
      <c r="B400" s="190"/>
      <c r="C400" s="191" t="str">
        <f>IFERROR(VLOOKUP('OT - przykład wodociąg'!$BS400,Słowniki_komponentów!$U$2:$Z$412,4,FALSE),"")</f>
        <v/>
      </c>
      <c r="D400" s="190"/>
      <c r="E400" s="190"/>
      <c r="F400" s="193"/>
      <c r="G400" s="193"/>
      <c r="H400" s="193"/>
      <c r="I400" s="253"/>
      <c r="J400" s="190"/>
      <c r="K400" s="194" t="str">
        <f>IF(Tabela2[[#This Row],[Nazwa komponentu
'[3']]]&lt;&gt;"",VLOOKUP('OT - przykład wodociąg'!$BT400,Słowniki_komponentów!$AC$2:$AH$50,6,FALSE),"")</f>
        <v/>
      </c>
      <c r="L400" s="202"/>
      <c r="M400" s="204"/>
      <c r="N400" s="202"/>
      <c r="O400" s="204">
        <f>'przedmiar - przykład wodociąg'!K408</f>
        <v>0</v>
      </c>
      <c r="P400" s="196" t="str">
        <f>IF(Tabela2[[#This Row],[Nazwa komponentu
'[3']]]&lt;&gt;"",SUM(L400:O400),"")</f>
        <v/>
      </c>
      <c r="Q400" s="190"/>
      <c r="R400" s="193"/>
      <c r="S400" s="193"/>
      <c r="T400" s="193"/>
      <c r="U400" s="190"/>
      <c r="V400" s="192"/>
      <c r="W400" s="197" t="str">
        <f>IFERROR(VLOOKUP('OT - przykład wodociąg'!$BS400,Słowniki_komponentów!$U$2:$Z$412,2,FALSE),"")</f>
        <v/>
      </c>
      <c r="X400" s="194" t="str">
        <f>IF(Tabela2[[#This Row],[Nazwa komponentu
'[3']]]&lt;&gt;"",IF(AND(Tabela2[[#This Row],[Wartość nakładów razem
'[15']]]&lt;3500,OR(MID('OT - przykład wodociąg'!$BS400,1,1)="4",MID('OT - przykład wodociąg'!$BS400,1,1)="5",MID('OT - przykład wodociąg'!$BS400,1,1)="6")),1,'OT - przykład wodociąg'!$BU400),"")</f>
        <v/>
      </c>
      <c r="Y400" s="190"/>
      <c r="Z400" s="190"/>
      <c r="AA400" s="190"/>
      <c r="AB400" s="190"/>
      <c r="AC400" s="198" t="str">
        <f>IF(Tabela2[[#This Row],[Nazwa komponentu
'[3']]]&lt;&gt;"",'OT - przykład wodociąg'!$BU400,"")</f>
        <v/>
      </c>
      <c r="AD400" s="190"/>
      <c r="AE400" s="190"/>
      <c r="AF400" s="190"/>
      <c r="AG400" s="190"/>
      <c r="AH400" s="190"/>
      <c r="AI400" s="190"/>
      <c r="AJ400" s="190"/>
      <c r="AK400" s="190"/>
      <c r="AL400" s="190"/>
      <c r="AM400" s="190"/>
      <c r="AN400" s="190"/>
      <c r="AO400" s="190"/>
      <c r="AP400" s="190"/>
      <c r="AQ400" s="190"/>
      <c r="AR400" s="190"/>
      <c r="AS400" s="190"/>
      <c r="AT400" s="190"/>
      <c r="AU400" s="190"/>
      <c r="AV400" s="242"/>
      <c r="AW400" s="242"/>
      <c r="AX400" s="190"/>
      <c r="AY400" s="190"/>
      <c r="AZ400" s="218"/>
      <c r="BA400" s="190"/>
      <c r="BB400" s="190"/>
      <c r="BC400" s="190"/>
      <c r="BD400" s="190"/>
      <c r="BE400" s="190"/>
      <c r="BF400" s="190"/>
      <c r="BG400" s="198" t="str">
        <f>IF(Tabela2[[#This Row],[Nazwa komponentu
'[3']]]&lt;&gt;"",'OT - przykład wodociąg'!$BS400,"")</f>
        <v/>
      </c>
      <c r="BH400" s="190"/>
      <c r="BI400" s="190"/>
      <c r="BJ400" s="190"/>
      <c r="BK400" s="190"/>
      <c r="BL400" s="190"/>
      <c r="BM400" s="190"/>
      <c r="BN400" s="190"/>
      <c r="BO400" s="190"/>
      <c r="BP400" s="190"/>
      <c r="BQ400" s="190"/>
      <c r="BR400" s="218"/>
      <c r="BS400" s="198" t="str">
        <f t="shared" si="6"/>
        <v/>
      </c>
      <c r="BT400" s="190"/>
      <c r="BU400" s="198" t="str">
        <f>IFERROR(IF(VLOOKUP(BS400,Słowniki_komponentów!$U$1:$Z$476,5,FALSE)="wg tabeli materiałowej",INDEX(Słowniki_komponentów!$AD$2:$AG$50,MATCH(BT400,Słowniki_komponentów!$AC$2:$AC$50,0),MATCH(BQ400,Słowniki_komponentów!$AD$1:$AG$1,0)),VLOOKUP(BS400,Słowniki_komponentów!$U$1:$Z$476,5,FALSE)),"brak wszystkich danych")</f>
        <v>brak wszystkich danych</v>
      </c>
      <c r="BV400" s="205"/>
      <c r="BZ400" s="90"/>
      <c r="CA400" s="90"/>
      <c r="CB400" s="90"/>
    </row>
    <row r="401" spans="1:80">
      <c r="A401" s="189" t="s">
        <v>4128</v>
      </c>
      <c r="B401" s="190"/>
      <c r="C401" s="191" t="str">
        <f>IFERROR(VLOOKUP('OT - przykład wodociąg'!$BS401,Słowniki_komponentów!$U$2:$Z$412,4,FALSE),"")</f>
        <v/>
      </c>
      <c r="D401" s="190"/>
      <c r="E401" s="190"/>
      <c r="F401" s="193"/>
      <c r="G401" s="193"/>
      <c r="H401" s="193"/>
      <c r="I401" s="253"/>
      <c r="J401" s="190"/>
      <c r="K401" s="194" t="str">
        <f>IF(Tabela2[[#This Row],[Nazwa komponentu
'[3']]]&lt;&gt;"",VLOOKUP('OT - przykład wodociąg'!$BT401,Słowniki_komponentów!$AC$2:$AH$50,6,FALSE),"")</f>
        <v/>
      </c>
      <c r="L401" s="202"/>
      <c r="M401" s="204"/>
      <c r="N401" s="202"/>
      <c r="O401" s="204">
        <f>'przedmiar - przykład wodociąg'!K409</f>
        <v>0</v>
      </c>
      <c r="P401" s="196" t="str">
        <f>IF(Tabela2[[#This Row],[Nazwa komponentu
'[3']]]&lt;&gt;"",SUM(L401:O401),"")</f>
        <v/>
      </c>
      <c r="Q401" s="190"/>
      <c r="R401" s="193"/>
      <c r="S401" s="193"/>
      <c r="T401" s="193"/>
      <c r="U401" s="190"/>
      <c r="V401" s="192"/>
      <c r="W401" s="197" t="str">
        <f>IFERROR(VLOOKUP('OT - przykład wodociąg'!$BS401,Słowniki_komponentów!$U$2:$Z$412,2,FALSE),"")</f>
        <v/>
      </c>
      <c r="X401" s="194" t="str">
        <f>IF(Tabela2[[#This Row],[Nazwa komponentu
'[3']]]&lt;&gt;"",IF(AND(Tabela2[[#This Row],[Wartość nakładów razem
'[15']]]&lt;3500,OR(MID('OT - przykład wodociąg'!$BS401,1,1)="4",MID('OT - przykład wodociąg'!$BS401,1,1)="5",MID('OT - przykład wodociąg'!$BS401,1,1)="6")),1,'OT - przykład wodociąg'!$BU401),"")</f>
        <v/>
      </c>
      <c r="Y401" s="190"/>
      <c r="Z401" s="190"/>
      <c r="AA401" s="190"/>
      <c r="AB401" s="190"/>
      <c r="AC401" s="198" t="str">
        <f>IF(Tabela2[[#This Row],[Nazwa komponentu
'[3']]]&lt;&gt;"",'OT - przykład wodociąg'!$BU401,"")</f>
        <v/>
      </c>
      <c r="AD401" s="190"/>
      <c r="AE401" s="190"/>
      <c r="AF401" s="190"/>
      <c r="AG401" s="190"/>
      <c r="AH401" s="190"/>
      <c r="AI401" s="190"/>
      <c r="AJ401" s="190"/>
      <c r="AK401" s="190"/>
      <c r="AL401" s="190"/>
      <c r="AM401" s="190"/>
      <c r="AN401" s="190"/>
      <c r="AO401" s="190"/>
      <c r="AP401" s="190"/>
      <c r="AQ401" s="190"/>
      <c r="AR401" s="190"/>
      <c r="AS401" s="190"/>
      <c r="AT401" s="190"/>
      <c r="AU401" s="190"/>
      <c r="AV401" s="242"/>
      <c r="AW401" s="242"/>
      <c r="AX401" s="190"/>
      <c r="AY401" s="190"/>
      <c r="AZ401" s="218"/>
      <c r="BA401" s="190"/>
      <c r="BB401" s="190"/>
      <c r="BC401" s="190"/>
      <c r="BD401" s="190"/>
      <c r="BE401" s="190"/>
      <c r="BF401" s="190"/>
      <c r="BG401" s="198" t="str">
        <f>IF(Tabela2[[#This Row],[Nazwa komponentu
'[3']]]&lt;&gt;"",'OT - przykład wodociąg'!$BS401,"")</f>
        <v/>
      </c>
      <c r="BH401" s="190"/>
      <c r="BI401" s="190"/>
      <c r="BJ401" s="190"/>
      <c r="BK401" s="190"/>
      <c r="BL401" s="190"/>
      <c r="BM401" s="190"/>
      <c r="BN401" s="190"/>
      <c r="BO401" s="190"/>
      <c r="BP401" s="190"/>
      <c r="BQ401" s="190"/>
      <c r="BR401" s="218"/>
      <c r="BS401" s="198" t="str">
        <f t="shared" si="6"/>
        <v/>
      </c>
      <c r="BT401" s="190"/>
      <c r="BU401" s="198" t="str">
        <f>IFERROR(IF(VLOOKUP(BS401,Słowniki_komponentów!$U$1:$Z$476,5,FALSE)="wg tabeli materiałowej",INDEX(Słowniki_komponentów!$AD$2:$AG$50,MATCH(BT401,Słowniki_komponentów!$AC$2:$AC$50,0),MATCH(BQ401,Słowniki_komponentów!$AD$1:$AG$1,0)),VLOOKUP(BS401,Słowniki_komponentów!$U$1:$Z$476,5,FALSE)),"brak wszystkich danych")</f>
        <v>brak wszystkich danych</v>
      </c>
      <c r="BV401" s="205"/>
      <c r="BZ401" s="90"/>
      <c r="CA401" s="90"/>
      <c r="CB401" s="90"/>
    </row>
    <row r="402" spans="1:80">
      <c r="A402" s="189" t="s">
        <v>4129</v>
      </c>
      <c r="B402" s="190"/>
      <c r="C402" s="191" t="str">
        <f>IFERROR(VLOOKUP('OT - przykład wodociąg'!$BS402,Słowniki_komponentów!$U$2:$Z$412,4,FALSE),"")</f>
        <v/>
      </c>
      <c r="D402" s="190"/>
      <c r="E402" s="190"/>
      <c r="F402" s="193"/>
      <c r="G402" s="193"/>
      <c r="H402" s="193"/>
      <c r="I402" s="253"/>
      <c r="J402" s="190"/>
      <c r="K402" s="194" t="str">
        <f>IF(Tabela2[[#This Row],[Nazwa komponentu
'[3']]]&lt;&gt;"",VLOOKUP('OT - przykład wodociąg'!$BT402,Słowniki_komponentów!$AC$2:$AH$50,6,FALSE),"")</f>
        <v/>
      </c>
      <c r="L402" s="202"/>
      <c r="M402" s="204"/>
      <c r="N402" s="202"/>
      <c r="O402" s="204">
        <f>'przedmiar - przykład wodociąg'!K410</f>
        <v>0</v>
      </c>
      <c r="P402" s="196" t="str">
        <f>IF(Tabela2[[#This Row],[Nazwa komponentu
'[3']]]&lt;&gt;"",SUM(L402:O402),"")</f>
        <v/>
      </c>
      <c r="Q402" s="190"/>
      <c r="R402" s="193"/>
      <c r="S402" s="193"/>
      <c r="T402" s="193"/>
      <c r="U402" s="190"/>
      <c r="V402" s="192"/>
      <c r="W402" s="197" t="str">
        <f>IFERROR(VLOOKUP('OT - przykład wodociąg'!$BS402,Słowniki_komponentów!$U$2:$Z$412,2,FALSE),"")</f>
        <v/>
      </c>
      <c r="X402" s="194" t="str">
        <f>IF(Tabela2[[#This Row],[Nazwa komponentu
'[3']]]&lt;&gt;"",IF(AND(Tabela2[[#This Row],[Wartość nakładów razem
'[15']]]&lt;3500,OR(MID('OT - przykład wodociąg'!$BS402,1,1)="4",MID('OT - przykład wodociąg'!$BS402,1,1)="5",MID('OT - przykład wodociąg'!$BS402,1,1)="6")),1,'OT - przykład wodociąg'!$BU402),"")</f>
        <v/>
      </c>
      <c r="Y402" s="190"/>
      <c r="Z402" s="190"/>
      <c r="AA402" s="190"/>
      <c r="AB402" s="190"/>
      <c r="AC402" s="198" t="str">
        <f>IF(Tabela2[[#This Row],[Nazwa komponentu
'[3']]]&lt;&gt;"",'OT - przykład wodociąg'!$BU402,"")</f>
        <v/>
      </c>
      <c r="AD402" s="190"/>
      <c r="AE402" s="190"/>
      <c r="AF402" s="190"/>
      <c r="AG402" s="190"/>
      <c r="AH402" s="190"/>
      <c r="AI402" s="190"/>
      <c r="AJ402" s="190"/>
      <c r="AK402" s="190"/>
      <c r="AL402" s="190"/>
      <c r="AM402" s="190"/>
      <c r="AN402" s="190"/>
      <c r="AO402" s="190"/>
      <c r="AP402" s="190"/>
      <c r="AQ402" s="190"/>
      <c r="AR402" s="190"/>
      <c r="AS402" s="190"/>
      <c r="AT402" s="190"/>
      <c r="AU402" s="190"/>
      <c r="AV402" s="242"/>
      <c r="AW402" s="242"/>
      <c r="AX402" s="190"/>
      <c r="AY402" s="190"/>
      <c r="AZ402" s="218"/>
      <c r="BA402" s="190"/>
      <c r="BB402" s="190"/>
      <c r="BC402" s="190"/>
      <c r="BD402" s="190"/>
      <c r="BE402" s="190"/>
      <c r="BF402" s="190"/>
      <c r="BG402" s="198" t="str">
        <f>IF(Tabela2[[#This Row],[Nazwa komponentu
'[3']]]&lt;&gt;"",'OT - przykład wodociąg'!$BS402,"")</f>
        <v/>
      </c>
      <c r="BH402" s="190"/>
      <c r="BI402" s="190"/>
      <c r="BJ402" s="190"/>
      <c r="BK402" s="190"/>
      <c r="BL402" s="190"/>
      <c r="BM402" s="190"/>
      <c r="BN402" s="190"/>
      <c r="BO402" s="190"/>
      <c r="BP402" s="190"/>
      <c r="BQ402" s="190"/>
      <c r="BR402" s="218"/>
      <c r="BS402" s="198" t="str">
        <f t="shared" si="6"/>
        <v/>
      </c>
      <c r="BT402" s="190"/>
      <c r="BU402" s="198" t="str">
        <f>IFERROR(IF(VLOOKUP(BS402,Słowniki_komponentów!$U$1:$Z$476,5,FALSE)="wg tabeli materiałowej",INDEX(Słowniki_komponentów!$AD$2:$AG$50,MATCH(BT402,Słowniki_komponentów!$AC$2:$AC$50,0),MATCH(BQ402,Słowniki_komponentów!$AD$1:$AG$1,0)),VLOOKUP(BS402,Słowniki_komponentów!$U$1:$Z$476,5,FALSE)),"brak wszystkich danych")</f>
        <v>brak wszystkich danych</v>
      </c>
      <c r="BV402" s="205"/>
      <c r="BZ402" s="90"/>
      <c r="CA402" s="90"/>
      <c r="CB402" s="90"/>
    </row>
    <row r="403" spans="1:80">
      <c r="A403" s="189" t="s">
        <v>4130</v>
      </c>
      <c r="B403" s="190"/>
      <c r="C403" s="191" t="str">
        <f>IFERROR(VLOOKUP('OT - przykład wodociąg'!$BS403,Słowniki_komponentów!$U$2:$Z$412,4,FALSE),"")</f>
        <v/>
      </c>
      <c r="D403" s="190"/>
      <c r="E403" s="190"/>
      <c r="F403" s="193"/>
      <c r="G403" s="193"/>
      <c r="H403" s="193"/>
      <c r="I403" s="253"/>
      <c r="J403" s="190"/>
      <c r="K403" s="194" t="str">
        <f>IF(Tabela2[[#This Row],[Nazwa komponentu
'[3']]]&lt;&gt;"",VLOOKUP('OT - przykład wodociąg'!$BT403,Słowniki_komponentów!$AC$2:$AH$50,6,FALSE),"")</f>
        <v/>
      </c>
      <c r="L403" s="202"/>
      <c r="M403" s="204"/>
      <c r="N403" s="202"/>
      <c r="O403" s="204">
        <f>'przedmiar - przykład wodociąg'!K411</f>
        <v>0</v>
      </c>
      <c r="P403" s="196" t="str">
        <f>IF(Tabela2[[#This Row],[Nazwa komponentu
'[3']]]&lt;&gt;"",SUM(L403:O403),"")</f>
        <v/>
      </c>
      <c r="Q403" s="190"/>
      <c r="R403" s="193"/>
      <c r="S403" s="193"/>
      <c r="T403" s="193"/>
      <c r="U403" s="190"/>
      <c r="V403" s="192"/>
      <c r="W403" s="197" t="str">
        <f>IFERROR(VLOOKUP('OT - przykład wodociąg'!$BS403,Słowniki_komponentów!$U$2:$Z$412,2,FALSE),"")</f>
        <v/>
      </c>
      <c r="X403" s="194" t="str">
        <f>IF(Tabela2[[#This Row],[Nazwa komponentu
'[3']]]&lt;&gt;"",IF(AND(Tabela2[[#This Row],[Wartość nakładów razem
'[15']]]&lt;3500,OR(MID('OT - przykład wodociąg'!$BS403,1,1)="4",MID('OT - przykład wodociąg'!$BS403,1,1)="5",MID('OT - przykład wodociąg'!$BS403,1,1)="6")),1,'OT - przykład wodociąg'!$BU403),"")</f>
        <v/>
      </c>
      <c r="Y403" s="190"/>
      <c r="Z403" s="190"/>
      <c r="AA403" s="190"/>
      <c r="AB403" s="190"/>
      <c r="AC403" s="198" t="str">
        <f>IF(Tabela2[[#This Row],[Nazwa komponentu
'[3']]]&lt;&gt;"",'OT - przykład wodociąg'!$BU403,"")</f>
        <v/>
      </c>
      <c r="AD403" s="190"/>
      <c r="AE403" s="190"/>
      <c r="AF403" s="190"/>
      <c r="AG403" s="190"/>
      <c r="AH403" s="190"/>
      <c r="AI403" s="190"/>
      <c r="AJ403" s="190"/>
      <c r="AK403" s="190"/>
      <c r="AL403" s="190"/>
      <c r="AM403" s="190"/>
      <c r="AN403" s="190"/>
      <c r="AO403" s="190"/>
      <c r="AP403" s="190"/>
      <c r="AQ403" s="190"/>
      <c r="AR403" s="190"/>
      <c r="AS403" s="190"/>
      <c r="AT403" s="190"/>
      <c r="AU403" s="190"/>
      <c r="AV403" s="242"/>
      <c r="AW403" s="242"/>
      <c r="AX403" s="190"/>
      <c r="AY403" s="190"/>
      <c r="AZ403" s="218"/>
      <c r="BA403" s="190"/>
      <c r="BB403" s="190"/>
      <c r="BC403" s="190"/>
      <c r="BD403" s="190"/>
      <c r="BE403" s="190"/>
      <c r="BF403" s="190"/>
      <c r="BG403" s="198" t="str">
        <f>IF(Tabela2[[#This Row],[Nazwa komponentu
'[3']]]&lt;&gt;"",'OT - przykład wodociąg'!$BS403,"")</f>
        <v/>
      </c>
      <c r="BH403" s="190"/>
      <c r="BI403" s="190"/>
      <c r="BJ403" s="190"/>
      <c r="BK403" s="190"/>
      <c r="BL403" s="190"/>
      <c r="BM403" s="190"/>
      <c r="BN403" s="190"/>
      <c r="BO403" s="190"/>
      <c r="BP403" s="190"/>
      <c r="BQ403" s="190"/>
      <c r="BR403" s="218"/>
      <c r="BS403" s="198" t="str">
        <f t="shared" si="6"/>
        <v/>
      </c>
      <c r="BT403" s="190"/>
      <c r="BU403" s="198" t="str">
        <f>IFERROR(IF(VLOOKUP(BS403,Słowniki_komponentów!$U$1:$Z$476,5,FALSE)="wg tabeli materiałowej",INDEX(Słowniki_komponentów!$AD$2:$AG$50,MATCH(BT403,Słowniki_komponentów!$AC$2:$AC$50,0),MATCH(BQ403,Słowniki_komponentów!$AD$1:$AG$1,0)),VLOOKUP(BS403,Słowniki_komponentów!$U$1:$Z$476,5,FALSE)),"brak wszystkich danych")</f>
        <v>brak wszystkich danych</v>
      </c>
      <c r="BV403" s="205"/>
      <c r="BZ403" s="90"/>
      <c r="CA403" s="90"/>
      <c r="CB403" s="90"/>
    </row>
    <row r="404" spans="1:80">
      <c r="A404" s="189" t="s">
        <v>4131</v>
      </c>
      <c r="B404" s="190"/>
      <c r="C404" s="191" t="str">
        <f>IFERROR(VLOOKUP('OT - przykład wodociąg'!$BS404,Słowniki_komponentów!$U$2:$Z$412,4,FALSE),"")</f>
        <v/>
      </c>
      <c r="D404" s="190"/>
      <c r="E404" s="190"/>
      <c r="F404" s="193"/>
      <c r="G404" s="193"/>
      <c r="H404" s="193"/>
      <c r="I404" s="253"/>
      <c r="J404" s="190"/>
      <c r="K404" s="194" t="str">
        <f>IF(Tabela2[[#This Row],[Nazwa komponentu
'[3']]]&lt;&gt;"",VLOOKUP('OT - przykład wodociąg'!$BT404,Słowniki_komponentów!$AC$2:$AH$50,6,FALSE),"")</f>
        <v/>
      </c>
      <c r="L404" s="202"/>
      <c r="M404" s="204"/>
      <c r="N404" s="202"/>
      <c r="O404" s="204">
        <f>'przedmiar - przykład wodociąg'!K412</f>
        <v>0</v>
      </c>
      <c r="P404" s="196" t="str">
        <f>IF(Tabela2[[#This Row],[Nazwa komponentu
'[3']]]&lt;&gt;"",SUM(L404:O404),"")</f>
        <v/>
      </c>
      <c r="Q404" s="190"/>
      <c r="R404" s="193"/>
      <c r="S404" s="193"/>
      <c r="T404" s="193"/>
      <c r="U404" s="190"/>
      <c r="V404" s="192"/>
      <c r="W404" s="197" t="str">
        <f>IFERROR(VLOOKUP('OT - przykład wodociąg'!$BS404,Słowniki_komponentów!$U$2:$Z$412,2,FALSE),"")</f>
        <v/>
      </c>
      <c r="X404" s="194" t="str">
        <f>IF(Tabela2[[#This Row],[Nazwa komponentu
'[3']]]&lt;&gt;"",IF(AND(Tabela2[[#This Row],[Wartość nakładów razem
'[15']]]&lt;3500,OR(MID('OT - przykład wodociąg'!$BS404,1,1)="4",MID('OT - przykład wodociąg'!$BS404,1,1)="5",MID('OT - przykład wodociąg'!$BS404,1,1)="6")),1,'OT - przykład wodociąg'!$BU404),"")</f>
        <v/>
      </c>
      <c r="Y404" s="190"/>
      <c r="Z404" s="190"/>
      <c r="AA404" s="190"/>
      <c r="AB404" s="190"/>
      <c r="AC404" s="198" t="str">
        <f>IF(Tabela2[[#This Row],[Nazwa komponentu
'[3']]]&lt;&gt;"",'OT - przykład wodociąg'!$BU404,"")</f>
        <v/>
      </c>
      <c r="AD404" s="190"/>
      <c r="AE404" s="190"/>
      <c r="AF404" s="190"/>
      <c r="AG404" s="190"/>
      <c r="AH404" s="190"/>
      <c r="AI404" s="190"/>
      <c r="AJ404" s="190"/>
      <c r="AK404" s="190"/>
      <c r="AL404" s="190"/>
      <c r="AM404" s="190"/>
      <c r="AN404" s="190"/>
      <c r="AO404" s="190"/>
      <c r="AP404" s="190"/>
      <c r="AQ404" s="190"/>
      <c r="AR404" s="190"/>
      <c r="AS404" s="190"/>
      <c r="AT404" s="190"/>
      <c r="AU404" s="190"/>
      <c r="AV404" s="242"/>
      <c r="AW404" s="242"/>
      <c r="AX404" s="190"/>
      <c r="AY404" s="190"/>
      <c r="AZ404" s="218"/>
      <c r="BA404" s="190"/>
      <c r="BB404" s="190"/>
      <c r="BC404" s="190"/>
      <c r="BD404" s="190"/>
      <c r="BE404" s="190"/>
      <c r="BF404" s="190"/>
      <c r="BG404" s="198" t="str">
        <f>IF(Tabela2[[#This Row],[Nazwa komponentu
'[3']]]&lt;&gt;"",'OT - przykład wodociąg'!$BS404,"")</f>
        <v/>
      </c>
      <c r="BH404" s="190"/>
      <c r="BI404" s="190"/>
      <c r="BJ404" s="190"/>
      <c r="BK404" s="190"/>
      <c r="BL404" s="190"/>
      <c r="BM404" s="190"/>
      <c r="BN404" s="190"/>
      <c r="BO404" s="190"/>
      <c r="BP404" s="190"/>
      <c r="BQ404" s="190"/>
      <c r="BR404" s="218"/>
      <c r="BS404" s="198" t="str">
        <f t="shared" si="6"/>
        <v/>
      </c>
      <c r="BT404" s="190"/>
      <c r="BU404" s="198" t="str">
        <f>IFERROR(IF(VLOOKUP(BS404,Słowniki_komponentów!$U$1:$Z$476,5,FALSE)="wg tabeli materiałowej",INDEX(Słowniki_komponentów!$AD$2:$AG$50,MATCH(BT404,Słowniki_komponentów!$AC$2:$AC$50,0),MATCH(BQ404,Słowniki_komponentów!$AD$1:$AG$1,0)),VLOOKUP(BS404,Słowniki_komponentów!$U$1:$Z$476,5,FALSE)),"brak wszystkich danych")</f>
        <v>brak wszystkich danych</v>
      </c>
      <c r="BV404" s="205"/>
      <c r="BZ404" s="90"/>
      <c r="CA404" s="90"/>
      <c r="CB404" s="90"/>
    </row>
    <row r="405" spans="1:80">
      <c r="A405" s="189" t="s">
        <v>4132</v>
      </c>
      <c r="B405" s="190"/>
      <c r="C405" s="191" t="str">
        <f>IFERROR(VLOOKUP('OT - przykład wodociąg'!$BS405,Słowniki_komponentów!$U$2:$Z$412,4,FALSE),"")</f>
        <v/>
      </c>
      <c r="D405" s="190"/>
      <c r="E405" s="190"/>
      <c r="F405" s="193"/>
      <c r="G405" s="193"/>
      <c r="H405" s="193"/>
      <c r="I405" s="253"/>
      <c r="J405" s="190"/>
      <c r="K405" s="194" t="str">
        <f>IF(Tabela2[[#This Row],[Nazwa komponentu
'[3']]]&lt;&gt;"",VLOOKUP('OT - przykład wodociąg'!$BT405,Słowniki_komponentów!$AC$2:$AH$50,6,FALSE),"")</f>
        <v/>
      </c>
      <c r="L405" s="202"/>
      <c r="M405" s="204"/>
      <c r="N405" s="202"/>
      <c r="O405" s="204">
        <f>'przedmiar - przykład wodociąg'!K413</f>
        <v>0</v>
      </c>
      <c r="P405" s="196" t="str">
        <f>IF(Tabela2[[#This Row],[Nazwa komponentu
'[3']]]&lt;&gt;"",SUM(L405:O405),"")</f>
        <v/>
      </c>
      <c r="Q405" s="190"/>
      <c r="R405" s="193"/>
      <c r="S405" s="193"/>
      <c r="T405" s="193"/>
      <c r="U405" s="190"/>
      <c r="V405" s="192"/>
      <c r="W405" s="197" t="str">
        <f>IFERROR(VLOOKUP('OT - przykład wodociąg'!$BS405,Słowniki_komponentów!$U$2:$Z$412,2,FALSE),"")</f>
        <v/>
      </c>
      <c r="X405" s="194" t="str">
        <f>IF(Tabela2[[#This Row],[Nazwa komponentu
'[3']]]&lt;&gt;"",IF(AND(Tabela2[[#This Row],[Wartość nakładów razem
'[15']]]&lt;3500,OR(MID('OT - przykład wodociąg'!$BS405,1,1)="4",MID('OT - przykład wodociąg'!$BS405,1,1)="5",MID('OT - przykład wodociąg'!$BS405,1,1)="6")),1,'OT - przykład wodociąg'!$BU405),"")</f>
        <v/>
      </c>
      <c r="Y405" s="190"/>
      <c r="Z405" s="190"/>
      <c r="AA405" s="190"/>
      <c r="AB405" s="190"/>
      <c r="AC405" s="198" t="str">
        <f>IF(Tabela2[[#This Row],[Nazwa komponentu
'[3']]]&lt;&gt;"",'OT - przykład wodociąg'!$BU405,"")</f>
        <v/>
      </c>
      <c r="AD405" s="190"/>
      <c r="AE405" s="190"/>
      <c r="AF405" s="190"/>
      <c r="AG405" s="190"/>
      <c r="AH405" s="190"/>
      <c r="AI405" s="190"/>
      <c r="AJ405" s="190"/>
      <c r="AK405" s="190"/>
      <c r="AL405" s="190"/>
      <c r="AM405" s="190"/>
      <c r="AN405" s="190"/>
      <c r="AO405" s="190"/>
      <c r="AP405" s="190"/>
      <c r="AQ405" s="190"/>
      <c r="AR405" s="190"/>
      <c r="AS405" s="190"/>
      <c r="AT405" s="190"/>
      <c r="AU405" s="190"/>
      <c r="AV405" s="242"/>
      <c r="AW405" s="242"/>
      <c r="AX405" s="190"/>
      <c r="AY405" s="190"/>
      <c r="AZ405" s="218"/>
      <c r="BA405" s="190"/>
      <c r="BB405" s="190"/>
      <c r="BC405" s="190"/>
      <c r="BD405" s="190"/>
      <c r="BE405" s="190"/>
      <c r="BF405" s="190"/>
      <c r="BG405" s="198" t="str">
        <f>IF(Tabela2[[#This Row],[Nazwa komponentu
'[3']]]&lt;&gt;"",'OT - przykład wodociąg'!$BS405,"")</f>
        <v/>
      </c>
      <c r="BH405" s="190"/>
      <c r="BI405" s="190"/>
      <c r="BJ405" s="190"/>
      <c r="BK405" s="190"/>
      <c r="BL405" s="190"/>
      <c r="BM405" s="190"/>
      <c r="BN405" s="190"/>
      <c r="BO405" s="190"/>
      <c r="BP405" s="190"/>
      <c r="BQ405" s="190"/>
      <c r="BR405" s="218"/>
      <c r="BS405" s="198" t="str">
        <f t="shared" si="6"/>
        <v/>
      </c>
      <c r="BT405" s="190"/>
      <c r="BU405" s="198" t="str">
        <f>IFERROR(IF(VLOOKUP(BS405,Słowniki_komponentów!$U$1:$Z$476,5,FALSE)="wg tabeli materiałowej",INDEX(Słowniki_komponentów!$AD$2:$AG$50,MATCH(BT405,Słowniki_komponentów!$AC$2:$AC$50,0),MATCH(BQ405,Słowniki_komponentów!$AD$1:$AG$1,0)),VLOOKUP(BS405,Słowniki_komponentów!$U$1:$Z$476,5,FALSE)),"brak wszystkich danych")</f>
        <v>brak wszystkich danych</v>
      </c>
      <c r="BV405" s="205"/>
      <c r="BZ405" s="90"/>
      <c r="CA405" s="90"/>
      <c r="CB405" s="90"/>
    </row>
    <row r="406" spans="1:80">
      <c r="A406" s="189" t="s">
        <v>4133</v>
      </c>
      <c r="B406" s="190"/>
      <c r="C406" s="191" t="str">
        <f>IFERROR(VLOOKUP('OT - przykład wodociąg'!$BS406,Słowniki_komponentów!$U$2:$Z$412,4,FALSE),"")</f>
        <v/>
      </c>
      <c r="D406" s="190"/>
      <c r="E406" s="190"/>
      <c r="F406" s="193"/>
      <c r="G406" s="193"/>
      <c r="H406" s="193"/>
      <c r="I406" s="253"/>
      <c r="J406" s="190"/>
      <c r="K406" s="194" t="str">
        <f>IF(Tabela2[[#This Row],[Nazwa komponentu
'[3']]]&lt;&gt;"",VLOOKUP('OT - przykład wodociąg'!$BT406,Słowniki_komponentów!$AC$2:$AH$50,6,FALSE),"")</f>
        <v/>
      </c>
      <c r="L406" s="202"/>
      <c r="M406" s="204"/>
      <c r="N406" s="202"/>
      <c r="O406" s="204">
        <f>'przedmiar - przykład wodociąg'!K414</f>
        <v>0</v>
      </c>
      <c r="P406" s="196" t="str">
        <f>IF(Tabela2[[#This Row],[Nazwa komponentu
'[3']]]&lt;&gt;"",SUM(L406:O406),"")</f>
        <v/>
      </c>
      <c r="Q406" s="190"/>
      <c r="R406" s="193"/>
      <c r="S406" s="193"/>
      <c r="T406" s="193"/>
      <c r="U406" s="190"/>
      <c r="V406" s="192"/>
      <c r="W406" s="197" t="str">
        <f>IFERROR(VLOOKUP('OT - przykład wodociąg'!$BS406,Słowniki_komponentów!$U$2:$Z$412,2,FALSE),"")</f>
        <v/>
      </c>
      <c r="X406" s="194" t="str">
        <f>IF(Tabela2[[#This Row],[Nazwa komponentu
'[3']]]&lt;&gt;"",IF(AND(Tabela2[[#This Row],[Wartość nakładów razem
'[15']]]&lt;3500,OR(MID('OT - przykład wodociąg'!$BS406,1,1)="4",MID('OT - przykład wodociąg'!$BS406,1,1)="5",MID('OT - przykład wodociąg'!$BS406,1,1)="6")),1,'OT - przykład wodociąg'!$BU406),"")</f>
        <v/>
      </c>
      <c r="Y406" s="190"/>
      <c r="Z406" s="190"/>
      <c r="AA406" s="190"/>
      <c r="AB406" s="190"/>
      <c r="AC406" s="198" t="str">
        <f>IF(Tabela2[[#This Row],[Nazwa komponentu
'[3']]]&lt;&gt;"",'OT - przykład wodociąg'!$BU406,"")</f>
        <v/>
      </c>
      <c r="AD406" s="190"/>
      <c r="AE406" s="190"/>
      <c r="AF406" s="190"/>
      <c r="AG406" s="190"/>
      <c r="AH406" s="190"/>
      <c r="AI406" s="190"/>
      <c r="AJ406" s="190"/>
      <c r="AK406" s="190"/>
      <c r="AL406" s="190"/>
      <c r="AM406" s="190"/>
      <c r="AN406" s="190"/>
      <c r="AO406" s="190"/>
      <c r="AP406" s="190"/>
      <c r="AQ406" s="190"/>
      <c r="AR406" s="190"/>
      <c r="AS406" s="190"/>
      <c r="AT406" s="190"/>
      <c r="AU406" s="190"/>
      <c r="AV406" s="242"/>
      <c r="AW406" s="242"/>
      <c r="AX406" s="190"/>
      <c r="AY406" s="190"/>
      <c r="AZ406" s="218"/>
      <c r="BA406" s="190"/>
      <c r="BB406" s="190"/>
      <c r="BC406" s="190"/>
      <c r="BD406" s="190"/>
      <c r="BE406" s="190"/>
      <c r="BF406" s="190"/>
      <c r="BG406" s="198" t="str">
        <f>IF(Tabela2[[#This Row],[Nazwa komponentu
'[3']]]&lt;&gt;"",'OT - przykład wodociąg'!$BS406,"")</f>
        <v/>
      </c>
      <c r="BH406" s="190"/>
      <c r="BI406" s="190"/>
      <c r="BJ406" s="190"/>
      <c r="BK406" s="190"/>
      <c r="BL406" s="190"/>
      <c r="BM406" s="190"/>
      <c r="BN406" s="190"/>
      <c r="BO406" s="190"/>
      <c r="BP406" s="190"/>
      <c r="BQ406" s="190"/>
      <c r="BR406" s="218"/>
      <c r="BS406" s="198" t="str">
        <f t="shared" si="6"/>
        <v/>
      </c>
      <c r="BT406" s="190"/>
      <c r="BU406" s="198" t="str">
        <f>IFERROR(IF(VLOOKUP(BS406,Słowniki_komponentów!$U$1:$Z$476,5,FALSE)="wg tabeli materiałowej",INDEX(Słowniki_komponentów!$AD$2:$AG$50,MATCH(BT406,Słowniki_komponentów!$AC$2:$AC$50,0),MATCH(BQ406,Słowniki_komponentów!$AD$1:$AG$1,0)),VLOOKUP(BS406,Słowniki_komponentów!$U$1:$Z$476,5,FALSE)),"brak wszystkich danych")</f>
        <v>brak wszystkich danych</v>
      </c>
      <c r="BV406" s="205"/>
      <c r="BZ406" s="90"/>
      <c r="CA406" s="90"/>
      <c r="CB406" s="90"/>
    </row>
    <row r="407" spans="1:80">
      <c r="A407" s="189" t="s">
        <v>4134</v>
      </c>
      <c r="B407" s="190"/>
      <c r="C407" s="191" t="str">
        <f>IFERROR(VLOOKUP('OT - przykład wodociąg'!$BS407,Słowniki_komponentów!$U$2:$Z$412,4,FALSE),"")</f>
        <v/>
      </c>
      <c r="D407" s="190"/>
      <c r="E407" s="190"/>
      <c r="F407" s="193"/>
      <c r="G407" s="193"/>
      <c r="H407" s="193"/>
      <c r="I407" s="253"/>
      <c r="J407" s="190"/>
      <c r="K407" s="194" t="str">
        <f>IF(Tabela2[[#This Row],[Nazwa komponentu
'[3']]]&lt;&gt;"",VLOOKUP('OT - przykład wodociąg'!$BT407,Słowniki_komponentów!$AC$2:$AH$50,6,FALSE),"")</f>
        <v/>
      </c>
      <c r="L407" s="202"/>
      <c r="M407" s="204"/>
      <c r="N407" s="202"/>
      <c r="O407" s="204">
        <f>'przedmiar - przykład wodociąg'!K415</f>
        <v>0</v>
      </c>
      <c r="P407" s="196" t="str">
        <f>IF(Tabela2[[#This Row],[Nazwa komponentu
'[3']]]&lt;&gt;"",SUM(L407:O407),"")</f>
        <v/>
      </c>
      <c r="Q407" s="190"/>
      <c r="R407" s="193"/>
      <c r="S407" s="193"/>
      <c r="T407" s="193"/>
      <c r="U407" s="190"/>
      <c r="V407" s="192"/>
      <c r="W407" s="197" t="str">
        <f>IFERROR(VLOOKUP('OT - przykład wodociąg'!$BS407,Słowniki_komponentów!$U$2:$Z$412,2,FALSE),"")</f>
        <v/>
      </c>
      <c r="X407" s="194" t="str">
        <f>IF(Tabela2[[#This Row],[Nazwa komponentu
'[3']]]&lt;&gt;"",IF(AND(Tabela2[[#This Row],[Wartość nakładów razem
'[15']]]&lt;3500,OR(MID('OT - przykład wodociąg'!$BS407,1,1)="4",MID('OT - przykład wodociąg'!$BS407,1,1)="5",MID('OT - przykład wodociąg'!$BS407,1,1)="6")),1,'OT - przykład wodociąg'!$BU407),"")</f>
        <v/>
      </c>
      <c r="Y407" s="190"/>
      <c r="Z407" s="190"/>
      <c r="AA407" s="190"/>
      <c r="AB407" s="190"/>
      <c r="AC407" s="198" t="str">
        <f>IF(Tabela2[[#This Row],[Nazwa komponentu
'[3']]]&lt;&gt;"",'OT - przykład wodociąg'!$BU407,"")</f>
        <v/>
      </c>
      <c r="AD407" s="190"/>
      <c r="AE407" s="190"/>
      <c r="AF407" s="190"/>
      <c r="AG407" s="190"/>
      <c r="AH407" s="190"/>
      <c r="AI407" s="190"/>
      <c r="AJ407" s="190"/>
      <c r="AK407" s="190"/>
      <c r="AL407" s="190"/>
      <c r="AM407" s="190"/>
      <c r="AN407" s="190"/>
      <c r="AO407" s="190"/>
      <c r="AP407" s="190"/>
      <c r="AQ407" s="190"/>
      <c r="AR407" s="190"/>
      <c r="AS407" s="190"/>
      <c r="AT407" s="190"/>
      <c r="AU407" s="190"/>
      <c r="AV407" s="242"/>
      <c r="AW407" s="242"/>
      <c r="AX407" s="190"/>
      <c r="AY407" s="190"/>
      <c r="AZ407" s="218"/>
      <c r="BA407" s="190"/>
      <c r="BB407" s="190"/>
      <c r="BC407" s="190"/>
      <c r="BD407" s="190"/>
      <c r="BE407" s="190"/>
      <c r="BF407" s="190"/>
      <c r="BG407" s="198" t="str">
        <f>IF(Tabela2[[#This Row],[Nazwa komponentu
'[3']]]&lt;&gt;"",'OT - przykład wodociąg'!$BS407,"")</f>
        <v/>
      </c>
      <c r="BH407" s="190"/>
      <c r="BI407" s="190"/>
      <c r="BJ407" s="190"/>
      <c r="BK407" s="190"/>
      <c r="BL407" s="190"/>
      <c r="BM407" s="190"/>
      <c r="BN407" s="190"/>
      <c r="BO407" s="190"/>
      <c r="BP407" s="190"/>
      <c r="BQ407" s="190"/>
      <c r="BR407" s="218"/>
      <c r="BS407" s="198" t="str">
        <f t="shared" si="6"/>
        <v/>
      </c>
      <c r="BT407" s="190"/>
      <c r="BU407" s="198" t="str">
        <f>IFERROR(IF(VLOOKUP(BS407,Słowniki_komponentów!$U$1:$Z$476,5,FALSE)="wg tabeli materiałowej",INDEX(Słowniki_komponentów!$AD$2:$AG$50,MATCH(BT407,Słowniki_komponentów!$AC$2:$AC$50,0),MATCH(BQ407,Słowniki_komponentów!$AD$1:$AG$1,0)),VLOOKUP(BS407,Słowniki_komponentów!$U$1:$Z$476,5,FALSE)),"brak wszystkich danych")</f>
        <v>brak wszystkich danych</v>
      </c>
      <c r="BV407" s="205"/>
      <c r="BZ407" s="90"/>
      <c r="CA407" s="90"/>
      <c r="CB407" s="90"/>
    </row>
    <row r="408" spans="1:80">
      <c r="A408" s="189" t="s">
        <v>4135</v>
      </c>
      <c r="B408" s="190"/>
      <c r="C408" s="191" t="str">
        <f>IFERROR(VLOOKUP('OT - przykład wodociąg'!$BS408,Słowniki_komponentów!$U$2:$Z$412,4,FALSE),"")</f>
        <v/>
      </c>
      <c r="D408" s="190"/>
      <c r="E408" s="190"/>
      <c r="F408" s="193"/>
      <c r="G408" s="193"/>
      <c r="H408" s="193"/>
      <c r="I408" s="253"/>
      <c r="J408" s="190"/>
      <c r="K408" s="194" t="str">
        <f>IF(Tabela2[[#This Row],[Nazwa komponentu
'[3']]]&lt;&gt;"",VLOOKUP('OT - przykład wodociąg'!$BT408,Słowniki_komponentów!$AC$2:$AH$50,6,FALSE),"")</f>
        <v/>
      </c>
      <c r="L408" s="202"/>
      <c r="M408" s="204"/>
      <c r="N408" s="202"/>
      <c r="O408" s="204">
        <f>'przedmiar - przykład wodociąg'!K416</f>
        <v>0</v>
      </c>
      <c r="P408" s="196" t="str">
        <f>IF(Tabela2[[#This Row],[Nazwa komponentu
'[3']]]&lt;&gt;"",SUM(L408:O408),"")</f>
        <v/>
      </c>
      <c r="Q408" s="190"/>
      <c r="R408" s="193"/>
      <c r="S408" s="193"/>
      <c r="T408" s="193"/>
      <c r="U408" s="190"/>
      <c r="V408" s="192"/>
      <c r="W408" s="197" t="str">
        <f>IFERROR(VLOOKUP('OT - przykład wodociąg'!$BS408,Słowniki_komponentów!$U$2:$Z$412,2,FALSE),"")</f>
        <v/>
      </c>
      <c r="X408" s="194" t="str">
        <f>IF(Tabela2[[#This Row],[Nazwa komponentu
'[3']]]&lt;&gt;"",IF(AND(Tabela2[[#This Row],[Wartość nakładów razem
'[15']]]&lt;3500,OR(MID('OT - przykład wodociąg'!$BS408,1,1)="4",MID('OT - przykład wodociąg'!$BS408,1,1)="5",MID('OT - przykład wodociąg'!$BS408,1,1)="6")),1,'OT - przykład wodociąg'!$BU408),"")</f>
        <v/>
      </c>
      <c r="Y408" s="190"/>
      <c r="Z408" s="190"/>
      <c r="AA408" s="190"/>
      <c r="AB408" s="190"/>
      <c r="AC408" s="198" t="str">
        <f>IF(Tabela2[[#This Row],[Nazwa komponentu
'[3']]]&lt;&gt;"",'OT - przykład wodociąg'!$BU408,"")</f>
        <v/>
      </c>
      <c r="AD408" s="190"/>
      <c r="AE408" s="190"/>
      <c r="AF408" s="190"/>
      <c r="AG408" s="190"/>
      <c r="AH408" s="190"/>
      <c r="AI408" s="190"/>
      <c r="AJ408" s="190"/>
      <c r="AK408" s="190"/>
      <c r="AL408" s="190"/>
      <c r="AM408" s="190"/>
      <c r="AN408" s="190"/>
      <c r="AO408" s="190"/>
      <c r="AP408" s="190"/>
      <c r="AQ408" s="190"/>
      <c r="AR408" s="190"/>
      <c r="AS408" s="190"/>
      <c r="AT408" s="190"/>
      <c r="AU408" s="190"/>
      <c r="AV408" s="242"/>
      <c r="AW408" s="242"/>
      <c r="AX408" s="190"/>
      <c r="AY408" s="190"/>
      <c r="AZ408" s="218"/>
      <c r="BA408" s="190"/>
      <c r="BB408" s="190"/>
      <c r="BC408" s="190"/>
      <c r="BD408" s="190"/>
      <c r="BE408" s="190"/>
      <c r="BF408" s="190"/>
      <c r="BG408" s="198" t="str">
        <f>IF(Tabela2[[#This Row],[Nazwa komponentu
'[3']]]&lt;&gt;"",'OT - przykład wodociąg'!$BS408,"")</f>
        <v/>
      </c>
      <c r="BH408" s="190"/>
      <c r="BI408" s="190"/>
      <c r="BJ408" s="190"/>
      <c r="BK408" s="190"/>
      <c r="BL408" s="190"/>
      <c r="BM408" s="190"/>
      <c r="BN408" s="190"/>
      <c r="BO408" s="190"/>
      <c r="BP408" s="190"/>
      <c r="BQ408" s="190"/>
      <c r="BR408" s="218"/>
      <c r="BS408" s="198" t="str">
        <f t="shared" si="6"/>
        <v/>
      </c>
      <c r="BT408" s="190"/>
      <c r="BU408" s="198" t="str">
        <f>IFERROR(IF(VLOOKUP(BS408,Słowniki_komponentów!$U$1:$Z$476,5,FALSE)="wg tabeli materiałowej",INDEX(Słowniki_komponentów!$AD$2:$AG$50,MATCH(BT408,Słowniki_komponentów!$AC$2:$AC$50,0),MATCH(BQ408,Słowniki_komponentów!$AD$1:$AG$1,0)),VLOOKUP(BS408,Słowniki_komponentów!$U$1:$Z$476,5,FALSE)),"brak wszystkich danych")</f>
        <v>brak wszystkich danych</v>
      </c>
      <c r="BV408" s="205"/>
      <c r="BZ408" s="90"/>
      <c r="CA408" s="90"/>
      <c r="CB408" s="90"/>
    </row>
    <row r="409" spans="1:80">
      <c r="A409" s="189" t="s">
        <v>4136</v>
      </c>
      <c r="B409" s="190"/>
      <c r="C409" s="191" t="str">
        <f>IFERROR(VLOOKUP('OT - przykład wodociąg'!$BS409,Słowniki_komponentów!$U$2:$Z$412,4,FALSE),"")</f>
        <v/>
      </c>
      <c r="D409" s="190"/>
      <c r="E409" s="190"/>
      <c r="F409" s="193"/>
      <c r="G409" s="193"/>
      <c r="H409" s="193"/>
      <c r="I409" s="253"/>
      <c r="J409" s="190"/>
      <c r="K409" s="194" t="str">
        <f>IF(Tabela2[[#This Row],[Nazwa komponentu
'[3']]]&lt;&gt;"",VLOOKUP('OT - przykład wodociąg'!$BT409,Słowniki_komponentów!$AC$2:$AH$50,6,FALSE),"")</f>
        <v/>
      </c>
      <c r="L409" s="202"/>
      <c r="M409" s="204"/>
      <c r="N409" s="202"/>
      <c r="O409" s="204">
        <f>'przedmiar - przykład wodociąg'!K417</f>
        <v>0</v>
      </c>
      <c r="P409" s="196" t="str">
        <f>IF(Tabela2[[#This Row],[Nazwa komponentu
'[3']]]&lt;&gt;"",SUM(L409:O409),"")</f>
        <v/>
      </c>
      <c r="Q409" s="190"/>
      <c r="R409" s="193"/>
      <c r="S409" s="193"/>
      <c r="T409" s="193"/>
      <c r="U409" s="190"/>
      <c r="V409" s="192"/>
      <c r="W409" s="197" t="str">
        <f>IFERROR(VLOOKUP('OT - przykład wodociąg'!$BS409,Słowniki_komponentów!$U$2:$Z$412,2,FALSE),"")</f>
        <v/>
      </c>
      <c r="X409" s="194" t="str">
        <f>IF(Tabela2[[#This Row],[Nazwa komponentu
'[3']]]&lt;&gt;"",IF(AND(Tabela2[[#This Row],[Wartość nakładów razem
'[15']]]&lt;3500,OR(MID('OT - przykład wodociąg'!$BS409,1,1)="4",MID('OT - przykład wodociąg'!$BS409,1,1)="5",MID('OT - przykład wodociąg'!$BS409,1,1)="6")),1,'OT - przykład wodociąg'!$BU409),"")</f>
        <v/>
      </c>
      <c r="Y409" s="190"/>
      <c r="Z409" s="190"/>
      <c r="AA409" s="190"/>
      <c r="AB409" s="190"/>
      <c r="AC409" s="198" t="str">
        <f>IF(Tabela2[[#This Row],[Nazwa komponentu
'[3']]]&lt;&gt;"",'OT - przykład wodociąg'!$BU409,"")</f>
        <v/>
      </c>
      <c r="AD409" s="190"/>
      <c r="AE409" s="190"/>
      <c r="AF409" s="190"/>
      <c r="AG409" s="190"/>
      <c r="AH409" s="190"/>
      <c r="AI409" s="190"/>
      <c r="AJ409" s="190"/>
      <c r="AK409" s="190"/>
      <c r="AL409" s="190"/>
      <c r="AM409" s="190"/>
      <c r="AN409" s="190"/>
      <c r="AO409" s="190"/>
      <c r="AP409" s="190"/>
      <c r="AQ409" s="190"/>
      <c r="AR409" s="190"/>
      <c r="AS409" s="190"/>
      <c r="AT409" s="190"/>
      <c r="AU409" s="190"/>
      <c r="AV409" s="242"/>
      <c r="AW409" s="242"/>
      <c r="AX409" s="190"/>
      <c r="AY409" s="190"/>
      <c r="AZ409" s="218"/>
      <c r="BA409" s="190"/>
      <c r="BB409" s="190"/>
      <c r="BC409" s="190"/>
      <c r="BD409" s="190"/>
      <c r="BE409" s="190"/>
      <c r="BF409" s="190"/>
      <c r="BG409" s="198" t="str">
        <f>IF(Tabela2[[#This Row],[Nazwa komponentu
'[3']]]&lt;&gt;"",'OT - przykład wodociąg'!$BS409,"")</f>
        <v/>
      </c>
      <c r="BH409" s="190"/>
      <c r="BI409" s="190"/>
      <c r="BJ409" s="190"/>
      <c r="BK409" s="190"/>
      <c r="BL409" s="190"/>
      <c r="BM409" s="190"/>
      <c r="BN409" s="190"/>
      <c r="BO409" s="190"/>
      <c r="BP409" s="190"/>
      <c r="BQ409" s="190"/>
      <c r="BR409" s="218"/>
      <c r="BS409" s="198" t="str">
        <f t="shared" si="6"/>
        <v/>
      </c>
      <c r="BT409" s="190"/>
      <c r="BU409" s="198" t="str">
        <f>IFERROR(IF(VLOOKUP(BS409,Słowniki_komponentów!$U$1:$Z$476,5,FALSE)="wg tabeli materiałowej",INDEX(Słowniki_komponentów!$AD$2:$AG$50,MATCH(BT409,Słowniki_komponentów!$AC$2:$AC$50,0),MATCH(BQ409,Słowniki_komponentów!$AD$1:$AG$1,0)),VLOOKUP(BS409,Słowniki_komponentów!$U$1:$Z$476,5,FALSE)),"brak wszystkich danych")</f>
        <v>brak wszystkich danych</v>
      </c>
      <c r="BV409" s="205"/>
      <c r="BZ409" s="90"/>
      <c r="CA409" s="90"/>
      <c r="CB409" s="90"/>
    </row>
    <row r="410" spans="1:80">
      <c r="A410" s="189" t="s">
        <v>4137</v>
      </c>
      <c r="B410" s="190"/>
      <c r="C410" s="191" t="str">
        <f>IFERROR(VLOOKUP('OT - przykład wodociąg'!$BS410,Słowniki_komponentów!$U$2:$Z$412,4,FALSE),"")</f>
        <v/>
      </c>
      <c r="D410" s="190"/>
      <c r="E410" s="190"/>
      <c r="F410" s="193"/>
      <c r="G410" s="193"/>
      <c r="H410" s="193"/>
      <c r="I410" s="253"/>
      <c r="J410" s="190"/>
      <c r="K410" s="194" t="str">
        <f>IF(Tabela2[[#This Row],[Nazwa komponentu
'[3']]]&lt;&gt;"",VLOOKUP('OT - przykład wodociąg'!$BT410,Słowniki_komponentów!$AC$2:$AH$50,6,FALSE),"")</f>
        <v/>
      </c>
      <c r="L410" s="202"/>
      <c r="M410" s="204"/>
      <c r="N410" s="202"/>
      <c r="O410" s="204">
        <f>'przedmiar - przykład wodociąg'!K418</f>
        <v>0</v>
      </c>
      <c r="P410" s="196" t="str">
        <f>IF(Tabela2[[#This Row],[Nazwa komponentu
'[3']]]&lt;&gt;"",SUM(L410:O410),"")</f>
        <v/>
      </c>
      <c r="Q410" s="190"/>
      <c r="R410" s="193"/>
      <c r="S410" s="193"/>
      <c r="T410" s="193"/>
      <c r="U410" s="190"/>
      <c r="V410" s="192"/>
      <c r="W410" s="197" t="str">
        <f>IFERROR(VLOOKUP('OT - przykład wodociąg'!$BS410,Słowniki_komponentów!$U$2:$Z$412,2,FALSE),"")</f>
        <v/>
      </c>
      <c r="X410" s="194" t="str">
        <f>IF(Tabela2[[#This Row],[Nazwa komponentu
'[3']]]&lt;&gt;"",IF(AND(Tabela2[[#This Row],[Wartość nakładów razem
'[15']]]&lt;3500,OR(MID('OT - przykład wodociąg'!$BS410,1,1)="4",MID('OT - przykład wodociąg'!$BS410,1,1)="5",MID('OT - przykład wodociąg'!$BS410,1,1)="6")),1,'OT - przykład wodociąg'!$BU410),"")</f>
        <v/>
      </c>
      <c r="Y410" s="190"/>
      <c r="Z410" s="190"/>
      <c r="AA410" s="190"/>
      <c r="AB410" s="190"/>
      <c r="AC410" s="198" t="str">
        <f>IF(Tabela2[[#This Row],[Nazwa komponentu
'[3']]]&lt;&gt;"",'OT - przykład wodociąg'!$BU410,"")</f>
        <v/>
      </c>
      <c r="AD410" s="190"/>
      <c r="AE410" s="190"/>
      <c r="AF410" s="190"/>
      <c r="AG410" s="190"/>
      <c r="AH410" s="190"/>
      <c r="AI410" s="190"/>
      <c r="AJ410" s="190"/>
      <c r="AK410" s="190"/>
      <c r="AL410" s="190"/>
      <c r="AM410" s="190"/>
      <c r="AN410" s="190"/>
      <c r="AO410" s="190"/>
      <c r="AP410" s="190"/>
      <c r="AQ410" s="190"/>
      <c r="AR410" s="190"/>
      <c r="AS410" s="190"/>
      <c r="AT410" s="190"/>
      <c r="AU410" s="190"/>
      <c r="AV410" s="242"/>
      <c r="AW410" s="242"/>
      <c r="AX410" s="190"/>
      <c r="AY410" s="190"/>
      <c r="AZ410" s="218"/>
      <c r="BA410" s="190"/>
      <c r="BB410" s="190"/>
      <c r="BC410" s="190"/>
      <c r="BD410" s="190"/>
      <c r="BE410" s="190"/>
      <c r="BF410" s="190"/>
      <c r="BG410" s="198" t="str">
        <f>IF(Tabela2[[#This Row],[Nazwa komponentu
'[3']]]&lt;&gt;"",'OT - przykład wodociąg'!$BS410,"")</f>
        <v/>
      </c>
      <c r="BH410" s="190"/>
      <c r="BI410" s="190"/>
      <c r="BJ410" s="190"/>
      <c r="BK410" s="190"/>
      <c r="BL410" s="190"/>
      <c r="BM410" s="190"/>
      <c r="BN410" s="190"/>
      <c r="BO410" s="190"/>
      <c r="BP410" s="190"/>
      <c r="BQ410" s="190"/>
      <c r="BR410" s="218"/>
      <c r="BS410" s="198" t="str">
        <f t="shared" si="6"/>
        <v/>
      </c>
      <c r="BT410" s="190"/>
      <c r="BU410" s="198" t="str">
        <f>IFERROR(IF(VLOOKUP(BS410,Słowniki_komponentów!$U$1:$Z$476,5,FALSE)="wg tabeli materiałowej",INDEX(Słowniki_komponentów!$AD$2:$AG$50,MATCH(BT410,Słowniki_komponentów!$AC$2:$AC$50,0),MATCH(BQ410,Słowniki_komponentów!$AD$1:$AG$1,0)),VLOOKUP(BS410,Słowniki_komponentów!$U$1:$Z$476,5,FALSE)),"brak wszystkich danych")</f>
        <v>brak wszystkich danych</v>
      </c>
      <c r="BV410" s="205"/>
      <c r="BZ410" s="90"/>
      <c r="CA410" s="90"/>
      <c r="CB410" s="90"/>
    </row>
    <row r="411" spans="1:80">
      <c r="A411" s="189" t="s">
        <v>4138</v>
      </c>
      <c r="B411" s="190"/>
      <c r="C411" s="191" t="str">
        <f>IFERROR(VLOOKUP('OT - przykład wodociąg'!$BS411,Słowniki_komponentów!$U$2:$Z$412,4,FALSE),"")</f>
        <v/>
      </c>
      <c r="D411" s="190"/>
      <c r="E411" s="190"/>
      <c r="F411" s="193"/>
      <c r="G411" s="193"/>
      <c r="H411" s="193"/>
      <c r="I411" s="253"/>
      <c r="J411" s="190"/>
      <c r="K411" s="194" t="str">
        <f>IF(Tabela2[[#This Row],[Nazwa komponentu
'[3']]]&lt;&gt;"",VLOOKUP('OT - przykład wodociąg'!$BT411,Słowniki_komponentów!$AC$2:$AH$50,6,FALSE),"")</f>
        <v/>
      </c>
      <c r="L411" s="202"/>
      <c r="M411" s="204"/>
      <c r="N411" s="202"/>
      <c r="O411" s="204">
        <f>'przedmiar - przykład wodociąg'!K419</f>
        <v>0</v>
      </c>
      <c r="P411" s="196" t="str">
        <f>IF(Tabela2[[#This Row],[Nazwa komponentu
'[3']]]&lt;&gt;"",SUM(L411:O411),"")</f>
        <v/>
      </c>
      <c r="Q411" s="190"/>
      <c r="R411" s="193"/>
      <c r="S411" s="193"/>
      <c r="T411" s="193"/>
      <c r="U411" s="190"/>
      <c r="V411" s="192"/>
      <c r="W411" s="197" t="str">
        <f>IFERROR(VLOOKUP('OT - przykład wodociąg'!$BS411,Słowniki_komponentów!$U$2:$Z$412,2,FALSE),"")</f>
        <v/>
      </c>
      <c r="X411" s="194" t="str">
        <f>IF(Tabela2[[#This Row],[Nazwa komponentu
'[3']]]&lt;&gt;"",IF(AND(Tabela2[[#This Row],[Wartość nakładów razem
'[15']]]&lt;3500,OR(MID('OT - przykład wodociąg'!$BS411,1,1)="4",MID('OT - przykład wodociąg'!$BS411,1,1)="5",MID('OT - przykład wodociąg'!$BS411,1,1)="6")),1,'OT - przykład wodociąg'!$BU411),"")</f>
        <v/>
      </c>
      <c r="Y411" s="190"/>
      <c r="Z411" s="190"/>
      <c r="AA411" s="190"/>
      <c r="AB411" s="190"/>
      <c r="AC411" s="198" t="str">
        <f>IF(Tabela2[[#This Row],[Nazwa komponentu
'[3']]]&lt;&gt;"",'OT - przykład wodociąg'!$BU411,"")</f>
        <v/>
      </c>
      <c r="AD411" s="190"/>
      <c r="AE411" s="190"/>
      <c r="AF411" s="190"/>
      <c r="AG411" s="190"/>
      <c r="AH411" s="190"/>
      <c r="AI411" s="190"/>
      <c r="AJ411" s="190"/>
      <c r="AK411" s="190"/>
      <c r="AL411" s="190"/>
      <c r="AM411" s="190"/>
      <c r="AN411" s="190"/>
      <c r="AO411" s="190"/>
      <c r="AP411" s="190"/>
      <c r="AQ411" s="190"/>
      <c r="AR411" s="190"/>
      <c r="AS411" s="190"/>
      <c r="AT411" s="190"/>
      <c r="AU411" s="190"/>
      <c r="AV411" s="242"/>
      <c r="AW411" s="242"/>
      <c r="AX411" s="190"/>
      <c r="AY411" s="190"/>
      <c r="AZ411" s="218"/>
      <c r="BA411" s="190"/>
      <c r="BB411" s="190"/>
      <c r="BC411" s="190"/>
      <c r="BD411" s="190"/>
      <c r="BE411" s="190"/>
      <c r="BF411" s="190"/>
      <c r="BG411" s="198" t="str">
        <f>IF(Tabela2[[#This Row],[Nazwa komponentu
'[3']]]&lt;&gt;"",'OT - przykład wodociąg'!$BS411,"")</f>
        <v/>
      </c>
      <c r="BH411" s="190"/>
      <c r="BI411" s="190"/>
      <c r="BJ411" s="190"/>
      <c r="BK411" s="190"/>
      <c r="BL411" s="190"/>
      <c r="BM411" s="190"/>
      <c r="BN411" s="190"/>
      <c r="BO411" s="190"/>
      <c r="BP411" s="190"/>
      <c r="BQ411" s="190"/>
      <c r="BR411" s="218"/>
      <c r="BS411" s="198" t="str">
        <f t="shared" si="6"/>
        <v/>
      </c>
      <c r="BT411" s="190"/>
      <c r="BU411" s="198" t="str">
        <f>IFERROR(IF(VLOOKUP(BS411,Słowniki_komponentów!$U$1:$Z$476,5,FALSE)="wg tabeli materiałowej",INDEX(Słowniki_komponentów!$AD$2:$AG$50,MATCH(BT411,Słowniki_komponentów!$AC$2:$AC$50,0),MATCH(BQ411,Słowniki_komponentów!$AD$1:$AG$1,0)),VLOOKUP(BS411,Słowniki_komponentów!$U$1:$Z$476,5,FALSE)),"brak wszystkich danych")</f>
        <v>brak wszystkich danych</v>
      </c>
      <c r="BV411" s="205"/>
      <c r="BZ411" s="90"/>
      <c r="CA411" s="90"/>
      <c r="CB411" s="90"/>
    </row>
    <row r="412" spans="1:80">
      <c r="A412" s="189" t="s">
        <v>4139</v>
      </c>
      <c r="B412" s="190"/>
      <c r="C412" s="191" t="str">
        <f>IFERROR(VLOOKUP('OT - przykład wodociąg'!$BS412,Słowniki_komponentów!$U$2:$Z$412,4,FALSE),"")</f>
        <v/>
      </c>
      <c r="D412" s="190"/>
      <c r="E412" s="190"/>
      <c r="F412" s="193"/>
      <c r="G412" s="193"/>
      <c r="H412" s="193"/>
      <c r="I412" s="253"/>
      <c r="J412" s="190"/>
      <c r="K412" s="194" t="str">
        <f>IF(Tabela2[[#This Row],[Nazwa komponentu
'[3']]]&lt;&gt;"",VLOOKUP('OT - przykład wodociąg'!$BT412,Słowniki_komponentów!$AC$2:$AH$50,6,FALSE),"")</f>
        <v/>
      </c>
      <c r="L412" s="202"/>
      <c r="M412" s="204"/>
      <c r="N412" s="202"/>
      <c r="O412" s="204">
        <f>'przedmiar - przykład wodociąg'!K420</f>
        <v>0</v>
      </c>
      <c r="P412" s="196" t="str">
        <f>IF(Tabela2[[#This Row],[Nazwa komponentu
'[3']]]&lt;&gt;"",SUM(L412:O412),"")</f>
        <v/>
      </c>
      <c r="Q412" s="190"/>
      <c r="R412" s="193"/>
      <c r="S412" s="193"/>
      <c r="T412" s="193"/>
      <c r="U412" s="190"/>
      <c r="V412" s="192"/>
      <c r="W412" s="197" t="str">
        <f>IFERROR(VLOOKUP('OT - przykład wodociąg'!$BS412,Słowniki_komponentów!$U$2:$Z$412,2,FALSE),"")</f>
        <v/>
      </c>
      <c r="X412" s="194" t="str">
        <f>IF(Tabela2[[#This Row],[Nazwa komponentu
'[3']]]&lt;&gt;"",IF(AND(Tabela2[[#This Row],[Wartość nakładów razem
'[15']]]&lt;3500,OR(MID('OT - przykład wodociąg'!$BS412,1,1)="4",MID('OT - przykład wodociąg'!$BS412,1,1)="5",MID('OT - przykład wodociąg'!$BS412,1,1)="6")),1,'OT - przykład wodociąg'!$BU412),"")</f>
        <v/>
      </c>
      <c r="Y412" s="190"/>
      <c r="Z412" s="190"/>
      <c r="AA412" s="190"/>
      <c r="AB412" s="190"/>
      <c r="AC412" s="198" t="str">
        <f>IF(Tabela2[[#This Row],[Nazwa komponentu
'[3']]]&lt;&gt;"",'OT - przykład wodociąg'!$BU412,"")</f>
        <v/>
      </c>
      <c r="AD412" s="190"/>
      <c r="AE412" s="190"/>
      <c r="AF412" s="190"/>
      <c r="AG412" s="190"/>
      <c r="AH412" s="190"/>
      <c r="AI412" s="190"/>
      <c r="AJ412" s="190"/>
      <c r="AK412" s="190"/>
      <c r="AL412" s="190"/>
      <c r="AM412" s="190"/>
      <c r="AN412" s="190"/>
      <c r="AO412" s="190"/>
      <c r="AP412" s="190"/>
      <c r="AQ412" s="190"/>
      <c r="AR412" s="190"/>
      <c r="AS412" s="190"/>
      <c r="AT412" s="190"/>
      <c r="AU412" s="190"/>
      <c r="AV412" s="242"/>
      <c r="AW412" s="242"/>
      <c r="AX412" s="190"/>
      <c r="AY412" s="190"/>
      <c r="AZ412" s="218"/>
      <c r="BA412" s="190"/>
      <c r="BB412" s="190"/>
      <c r="BC412" s="190"/>
      <c r="BD412" s="190"/>
      <c r="BE412" s="190"/>
      <c r="BF412" s="190"/>
      <c r="BG412" s="198" t="str">
        <f>IF(Tabela2[[#This Row],[Nazwa komponentu
'[3']]]&lt;&gt;"",'OT - przykład wodociąg'!$BS412,"")</f>
        <v/>
      </c>
      <c r="BH412" s="190"/>
      <c r="BI412" s="190"/>
      <c r="BJ412" s="190"/>
      <c r="BK412" s="190"/>
      <c r="BL412" s="190"/>
      <c r="BM412" s="190"/>
      <c r="BN412" s="190"/>
      <c r="BO412" s="190"/>
      <c r="BP412" s="190"/>
      <c r="BQ412" s="190"/>
      <c r="BR412" s="218"/>
      <c r="BS412" s="198" t="str">
        <f t="shared" si="6"/>
        <v/>
      </c>
      <c r="BT412" s="190"/>
      <c r="BU412" s="198" t="str">
        <f>IFERROR(IF(VLOOKUP(BS412,Słowniki_komponentów!$U$1:$Z$476,5,FALSE)="wg tabeli materiałowej",INDEX(Słowniki_komponentów!$AD$2:$AG$50,MATCH(BT412,Słowniki_komponentów!$AC$2:$AC$50,0),MATCH(BQ412,Słowniki_komponentów!$AD$1:$AG$1,0)),VLOOKUP(BS412,Słowniki_komponentów!$U$1:$Z$476,5,FALSE)),"brak wszystkich danych")</f>
        <v>brak wszystkich danych</v>
      </c>
      <c r="BV412" s="205"/>
      <c r="BZ412" s="90"/>
      <c r="CA412" s="90"/>
      <c r="CB412" s="90"/>
    </row>
    <row r="413" spans="1:80">
      <c r="A413" s="189" t="s">
        <v>4140</v>
      </c>
      <c r="B413" s="190"/>
      <c r="C413" s="191" t="str">
        <f>IFERROR(VLOOKUP('OT - przykład wodociąg'!$BS413,Słowniki_komponentów!$U$2:$Z$412,4,FALSE),"")</f>
        <v/>
      </c>
      <c r="D413" s="190"/>
      <c r="E413" s="190"/>
      <c r="F413" s="193"/>
      <c r="G413" s="193"/>
      <c r="H413" s="193"/>
      <c r="I413" s="253"/>
      <c r="J413" s="190"/>
      <c r="K413" s="194" t="str">
        <f>IF(Tabela2[[#This Row],[Nazwa komponentu
'[3']]]&lt;&gt;"",VLOOKUP('OT - przykład wodociąg'!$BT413,Słowniki_komponentów!$AC$2:$AH$50,6,FALSE),"")</f>
        <v/>
      </c>
      <c r="L413" s="202"/>
      <c r="M413" s="204"/>
      <c r="N413" s="202"/>
      <c r="O413" s="204">
        <f>'przedmiar - przykład wodociąg'!K421</f>
        <v>0</v>
      </c>
      <c r="P413" s="196" t="str">
        <f>IF(Tabela2[[#This Row],[Nazwa komponentu
'[3']]]&lt;&gt;"",SUM(L413:O413),"")</f>
        <v/>
      </c>
      <c r="Q413" s="190"/>
      <c r="R413" s="193"/>
      <c r="S413" s="193"/>
      <c r="T413" s="193"/>
      <c r="U413" s="190"/>
      <c r="V413" s="192"/>
      <c r="W413" s="197" t="str">
        <f>IFERROR(VLOOKUP('OT - przykład wodociąg'!$BS413,Słowniki_komponentów!$U$2:$Z$412,2,FALSE),"")</f>
        <v/>
      </c>
      <c r="X413" s="194" t="str">
        <f>IF(Tabela2[[#This Row],[Nazwa komponentu
'[3']]]&lt;&gt;"",IF(AND(Tabela2[[#This Row],[Wartość nakładów razem
'[15']]]&lt;3500,OR(MID('OT - przykład wodociąg'!$BS413,1,1)="4",MID('OT - przykład wodociąg'!$BS413,1,1)="5",MID('OT - przykład wodociąg'!$BS413,1,1)="6")),1,'OT - przykład wodociąg'!$BU413),"")</f>
        <v/>
      </c>
      <c r="Y413" s="190"/>
      <c r="Z413" s="190"/>
      <c r="AA413" s="190"/>
      <c r="AB413" s="190"/>
      <c r="AC413" s="198" t="str">
        <f>IF(Tabela2[[#This Row],[Nazwa komponentu
'[3']]]&lt;&gt;"",'OT - przykład wodociąg'!$BU413,"")</f>
        <v/>
      </c>
      <c r="AD413" s="190"/>
      <c r="AE413" s="190"/>
      <c r="AF413" s="190"/>
      <c r="AG413" s="190"/>
      <c r="AH413" s="190"/>
      <c r="AI413" s="190"/>
      <c r="AJ413" s="190"/>
      <c r="AK413" s="190"/>
      <c r="AL413" s="190"/>
      <c r="AM413" s="190"/>
      <c r="AN413" s="190"/>
      <c r="AO413" s="190"/>
      <c r="AP413" s="190"/>
      <c r="AQ413" s="190"/>
      <c r="AR413" s="190"/>
      <c r="AS413" s="190"/>
      <c r="AT413" s="190"/>
      <c r="AU413" s="190"/>
      <c r="AV413" s="242"/>
      <c r="AW413" s="242"/>
      <c r="AX413" s="190"/>
      <c r="AY413" s="190"/>
      <c r="AZ413" s="218"/>
      <c r="BA413" s="190"/>
      <c r="BB413" s="190"/>
      <c r="BC413" s="190"/>
      <c r="BD413" s="190"/>
      <c r="BE413" s="190"/>
      <c r="BF413" s="190"/>
      <c r="BG413" s="198" t="str">
        <f>IF(Tabela2[[#This Row],[Nazwa komponentu
'[3']]]&lt;&gt;"",'OT - przykład wodociąg'!$BS413,"")</f>
        <v/>
      </c>
      <c r="BH413" s="190"/>
      <c r="BI413" s="190"/>
      <c r="BJ413" s="190"/>
      <c r="BK413" s="190"/>
      <c r="BL413" s="190"/>
      <c r="BM413" s="190"/>
      <c r="BN413" s="190"/>
      <c r="BO413" s="190"/>
      <c r="BP413" s="190"/>
      <c r="BQ413" s="190"/>
      <c r="BR413" s="218"/>
      <c r="BS413" s="198" t="str">
        <f t="shared" si="6"/>
        <v/>
      </c>
      <c r="BT413" s="190"/>
      <c r="BU413" s="198" t="str">
        <f>IFERROR(IF(VLOOKUP(BS413,Słowniki_komponentów!$U$1:$Z$476,5,FALSE)="wg tabeli materiałowej",INDEX(Słowniki_komponentów!$AD$2:$AG$50,MATCH(BT413,Słowniki_komponentów!$AC$2:$AC$50,0),MATCH(BQ413,Słowniki_komponentów!$AD$1:$AG$1,0)),VLOOKUP(BS413,Słowniki_komponentów!$U$1:$Z$476,5,FALSE)),"brak wszystkich danych")</f>
        <v>brak wszystkich danych</v>
      </c>
      <c r="BV413" s="205"/>
      <c r="BZ413" s="90"/>
      <c r="CA413" s="90"/>
      <c r="CB413" s="90"/>
    </row>
    <row r="414" spans="1:80">
      <c r="A414" s="189" t="s">
        <v>4141</v>
      </c>
      <c r="B414" s="190"/>
      <c r="C414" s="191" t="str">
        <f>IFERROR(VLOOKUP('OT - przykład wodociąg'!$BS414,Słowniki_komponentów!$U$2:$Z$412,4,FALSE),"")</f>
        <v/>
      </c>
      <c r="D414" s="190"/>
      <c r="E414" s="190"/>
      <c r="F414" s="193"/>
      <c r="G414" s="193"/>
      <c r="H414" s="193"/>
      <c r="I414" s="253"/>
      <c r="J414" s="190"/>
      <c r="K414" s="194" t="str">
        <f>IF(Tabela2[[#This Row],[Nazwa komponentu
'[3']]]&lt;&gt;"",VLOOKUP('OT - przykład wodociąg'!$BT414,Słowniki_komponentów!$AC$2:$AH$50,6,FALSE),"")</f>
        <v/>
      </c>
      <c r="L414" s="202"/>
      <c r="M414" s="204"/>
      <c r="N414" s="202"/>
      <c r="O414" s="204">
        <f>'przedmiar - przykład wodociąg'!K422</f>
        <v>0</v>
      </c>
      <c r="P414" s="196" t="str">
        <f>IF(Tabela2[[#This Row],[Nazwa komponentu
'[3']]]&lt;&gt;"",SUM(L414:O414),"")</f>
        <v/>
      </c>
      <c r="Q414" s="190"/>
      <c r="R414" s="193"/>
      <c r="S414" s="193"/>
      <c r="T414" s="193"/>
      <c r="U414" s="190"/>
      <c r="V414" s="192"/>
      <c r="W414" s="197" t="str">
        <f>IFERROR(VLOOKUP('OT - przykład wodociąg'!$BS414,Słowniki_komponentów!$U$2:$Z$412,2,FALSE),"")</f>
        <v/>
      </c>
      <c r="X414" s="194" t="str">
        <f>IF(Tabela2[[#This Row],[Nazwa komponentu
'[3']]]&lt;&gt;"",IF(AND(Tabela2[[#This Row],[Wartość nakładów razem
'[15']]]&lt;3500,OR(MID('OT - przykład wodociąg'!$BS414,1,1)="4",MID('OT - przykład wodociąg'!$BS414,1,1)="5",MID('OT - przykład wodociąg'!$BS414,1,1)="6")),1,'OT - przykład wodociąg'!$BU414),"")</f>
        <v/>
      </c>
      <c r="Y414" s="190"/>
      <c r="Z414" s="190"/>
      <c r="AA414" s="190"/>
      <c r="AB414" s="190"/>
      <c r="AC414" s="198" t="str">
        <f>IF(Tabela2[[#This Row],[Nazwa komponentu
'[3']]]&lt;&gt;"",'OT - przykład wodociąg'!$BU414,"")</f>
        <v/>
      </c>
      <c r="AD414" s="190"/>
      <c r="AE414" s="190"/>
      <c r="AF414" s="190"/>
      <c r="AG414" s="190"/>
      <c r="AH414" s="190"/>
      <c r="AI414" s="190"/>
      <c r="AJ414" s="190"/>
      <c r="AK414" s="190"/>
      <c r="AL414" s="190"/>
      <c r="AM414" s="190"/>
      <c r="AN414" s="190"/>
      <c r="AO414" s="190"/>
      <c r="AP414" s="190"/>
      <c r="AQ414" s="190"/>
      <c r="AR414" s="190"/>
      <c r="AS414" s="190"/>
      <c r="AT414" s="190"/>
      <c r="AU414" s="190"/>
      <c r="AV414" s="242"/>
      <c r="AW414" s="242"/>
      <c r="AX414" s="190"/>
      <c r="AY414" s="190"/>
      <c r="AZ414" s="218"/>
      <c r="BA414" s="190"/>
      <c r="BB414" s="190"/>
      <c r="BC414" s="190"/>
      <c r="BD414" s="190"/>
      <c r="BE414" s="190"/>
      <c r="BF414" s="190"/>
      <c r="BG414" s="198" t="str">
        <f>IF(Tabela2[[#This Row],[Nazwa komponentu
'[3']]]&lt;&gt;"",'OT - przykład wodociąg'!$BS414,"")</f>
        <v/>
      </c>
      <c r="BH414" s="190"/>
      <c r="BI414" s="190"/>
      <c r="BJ414" s="190"/>
      <c r="BK414" s="190"/>
      <c r="BL414" s="190"/>
      <c r="BM414" s="190"/>
      <c r="BN414" s="190"/>
      <c r="BO414" s="190"/>
      <c r="BP414" s="190"/>
      <c r="BQ414" s="190"/>
      <c r="BR414" s="218"/>
      <c r="BS414" s="198" t="str">
        <f t="shared" si="6"/>
        <v/>
      </c>
      <c r="BT414" s="190"/>
      <c r="BU414" s="198" t="str">
        <f>IFERROR(IF(VLOOKUP(BS414,Słowniki_komponentów!$U$1:$Z$476,5,FALSE)="wg tabeli materiałowej",INDEX(Słowniki_komponentów!$AD$2:$AG$50,MATCH(BT414,Słowniki_komponentów!$AC$2:$AC$50,0),MATCH(BQ414,Słowniki_komponentów!$AD$1:$AG$1,0)),VLOOKUP(BS414,Słowniki_komponentów!$U$1:$Z$476,5,FALSE)),"brak wszystkich danych")</f>
        <v>brak wszystkich danych</v>
      </c>
      <c r="BV414" s="205"/>
      <c r="BZ414" s="90"/>
      <c r="CA414" s="90"/>
      <c r="CB414" s="90"/>
    </row>
    <row r="415" spans="1:80">
      <c r="A415" s="189" t="s">
        <v>4142</v>
      </c>
      <c r="B415" s="190"/>
      <c r="C415" s="191" t="str">
        <f>IFERROR(VLOOKUP('OT - przykład wodociąg'!$BS415,Słowniki_komponentów!$U$2:$Z$412,4,FALSE),"")</f>
        <v/>
      </c>
      <c r="D415" s="190"/>
      <c r="E415" s="190"/>
      <c r="F415" s="193"/>
      <c r="G415" s="193"/>
      <c r="H415" s="193"/>
      <c r="I415" s="253"/>
      <c r="J415" s="190"/>
      <c r="K415" s="194" t="str">
        <f>IF(Tabela2[[#This Row],[Nazwa komponentu
'[3']]]&lt;&gt;"",VLOOKUP('OT - przykład wodociąg'!$BT415,Słowniki_komponentów!$AC$2:$AH$50,6,FALSE),"")</f>
        <v/>
      </c>
      <c r="L415" s="202"/>
      <c r="M415" s="204"/>
      <c r="N415" s="202"/>
      <c r="O415" s="204">
        <f>'przedmiar - przykład wodociąg'!K423</f>
        <v>0</v>
      </c>
      <c r="P415" s="196" t="str">
        <f>IF(Tabela2[[#This Row],[Nazwa komponentu
'[3']]]&lt;&gt;"",SUM(L415:O415),"")</f>
        <v/>
      </c>
      <c r="Q415" s="190"/>
      <c r="R415" s="193"/>
      <c r="S415" s="193"/>
      <c r="T415" s="193"/>
      <c r="U415" s="190"/>
      <c r="V415" s="192"/>
      <c r="W415" s="197" t="str">
        <f>IFERROR(VLOOKUP('OT - przykład wodociąg'!$BS415,Słowniki_komponentów!$U$2:$Z$412,2,FALSE),"")</f>
        <v/>
      </c>
      <c r="X415" s="194" t="str">
        <f>IF(Tabela2[[#This Row],[Nazwa komponentu
'[3']]]&lt;&gt;"",IF(AND(Tabela2[[#This Row],[Wartość nakładów razem
'[15']]]&lt;3500,OR(MID('OT - przykład wodociąg'!$BS415,1,1)="4",MID('OT - przykład wodociąg'!$BS415,1,1)="5",MID('OT - przykład wodociąg'!$BS415,1,1)="6")),1,'OT - przykład wodociąg'!$BU415),"")</f>
        <v/>
      </c>
      <c r="Y415" s="190"/>
      <c r="Z415" s="190"/>
      <c r="AA415" s="190"/>
      <c r="AB415" s="190"/>
      <c r="AC415" s="198" t="str">
        <f>IF(Tabela2[[#This Row],[Nazwa komponentu
'[3']]]&lt;&gt;"",'OT - przykład wodociąg'!$BU415,"")</f>
        <v/>
      </c>
      <c r="AD415" s="190"/>
      <c r="AE415" s="190"/>
      <c r="AF415" s="190"/>
      <c r="AG415" s="190"/>
      <c r="AH415" s="190"/>
      <c r="AI415" s="190"/>
      <c r="AJ415" s="190"/>
      <c r="AK415" s="190"/>
      <c r="AL415" s="190"/>
      <c r="AM415" s="190"/>
      <c r="AN415" s="190"/>
      <c r="AO415" s="190"/>
      <c r="AP415" s="190"/>
      <c r="AQ415" s="190"/>
      <c r="AR415" s="190"/>
      <c r="AS415" s="190"/>
      <c r="AT415" s="190"/>
      <c r="AU415" s="190"/>
      <c r="AV415" s="242"/>
      <c r="AW415" s="242"/>
      <c r="AX415" s="190"/>
      <c r="AY415" s="190"/>
      <c r="AZ415" s="218"/>
      <c r="BA415" s="190"/>
      <c r="BB415" s="190"/>
      <c r="BC415" s="190"/>
      <c r="BD415" s="190"/>
      <c r="BE415" s="190"/>
      <c r="BF415" s="190"/>
      <c r="BG415" s="198" t="str">
        <f>IF(Tabela2[[#This Row],[Nazwa komponentu
'[3']]]&lt;&gt;"",'OT - przykład wodociąg'!$BS415,"")</f>
        <v/>
      </c>
      <c r="BH415" s="190"/>
      <c r="BI415" s="190"/>
      <c r="BJ415" s="190"/>
      <c r="BK415" s="190"/>
      <c r="BL415" s="190"/>
      <c r="BM415" s="190"/>
      <c r="BN415" s="190"/>
      <c r="BO415" s="190"/>
      <c r="BP415" s="190"/>
      <c r="BQ415" s="190"/>
      <c r="BR415" s="218"/>
      <c r="BS415" s="198" t="str">
        <f t="shared" si="6"/>
        <v/>
      </c>
      <c r="BT415" s="190"/>
      <c r="BU415" s="198" t="str">
        <f>IFERROR(IF(VLOOKUP(BS415,Słowniki_komponentów!$U$1:$Z$476,5,FALSE)="wg tabeli materiałowej",INDEX(Słowniki_komponentów!$AD$2:$AG$50,MATCH(BT415,Słowniki_komponentów!$AC$2:$AC$50,0),MATCH(BQ415,Słowniki_komponentów!$AD$1:$AG$1,0)),VLOOKUP(BS415,Słowniki_komponentów!$U$1:$Z$476,5,FALSE)),"brak wszystkich danych")</f>
        <v>brak wszystkich danych</v>
      </c>
      <c r="BV415" s="205"/>
      <c r="BZ415" s="90"/>
      <c r="CA415" s="90"/>
      <c r="CB415" s="90"/>
    </row>
    <row r="416" spans="1:80">
      <c r="A416" s="189" t="s">
        <v>4143</v>
      </c>
      <c r="B416" s="190"/>
      <c r="C416" s="191" t="str">
        <f>IFERROR(VLOOKUP('OT - przykład wodociąg'!$BS416,Słowniki_komponentów!$U$2:$Z$412,4,FALSE),"")</f>
        <v/>
      </c>
      <c r="D416" s="190"/>
      <c r="E416" s="190"/>
      <c r="F416" s="193"/>
      <c r="G416" s="193"/>
      <c r="H416" s="193"/>
      <c r="I416" s="253"/>
      <c r="J416" s="190"/>
      <c r="K416" s="194" t="str">
        <f>IF(Tabela2[[#This Row],[Nazwa komponentu
'[3']]]&lt;&gt;"",VLOOKUP('OT - przykład wodociąg'!$BT416,Słowniki_komponentów!$AC$2:$AH$50,6,FALSE),"")</f>
        <v/>
      </c>
      <c r="L416" s="202"/>
      <c r="M416" s="204"/>
      <c r="N416" s="202"/>
      <c r="O416" s="204">
        <f>'przedmiar - przykład wodociąg'!K424</f>
        <v>0</v>
      </c>
      <c r="P416" s="196" t="str">
        <f>IF(Tabela2[[#This Row],[Nazwa komponentu
'[3']]]&lt;&gt;"",SUM(L416:O416),"")</f>
        <v/>
      </c>
      <c r="Q416" s="190"/>
      <c r="R416" s="193"/>
      <c r="S416" s="193"/>
      <c r="T416" s="193"/>
      <c r="U416" s="190"/>
      <c r="V416" s="192"/>
      <c r="W416" s="197" t="str">
        <f>IFERROR(VLOOKUP('OT - przykład wodociąg'!$BS416,Słowniki_komponentów!$U$2:$Z$412,2,FALSE),"")</f>
        <v/>
      </c>
      <c r="X416" s="194" t="str">
        <f>IF(Tabela2[[#This Row],[Nazwa komponentu
'[3']]]&lt;&gt;"",IF(AND(Tabela2[[#This Row],[Wartość nakładów razem
'[15']]]&lt;3500,OR(MID('OT - przykład wodociąg'!$BS416,1,1)="4",MID('OT - przykład wodociąg'!$BS416,1,1)="5",MID('OT - przykład wodociąg'!$BS416,1,1)="6")),1,'OT - przykład wodociąg'!$BU416),"")</f>
        <v/>
      </c>
      <c r="Y416" s="190"/>
      <c r="Z416" s="190"/>
      <c r="AA416" s="190"/>
      <c r="AB416" s="190"/>
      <c r="AC416" s="198" t="str">
        <f>IF(Tabela2[[#This Row],[Nazwa komponentu
'[3']]]&lt;&gt;"",'OT - przykład wodociąg'!$BU416,"")</f>
        <v/>
      </c>
      <c r="AD416" s="190"/>
      <c r="AE416" s="190"/>
      <c r="AF416" s="190"/>
      <c r="AG416" s="190"/>
      <c r="AH416" s="190"/>
      <c r="AI416" s="190"/>
      <c r="AJ416" s="190"/>
      <c r="AK416" s="190"/>
      <c r="AL416" s="190"/>
      <c r="AM416" s="190"/>
      <c r="AN416" s="190"/>
      <c r="AO416" s="190"/>
      <c r="AP416" s="190"/>
      <c r="AQ416" s="190"/>
      <c r="AR416" s="190"/>
      <c r="AS416" s="190"/>
      <c r="AT416" s="190"/>
      <c r="AU416" s="190"/>
      <c r="AV416" s="242"/>
      <c r="AW416" s="242"/>
      <c r="AX416" s="190"/>
      <c r="AY416" s="190"/>
      <c r="AZ416" s="218"/>
      <c r="BA416" s="190"/>
      <c r="BB416" s="190"/>
      <c r="BC416" s="190"/>
      <c r="BD416" s="190"/>
      <c r="BE416" s="190"/>
      <c r="BF416" s="190"/>
      <c r="BG416" s="198" t="str">
        <f>IF(Tabela2[[#This Row],[Nazwa komponentu
'[3']]]&lt;&gt;"",'OT - przykład wodociąg'!$BS416,"")</f>
        <v/>
      </c>
      <c r="BH416" s="190"/>
      <c r="BI416" s="190"/>
      <c r="BJ416" s="190"/>
      <c r="BK416" s="190"/>
      <c r="BL416" s="190"/>
      <c r="BM416" s="190"/>
      <c r="BN416" s="190"/>
      <c r="BO416" s="190"/>
      <c r="BP416" s="190"/>
      <c r="BQ416" s="190"/>
      <c r="BR416" s="218"/>
      <c r="BS416" s="198" t="str">
        <f t="shared" si="6"/>
        <v/>
      </c>
      <c r="BT416" s="190"/>
      <c r="BU416" s="198" t="str">
        <f>IFERROR(IF(VLOOKUP(BS416,Słowniki_komponentów!$U$1:$Z$476,5,FALSE)="wg tabeli materiałowej",INDEX(Słowniki_komponentów!$AD$2:$AG$50,MATCH(BT416,Słowniki_komponentów!$AC$2:$AC$50,0),MATCH(BQ416,Słowniki_komponentów!$AD$1:$AG$1,0)),VLOOKUP(BS416,Słowniki_komponentów!$U$1:$Z$476,5,FALSE)),"brak wszystkich danych")</f>
        <v>brak wszystkich danych</v>
      </c>
      <c r="BV416" s="205"/>
      <c r="BZ416" s="90"/>
      <c r="CA416" s="90"/>
      <c r="CB416" s="90"/>
    </row>
    <row r="417" spans="1:80">
      <c r="A417" s="189" t="s">
        <v>4144</v>
      </c>
      <c r="B417" s="190"/>
      <c r="C417" s="191" t="str">
        <f>IFERROR(VLOOKUP('OT - przykład wodociąg'!$BS417,Słowniki_komponentów!$U$2:$Z$412,4,FALSE),"")</f>
        <v/>
      </c>
      <c r="D417" s="190"/>
      <c r="E417" s="190"/>
      <c r="F417" s="193"/>
      <c r="G417" s="193"/>
      <c r="H417" s="193"/>
      <c r="I417" s="253"/>
      <c r="J417" s="190"/>
      <c r="K417" s="194" t="str">
        <f>IF(Tabela2[[#This Row],[Nazwa komponentu
'[3']]]&lt;&gt;"",VLOOKUP('OT - przykład wodociąg'!$BT417,Słowniki_komponentów!$AC$2:$AH$50,6,FALSE),"")</f>
        <v/>
      </c>
      <c r="L417" s="202"/>
      <c r="M417" s="204"/>
      <c r="N417" s="202"/>
      <c r="O417" s="204">
        <f>'przedmiar - przykład wodociąg'!K425</f>
        <v>0</v>
      </c>
      <c r="P417" s="196" t="str">
        <f>IF(Tabela2[[#This Row],[Nazwa komponentu
'[3']]]&lt;&gt;"",SUM(L417:O417),"")</f>
        <v/>
      </c>
      <c r="Q417" s="190"/>
      <c r="R417" s="193"/>
      <c r="S417" s="193"/>
      <c r="T417" s="193"/>
      <c r="U417" s="190"/>
      <c r="V417" s="192"/>
      <c r="W417" s="197" t="str">
        <f>IFERROR(VLOOKUP('OT - przykład wodociąg'!$BS417,Słowniki_komponentów!$U$2:$Z$412,2,FALSE),"")</f>
        <v/>
      </c>
      <c r="X417" s="194" t="str">
        <f>IF(Tabela2[[#This Row],[Nazwa komponentu
'[3']]]&lt;&gt;"",IF(AND(Tabela2[[#This Row],[Wartość nakładów razem
'[15']]]&lt;3500,OR(MID('OT - przykład wodociąg'!$BS417,1,1)="4",MID('OT - przykład wodociąg'!$BS417,1,1)="5",MID('OT - przykład wodociąg'!$BS417,1,1)="6")),1,'OT - przykład wodociąg'!$BU417),"")</f>
        <v/>
      </c>
      <c r="Y417" s="190"/>
      <c r="Z417" s="190"/>
      <c r="AA417" s="190"/>
      <c r="AB417" s="190"/>
      <c r="AC417" s="198" t="str">
        <f>IF(Tabela2[[#This Row],[Nazwa komponentu
'[3']]]&lt;&gt;"",'OT - przykład wodociąg'!$BU417,"")</f>
        <v/>
      </c>
      <c r="AD417" s="190"/>
      <c r="AE417" s="190"/>
      <c r="AF417" s="190"/>
      <c r="AG417" s="190"/>
      <c r="AH417" s="190"/>
      <c r="AI417" s="190"/>
      <c r="AJ417" s="190"/>
      <c r="AK417" s="190"/>
      <c r="AL417" s="190"/>
      <c r="AM417" s="190"/>
      <c r="AN417" s="190"/>
      <c r="AO417" s="190"/>
      <c r="AP417" s="190"/>
      <c r="AQ417" s="190"/>
      <c r="AR417" s="190"/>
      <c r="AS417" s="190"/>
      <c r="AT417" s="190"/>
      <c r="AU417" s="190"/>
      <c r="AV417" s="242"/>
      <c r="AW417" s="242"/>
      <c r="AX417" s="190"/>
      <c r="AY417" s="190"/>
      <c r="AZ417" s="218"/>
      <c r="BA417" s="190"/>
      <c r="BB417" s="190"/>
      <c r="BC417" s="190"/>
      <c r="BD417" s="190"/>
      <c r="BE417" s="190"/>
      <c r="BF417" s="190"/>
      <c r="BG417" s="198" t="str">
        <f>IF(Tabela2[[#This Row],[Nazwa komponentu
'[3']]]&lt;&gt;"",'OT - przykład wodociąg'!$BS417,"")</f>
        <v/>
      </c>
      <c r="BH417" s="190"/>
      <c r="BI417" s="190"/>
      <c r="BJ417" s="190"/>
      <c r="BK417" s="190"/>
      <c r="BL417" s="190"/>
      <c r="BM417" s="190"/>
      <c r="BN417" s="190"/>
      <c r="BO417" s="190"/>
      <c r="BP417" s="190"/>
      <c r="BQ417" s="190"/>
      <c r="BR417" s="218"/>
      <c r="BS417" s="198" t="str">
        <f t="shared" si="6"/>
        <v/>
      </c>
      <c r="BT417" s="190"/>
      <c r="BU417" s="198" t="str">
        <f>IFERROR(IF(VLOOKUP(BS417,Słowniki_komponentów!$U$1:$Z$476,5,FALSE)="wg tabeli materiałowej",INDEX(Słowniki_komponentów!$AD$2:$AG$50,MATCH(BT417,Słowniki_komponentów!$AC$2:$AC$50,0),MATCH(BQ417,Słowniki_komponentów!$AD$1:$AG$1,0)),VLOOKUP(BS417,Słowniki_komponentów!$U$1:$Z$476,5,FALSE)),"brak wszystkich danych")</f>
        <v>brak wszystkich danych</v>
      </c>
      <c r="BV417" s="205"/>
      <c r="BZ417" s="90"/>
      <c r="CA417" s="90"/>
      <c r="CB417" s="90"/>
    </row>
    <row r="418" spans="1:80">
      <c r="A418" s="189" t="s">
        <v>4145</v>
      </c>
      <c r="B418" s="190"/>
      <c r="C418" s="191" t="str">
        <f>IFERROR(VLOOKUP('OT - przykład wodociąg'!$BS418,Słowniki_komponentów!$U$2:$Z$412,4,FALSE),"")</f>
        <v/>
      </c>
      <c r="D418" s="190"/>
      <c r="E418" s="190"/>
      <c r="F418" s="193"/>
      <c r="G418" s="193"/>
      <c r="H418" s="193"/>
      <c r="I418" s="253"/>
      <c r="J418" s="190"/>
      <c r="K418" s="194" t="str">
        <f>IF(Tabela2[[#This Row],[Nazwa komponentu
'[3']]]&lt;&gt;"",VLOOKUP('OT - przykład wodociąg'!$BT418,Słowniki_komponentów!$AC$2:$AH$50,6,FALSE),"")</f>
        <v/>
      </c>
      <c r="L418" s="202"/>
      <c r="M418" s="204"/>
      <c r="N418" s="202"/>
      <c r="O418" s="204">
        <f>'przedmiar - przykład wodociąg'!K426</f>
        <v>0</v>
      </c>
      <c r="P418" s="196" t="str">
        <f>IF(Tabela2[[#This Row],[Nazwa komponentu
'[3']]]&lt;&gt;"",SUM(L418:O418),"")</f>
        <v/>
      </c>
      <c r="Q418" s="190"/>
      <c r="R418" s="193"/>
      <c r="S418" s="193"/>
      <c r="T418" s="193"/>
      <c r="U418" s="190"/>
      <c r="V418" s="192"/>
      <c r="W418" s="197" t="str">
        <f>IFERROR(VLOOKUP('OT - przykład wodociąg'!$BS418,Słowniki_komponentów!$U$2:$Z$412,2,FALSE),"")</f>
        <v/>
      </c>
      <c r="X418" s="194" t="str">
        <f>IF(Tabela2[[#This Row],[Nazwa komponentu
'[3']]]&lt;&gt;"",IF(AND(Tabela2[[#This Row],[Wartość nakładów razem
'[15']]]&lt;3500,OR(MID('OT - przykład wodociąg'!$BS418,1,1)="4",MID('OT - przykład wodociąg'!$BS418,1,1)="5",MID('OT - przykład wodociąg'!$BS418,1,1)="6")),1,'OT - przykład wodociąg'!$BU418),"")</f>
        <v/>
      </c>
      <c r="Y418" s="190"/>
      <c r="Z418" s="190"/>
      <c r="AA418" s="190"/>
      <c r="AB418" s="190"/>
      <c r="AC418" s="198" t="str">
        <f>IF(Tabela2[[#This Row],[Nazwa komponentu
'[3']]]&lt;&gt;"",'OT - przykład wodociąg'!$BU418,"")</f>
        <v/>
      </c>
      <c r="AD418" s="190"/>
      <c r="AE418" s="190"/>
      <c r="AF418" s="190"/>
      <c r="AG418" s="190"/>
      <c r="AH418" s="190"/>
      <c r="AI418" s="190"/>
      <c r="AJ418" s="190"/>
      <c r="AK418" s="190"/>
      <c r="AL418" s="190"/>
      <c r="AM418" s="190"/>
      <c r="AN418" s="190"/>
      <c r="AO418" s="190"/>
      <c r="AP418" s="190"/>
      <c r="AQ418" s="190"/>
      <c r="AR418" s="190"/>
      <c r="AS418" s="190"/>
      <c r="AT418" s="190"/>
      <c r="AU418" s="190"/>
      <c r="AV418" s="242"/>
      <c r="AW418" s="242"/>
      <c r="AX418" s="190"/>
      <c r="AY418" s="190"/>
      <c r="AZ418" s="218"/>
      <c r="BA418" s="190"/>
      <c r="BB418" s="190"/>
      <c r="BC418" s="190"/>
      <c r="BD418" s="190"/>
      <c r="BE418" s="190"/>
      <c r="BF418" s="190"/>
      <c r="BG418" s="198" t="str">
        <f>IF(Tabela2[[#This Row],[Nazwa komponentu
'[3']]]&lt;&gt;"",'OT - przykład wodociąg'!$BS418,"")</f>
        <v/>
      </c>
      <c r="BH418" s="190"/>
      <c r="BI418" s="190"/>
      <c r="BJ418" s="190"/>
      <c r="BK418" s="190"/>
      <c r="BL418" s="190"/>
      <c r="BM418" s="190"/>
      <c r="BN418" s="190"/>
      <c r="BO418" s="190"/>
      <c r="BP418" s="190"/>
      <c r="BQ418" s="190"/>
      <c r="BR418" s="218"/>
      <c r="BS418" s="198" t="str">
        <f t="shared" si="6"/>
        <v/>
      </c>
      <c r="BT418" s="190"/>
      <c r="BU418" s="198" t="str">
        <f>IFERROR(IF(VLOOKUP(BS418,Słowniki_komponentów!$U$1:$Z$476,5,FALSE)="wg tabeli materiałowej",INDEX(Słowniki_komponentów!$AD$2:$AG$50,MATCH(BT418,Słowniki_komponentów!$AC$2:$AC$50,0),MATCH(BQ418,Słowniki_komponentów!$AD$1:$AG$1,0)),VLOOKUP(BS418,Słowniki_komponentów!$U$1:$Z$476,5,FALSE)),"brak wszystkich danych")</f>
        <v>brak wszystkich danych</v>
      </c>
      <c r="BV418" s="205"/>
      <c r="BZ418" s="90"/>
      <c r="CA418" s="90"/>
      <c r="CB418" s="90"/>
    </row>
    <row r="419" spans="1:80">
      <c r="A419" s="189" t="s">
        <v>4146</v>
      </c>
      <c r="B419" s="190"/>
      <c r="C419" s="191" t="str">
        <f>IFERROR(VLOOKUP('OT - przykład wodociąg'!$BS419,Słowniki_komponentów!$U$2:$Z$412,4,FALSE),"")</f>
        <v/>
      </c>
      <c r="D419" s="190"/>
      <c r="E419" s="190"/>
      <c r="F419" s="193"/>
      <c r="G419" s="193"/>
      <c r="H419" s="193"/>
      <c r="I419" s="253"/>
      <c r="J419" s="190"/>
      <c r="K419" s="194" t="str">
        <f>IF(Tabela2[[#This Row],[Nazwa komponentu
'[3']]]&lt;&gt;"",VLOOKUP('OT - przykład wodociąg'!$BT419,Słowniki_komponentów!$AC$2:$AH$50,6,FALSE),"")</f>
        <v/>
      </c>
      <c r="L419" s="202"/>
      <c r="M419" s="204"/>
      <c r="N419" s="202"/>
      <c r="O419" s="204">
        <f>'przedmiar - przykład wodociąg'!K427</f>
        <v>0</v>
      </c>
      <c r="P419" s="196" t="str">
        <f>IF(Tabela2[[#This Row],[Nazwa komponentu
'[3']]]&lt;&gt;"",SUM(L419:O419),"")</f>
        <v/>
      </c>
      <c r="Q419" s="190"/>
      <c r="R419" s="193"/>
      <c r="S419" s="193"/>
      <c r="T419" s="193"/>
      <c r="U419" s="190"/>
      <c r="V419" s="192"/>
      <c r="W419" s="197" t="str">
        <f>IFERROR(VLOOKUP('OT - przykład wodociąg'!$BS419,Słowniki_komponentów!$U$2:$Z$412,2,FALSE),"")</f>
        <v/>
      </c>
      <c r="X419" s="194" t="str">
        <f>IF(Tabela2[[#This Row],[Nazwa komponentu
'[3']]]&lt;&gt;"",IF(AND(Tabela2[[#This Row],[Wartość nakładów razem
'[15']]]&lt;3500,OR(MID('OT - przykład wodociąg'!$BS419,1,1)="4",MID('OT - przykład wodociąg'!$BS419,1,1)="5",MID('OT - przykład wodociąg'!$BS419,1,1)="6")),1,'OT - przykład wodociąg'!$BU419),"")</f>
        <v/>
      </c>
      <c r="Y419" s="190"/>
      <c r="Z419" s="190"/>
      <c r="AA419" s="190"/>
      <c r="AB419" s="190"/>
      <c r="AC419" s="198" t="str">
        <f>IF(Tabela2[[#This Row],[Nazwa komponentu
'[3']]]&lt;&gt;"",'OT - przykład wodociąg'!$BU419,"")</f>
        <v/>
      </c>
      <c r="AD419" s="190"/>
      <c r="AE419" s="190"/>
      <c r="AF419" s="190"/>
      <c r="AG419" s="190"/>
      <c r="AH419" s="190"/>
      <c r="AI419" s="190"/>
      <c r="AJ419" s="190"/>
      <c r="AK419" s="190"/>
      <c r="AL419" s="190"/>
      <c r="AM419" s="190"/>
      <c r="AN419" s="190"/>
      <c r="AO419" s="190"/>
      <c r="AP419" s="190"/>
      <c r="AQ419" s="190"/>
      <c r="AR419" s="190"/>
      <c r="AS419" s="190"/>
      <c r="AT419" s="190"/>
      <c r="AU419" s="190"/>
      <c r="AV419" s="242"/>
      <c r="AW419" s="242"/>
      <c r="AX419" s="190"/>
      <c r="AY419" s="190"/>
      <c r="AZ419" s="218"/>
      <c r="BA419" s="190"/>
      <c r="BB419" s="190"/>
      <c r="BC419" s="190"/>
      <c r="BD419" s="190"/>
      <c r="BE419" s="190"/>
      <c r="BF419" s="190"/>
      <c r="BG419" s="198" t="str">
        <f>IF(Tabela2[[#This Row],[Nazwa komponentu
'[3']]]&lt;&gt;"",'OT - przykład wodociąg'!$BS419,"")</f>
        <v/>
      </c>
      <c r="BH419" s="190"/>
      <c r="BI419" s="190"/>
      <c r="BJ419" s="190"/>
      <c r="BK419" s="190"/>
      <c r="BL419" s="190"/>
      <c r="BM419" s="190"/>
      <c r="BN419" s="190"/>
      <c r="BO419" s="190"/>
      <c r="BP419" s="190"/>
      <c r="BQ419" s="190"/>
      <c r="BR419" s="218"/>
      <c r="BS419" s="198" t="str">
        <f t="shared" si="6"/>
        <v/>
      </c>
      <c r="BT419" s="190"/>
      <c r="BU419" s="198" t="str">
        <f>IFERROR(IF(VLOOKUP(BS419,Słowniki_komponentów!$U$1:$Z$476,5,FALSE)="wg tabeli materiałowej",INDEX(Słowniki_komponentów!$AD$2:$AG$50,MATCH(BT419,Słowniki_komponentów!$AC$2:$AC$50,0),MATCH(BQ419,Słowniki_komponentów!$AD$1:$AG$1,0)),VLOOKUP(BS419,Słowniki_komponentów!$U$1:$Z$476,5,FALSE)),"brak wszystkich danych")</f>
        <v>brak wszystkich danych</v>
      </c>
      <c r="BV419" s="205"/>
      <c r="BZ419" s="90"/>
      <c r="CA419" s="90"/>
      <c r="CB419" s="90"/>
    </row>
    <row r="420" spans="1:80">
      <c r="A420" s="189" t="s">
        <v>4147</v>
      </c>
      <c r="B420" s="190"/>
      <c r="C420" s="191" t="str">
        <f>IFERROR(VLOOKUP('OT - przykład wodociąg'!$BS420,Słowniki_komponentów!$U$2:$Z$412,4,FALSE),"")</f>
        <v/>
      </c>
      <c r="D420" s="190"/>
      <c r="E420" s="190"/>
      <c r="F420" s="193"/>
      <c r="G420" s="193"/>
      <c r="H420" s="193"/>
      <c r="I420" s="253"/>
      <c r="J420" s="190"/>
      <c r="K420" s="194" t="str">
        <f>IF(Tabela2[[#This Row],[Nazwa komponentu
'[3']]]&lt;&gt;"",VLOOKUP('OT - przykład wodociąg'!$BT420,Słowniki_komponentów!$AC$2:$AH$50,6,FALSE),"")</f>
        <v/>
      </c>
      <c r="L420" s="202"/>
      <c r="M420" s="204"/>
      <c r="N420" s="202"/>
      <c r="O420" s="204">
        <f>'przedmiar - przykład wodociąg'!K428</f>
        <v>0</v>
      </c>
      <c r="P420" s="196" t="str">
        <f>IF(Tabela2[[#This Row],[Nazwa komponentu
'[3']]]&lt;&gt;"",SUM(L420:O420),"")</f>
        <v/>
      </c>
      <c r="Q420" s="190"/>
      <c r="R420" s="193"/>
      <c r="S420" s="193"/>
      <c r="T420" s="193"/>
      <c r="U420" s="190"/>
      <c r="V420" s="192"/>
      <c r="W420" s="197" t="str">
        <f>IFERROR(VLOOKUP('OT - przykład wodociąg'!$BS420,Słowniki_komponentów!$U$2:$Z$412,2,FALSE),"")</f>
        <v/>
      </c>
      <c r="X420" s="194" t="str">
        <f>IF(Tabela2[[#This Row],[Nazwa komponentu
'[3']]]&lt;&gt;"",IF(AND(Tabela2[[#This Row],[Wartość nakładów razem
'[15']]]&lt;3500,OR(MID('OT - przykład wodociąg'!$BS420,1,1)="4",MID('OT - przykład wodociąg'!$BS420,1,1)="5",MID('OT - przykład wodociąg'!$BS420,1,1)="6")),1,'OT - przykład wodociąg'!$BU420),"")</f>
        <v/>
      </c>
      <c r="Y420" s="190"/>
      <c r="Z420" s="190"/>
      <c r="AA420" s="190"/>
      <c r="AB420" s="190"/>
      <c r="AC420" s="198" t="str">
        <f>IF(Tabela2[[#This Row],[Nazwa komponentu
'[3']]]&lt;&gt;"",'OT - przykład wodociąg'!$BU420,"")</f>
        <v/>
      </c>
      <c r="AD420" s="190"/>
      <c r="AE420" s="190"/>
      <c r="AF420" s="190"/>
      <c r="AG420" s="190"/>
      <c r="AH420" s="190"/>
      <c r="AI420" s="190"/>
      <c r="AJ420" s="190"/>
      <c r="AK420" s="190"/>
      <c r="AL420" s="190"/>
      <c r="AM420" s="190"/>
      <c r="AN420" s="190"/>
      <c r="AO420" s="190"/>
      <c r="AP420" s="190"/>
      <c r="AQ420" s="190"/>
      <c r="AR420" s="190"/>
      <c r="AS420" s="190"/>
      <c r="AT420" s="190"/>
      <c r="AU420" s="190"/>
      <c r="AV420" s="242"/>
      <c r="AW420" s="242"/>
      <c r="AX420" s="190"/>
      <c r="AY420" s="190"/>
      <c r="AZ420" s="218"/>
      <c r="BA420" s="190"/>
      <c r="BB420" s="190"/>
      <c r="BC420" s="190"/>
      <c r="BD420" s="190"/>
      <c r="BE420" s="190"/>
      <c r="BF420" s="190"/>
      <c r="BG420" s="198" t="str">
        <f>IF(Tabela2[[#This Row],[Nazwa komponentu
'[3']]]&lt;&gt;"",'OT - przykład wodociąg'!$BS420,"")</f>
        <v/>
      </c>
      <c r="BH420" s="190"/>
      <c r="BI420" s="190"/>
      <c r="BJ420" s="190"/>
      <c r="BK420" s="190"/>
      <c r="BL420" s="190"/>
      <c r="BM420" s="190"/>
      <c r="BN420" s="190"/>
      <c r="BO420" s="190"/>
      <c r="BP420" s="190"/>
      <c r="BQ420" s="190"/>
      <c r="BR420" s="218"/>
      <c r="BS420" s="198" t="str">
        <f t="shared" si="6"/>
        <v/>
      </c>
      <c r="BT420" s="190"/>
      <c r="BU420" s="198" t="str">
        <f>IFERROR(IF(VLOOKUP(BS420,Słowniki_komponentów!$U$1:$Z$476,5,FALSE)="wg tabeli materiałowej",INDEX(Słowniki_komponentów!$AD$2:$AG$50,MATCH(BT420,Słowniki_komponentów!$AC$2:$AC$50,0),MATCH(BQ420,Słowniki_komponentów!$AD$1:$AG$1,0)),VLOOKUP(BS420,Słowniki_komponentów!$U$1:$Z$476,5,FALSE)),"brak wszystkich danych")</f>
        <v>brak wszystkich danych</v>
      </c>
      <c r="BV420" s="205"/>
      <c r="BZ420" s="90"/>
      <c r="CA420" s="90"/>
      <c r="CB420" s="90"/>
    </row>
    <row r="421" spans="1:80">
      <c r="A421" s="189" t="s">
        <v>4148</v>
      </c>
      <c r="B421" s="190"/>
      <c r="C421" s="191" t="str">
        <f>IFERROR(VLOOKUP('OT - przykład wodociąg'!$BS421,Słowniki_komponentów!$U$2:$Z$412,4,FALSE),"")</f>
        <v/>
      </c>
      <c r="D421" s="190"/>
      <c r="E421" s="190"/>
      <c r="F421" s="193"/>
      <c r="G421" s="193"/>
      <c r="H421" s="193"/>
      <c r="I421" s="253"/>
      <c r="J421" s="190"/>
      <c r="K421" s="194" t="str">
        <f>IF(Tabela2[[#This Row],[Nazwa komponentu
'[3']]]&lt;&gt;"",VLOOKUP('OT - przykład wodociąg'!$BT421,Słowniki_komponentów!$AC$2:$AH$50,6,FALSE),"")</f>
        <v/>
      </c>
      <c r="L421" s="202"/>
      <c r="M421" s="204"/>
      <c r="N421" s="202"/>
      <c r="O421" s="204">
        <f>'przedmiar - przykład wodociąg'!K429</f>
        <v>0</v>
      </c>
      <c r="P421" s="196" t="str">
        <f>IF(Tabela2[[#This Row],[Nazwa komponentu
'[3']]]&lt;&gt;"",SUM(L421:O421),"")</f>
        <v/>
      </c>
      <c r="Q421" s="190"/>
      <c r="R421" s="193"/>
      <c r="S421" s="193"/>
      <c r="T421" s="193"/>
      <c r="U421" s="190"/>
      <c r="V421" s="192"/>
      <c r="W421" s="197" t="str">
        <f>IFERROR(VLOOKUP('OT - przykład wodociąg'!$BS421,Słowniki_komponentów!$U$2:$Z$412,2,FALSE),"")</f>
        <v/>
      </c>
      <c r="X421" s="194" t="str">
        <f>IF(Tabela2[[#This Row],[Nazwa komponentu
'[3']]]&lt;&gt;"",IF(AND(Tabela2[[#This Row],[Wartość nakładów razem
'[15']]]&lt;3500,OR(MID('OT - przykład wodociąg'!$BS421,1,1)="4",MID('OT - przykład wodociąg'!$BS421,1,1)="5",MID('OT - przykład wodociąg'!$BS421,1,1)="6")),1,'OT - przykład wodociąg'!$BU421),"")</f>
        <v/>
      </c>
      <c r="Y421" s="190"/>
      <c r="Z421" s="190"/>
      <c r="AA421" s="190"/>
      <c r="AB421" s="190"/>
      <c r="AC421" s="198" t="str">
        <f>IF(Tabela2[[#This Row],[Nazwa komponentu
'[3']]]&lt;&gt;"",'OT - przykład wodociąg'!$BU421,"")</f>
        <v/>
      </c>
      <c r="AD421" s="190"/>
      <c r="AE421" s="190"/>
      <c r="AF421" s="190"/>
      <c r="AG421" s="190"/>
      <c r="AH421" s="190"/>
      <c r="AI421" s="190"/>
      <c r="AJ421" s="190"/>
      <c r="AK421" s="190"/>
      <c r="AL421" s="190"/>
      <c r="AM421" s="190"/>
      <c r="AN421" s="190"/>
      <c r="AO421" s="190"/>
      <c r="AP421" s="190"/>
      <c r="AQ421" s="190"/>
      <c r="AR421" s="190"/>
      <c r="AS421" s="190"/>
      <c r="AT421" s="190"/>
      <c r="AU421" s="190"/>
      <c r="AV421" s="242"/>
      <c r="AW421" s="242"/>
      <c r="AX421" s="190"/>
      <c r="AY421" s="190"/>
      <c r="AZ421" s="218"/>
      <c r="BA421" s="190"/>
      <c r="BB421" s="190"/>
      <c r="BC421" s="190"/>
      <c r="BD421" s="190"/>
      <c r="BE421" s="190"/>
      <c r="BF421" s="190"/>
      <c r="BG421" s="198" t="str">
        <f>IF(Tabela2[[#This Row],[Nazwa komponentu
'[3']]]&lt;&gt;"",'OT - przykład wodociąg'!$BS421,"")</f>
        <v/>
      </c>
      <c r="BH421" s="190"/>
      <c r="BI421" s="190"/>
      <c r="BJ421" s="190"/>
      <c r="BK421" s="190"/>
      <c r="BL421" s="190"/>
      <c r="BM421" s="190"/>
      <c r="BN421" s="190"/>
      <c r="BO421" s="190"/>
      <c r="BP421" s="190"/>
      <c r="BQ421" s="190"/>
      <c r="BR421" s="218"/>
      <c r="BS421" s="198" t="str">
        <f t="shared" si="6"/>
        <v/>
      </c>
      <c r="BT421" s="190"/>
      <c r="BU421" s="198" t="str">
        <f>IFERROR(IF(VLOOKUP(BS421,Słowniki_komponentów!$U$1:$Z$476,5,FALSE)="wg tabeli materiałowej",INDEX(Słowniki_komponentów!$AD$2:$AG$50,MATCH(BT421,Słowniki_komponentów!$AC$2:$AC$50,0),MATCH(BQ421,Słowniki_komponentów!$AD$1:$AG$1,0)),VLOOKUP(BS421,Słowniki_komponentów!$U$1:$Z$476,5,FALSE)),"brak wszystkich danych")</f>
        <v>brak wszystkich danych</v>
      </c>
      <c r="BV421" s="205"/>
      <c r="BZ421" s="90"/>
      <c r="CA421" s="90"/>
      <c r="CB421" s="90"/>
    </row>
    <row r="422" spans="1:80">
      <c r="A422" s="189" t="s">
        <v>4149</v>
      </c>
      <c r="B422" s="190"/>
      <c r="C422" s="191" t="str">
        <f>IFERROR(VLOOKUP('OT - przykład wodociąg'!$BS422,Słowniki_komponentów!$U$2:$Z$412,4,FALSE),"")</f>
        <v/>
      </c>
      <c r="D422" s="190"/>
      <c r="E422" s="190"/>
      <c r="F422" s="193"/>
      <c r="G422" s="193"/>
      <c r="H422" s="193"/>
      <c r="I422" s="253"/>
      <c r="J422" s="190"/>
      <c r="K422" s="194" t="str">
        <f>IF(Tabela2[[#This Row],[Nazwa komponentu
'[3']]]&lt;&gt;"",VLOOKUP('OT - przykład wodociąg'!$BT422,Słowniki_komponentów!$AC$2:$AH$50,6,FALSE),"")</f>
        <v/>
      </c>
      <c r="L422" s="202"/>
      <c r="M422" s="204"/>
      <c r="N422" s="202"/>
      <c r="O422" s="204">
        <f>'przedmiar - przykład wodociąg'!K430</f>
        <v>0</v>
      </c>
      <c r="P422" s="196" t="str">
        <f>IF(Tabela2[[#This Row],[Nazwa komponentu
'[3']]]&lt;&gt;"",SUM(L422:O422),"")</f>
        <v/>
      </c>
      <c r="Q422" s="190"/>
      <c r="R422" s="193"/>
      <c r="S422" s="193"/>
      <c r="T422" s="193"/>
      <c r="U422" s="190"/>
      <c r="V422" s="192"/>
      <c r="W422" s="197" t="str">
        <f>IFERROR(VLOOKUP('OT - przykład wodociąg'!$BS422,Słowniki_komponentów!$U$2:$Z$412,2,FALSE),"")</f>
        <v/>
      </c>
      <c r="X422" s="194" t="str">
        <f>IF(Tabela2[[#This Row],[Nazwa komponentu
'[3']]]&lt;&gt;"",IF(AND(Tabela2[[#This Row],[Wartość nakładów razem
'[15']]]&lt;3500,OR(MID('OT - przykład wodociąg'!$BS422,1,1)="4",MID('OT - przykład wodociąg'!$BS422,1,1)="5",MID('OT - przykład wodociąg'!$BS422,1,1)="6")),1,'OT - przykład wodociąg'!$BU422),"")</f>
        <v/>
      </c>
      <c r="Y422" s="190"/>
      <c r="Z422" s="190"/>
      <c r="AA422" s="190"/>
      <c r="AB422" s="190"/>
      <c r="AC422" s="198" t="str">
        <f>IF(Tabela2[[#This Row],[Nazwa komponentu
'[3']]]&lt;&gt;"",'OT - przykład wodociąg'!$BU422,"")</f>
        <v/>
      </c>
      <c r="AD422" s="190"/>
      <c r="AE422" s="190"/>
      <c r="AF422" s="190"/>
      <c r="AG422" s="190"/>
      <c r="AH422" s="190"/>
      <c r="AI422" s="190"/>
      <c r="AJ422" s="190"/>
      <c r="AK422" s="190"/>
      <c r="AL422" s="190"/>
      <c r="AM422" s="190"/>
      <c r="AN422" s="190"/>
      <c r="AO422" s="190"/>
      <c r="AP422" s="190"/>
      <c r="AQ422" s="190"/>
      <c r="AR422" s="190"/>
      <c r="AS422" s="190"/>
      <c r="AT422" s="190"/>
      <c r="AU422" s="190"/>
      <c r="AV422" s="242"/>
      <c r="AW422" s="242"/>
      <c r="AX422" s="190"/>
      <c r="AY422" s="190"/>
      <c r="AZ422" s="218"/>
      <c r="BA422" s="190"/>
      <c r="BB422" s="190"/>
      <c r="BC422" s="190"/>
      <c r="BD422" s="190"/>
      <c r="BE422" s="190"/>
      <c r="BF422" s="190"/>
      <c r="BG422" s="198" t="str">
        <f>IF(Tabela2[[#This Row],[Nazwa komponentu
'[3']]]&lt;&gt;"",'OT - przykład wodociąg'!$BS422,"")</f>
        <v/>
      </c>
      <c r="BH422" s="190"/>
      <c r="BI422" s="190"/>
      <c r="BJ422" s="190"/>
      <c r="BK422" s="190"/>
      <c r="BL422" s="190"/>
      <c r="BM422" s="190"/>
      <c r="BN422" s="190"/>
      <c r="BO422" s="190"/>
      <c r="BP422" s="190"/>
      <c r="BQ422" s="190"/>
      <c r="BR422" s="218"/>
      <c r="BS422" s="198" t="str">
        <f t="shared" si="6"/>
        <v/>
      </c>
      <c r="BT422" s="190"/>
      <c r="BU422" s="198" t="str">
        <f>IFERROR(IF(VLOOKUP(BS422,Słowniki_komponentów!$U$1:$Z$476,5,FALSE)="wg tabeli materiałowej",INDEX(Słowniki_komponentów!$AD$2:$AG$50,MATCH(BT422,Słowniki_komponentów!$AC$2:$AC$50,0),MATCH(BQ422,Słowniki_komponentów!$AD$1:$AG$1,0)),VLOOKUP(BS422,Słowniki_komponentów!$U$1:$Z$476,5,FALSE)),"brak wszystkich danych")</f>
        <v>brak wszystkich danych</v>
      </c>
      <c r="BV422" s="205"/>
      <c r="BZ422" s="90"/>
      <c r="CA422" s="90"/>
      <c r="CB422" s="90"/>
    </row>
    <row r="423" spans="1:80">
      <c r="A423" s="189" t="s">
        <v>4150</v>
      </c>
      <c r="B423" s="190"/>
      <c r="C423" s="191" t="str">
        <f>IFERROR(VLOOKUP('OT - przykład wodociąg'!$BS423,Słowniki_komponentów!$U$2:$Z$412,4,FALSE),"")</f>
        <v/>
      </c>
      <c r="D423" s="190"/>
      <c r="E423" s="190"/>
      <c r="F423" s="193"/>
      <c r="G423" s="193"/>
      <c r="H423" s="193"/>
      <c r="I423" s="253"/>
      <c r="J423" s="190"/>
      <c r="K423" s="194" t="str">
        <f>IF(Tabela2[[#This Row],[Nazwa komponentu
'[3']]]&lt;&gt;"",VLOOKUP('OT - przykład wodociąg'!$BT423,Słowniki_komponentów!$AC$2:$AH$50,6,FALSE),"")</f>
        <v/>
      </c>
      <c r="L423" s="202"/>
      <c r="M423" s="204"/>
      <c r="N423" s="202"/>
      <c r="O423" s="204">
        <f>'przedmiar - przykład wodociąg'!K431</f>
        <v>0</v>
      </c>
      <c r="P423" s="196" t="str">
        <f>IF(Tabela2[[#This Row],[Nazwa komponentu
'[3']]]&lt;&gt;"",SUM(L423:O423),"")</f>
        <v/>
      </c>
      <c r="Q423" s="190"/>
      <c r="R423" s="193"/>
      <c r="S423" s="193"/>
      <c r="T423" s="193"/>
      <c r="U423" s="190"/>
      <c r="V423" s="192"/>
      <c r="W423" s="197" t="str">
        <f>IFERROR(VLOOKUP('OT - przykład wodociąg'!$BS423,Słowniki_komponentów!$U$2:$Z$412,2,FALSE),"")</f>
        <v/>
      </c>
      <c r="X423" s="194" t="str">
        <f>IF(Tabela2[[#This Row],[Nazwa komponentu
'[3']]]&lt;&gt;"",IF(AND(Tabela2[[#This Row],[Wartość nakładów razem
'[15']]]&lt;3500,OR(MID('OT - przykład wodociąg'!$BS423,1,1)="4",MID('OT - przykład wodociąg'!$BS423,1,1)="5",MID('OT - przykład wodociąg'!$BS423,1,1)="6")),1,'OT - przykład wodociąg'!$BU423),"")</f>
        <v/>
      </c>
      <c r="Y423" s="190"/>
      <c r="Z423" s="190"/>
      <c r="AA423" s="190"/>
      <c r="AB423" s="190"/>
      <c r="AC423" s="198" t="str">
        <f>IF(Tabela2[[#This Row],[Nazwa komponentu
'[3']]]&lt;&gt;"",'OT - przykład wodociąg'!$BU423,"")</f>
        <v/>
      </c>
      <c r="AD423" s="190"/>
      <c r="AE423" s="190"/>
      <c r="AF423" s="190"/>
      <c r="AG423" s="190"/>
      <c r="AH423" s="190"/>
      <c r="AI423" s="190"/>
      <c r="AJ423" s="190"/>
      <c r="AK423" s="190"/>
      <c r="AL423" s="190"/>
      <c r="AM423" s="190"/>
      <c r="AN423" s="190"/>
      <c r="AO423" s="190"/>
      <c r="AP423" s="190"/>
      <c r="AQ423" s="190"/>
      <c r="AR423" s="190"/>
      <c r="AS423" s="190"/>
      <c r="AT423" s="190"/>
      <c r="AU423" s="190"/>
      <c r="AV423" s="242"/>
      <c r="AW423" s="242"/>
      <c r="AX423" s="190"/>
      <c r="AY423" s="190"/>
      <c r="AZ423" s="218"/>
      <c r="BA423" s="190"/>
      <c r="BB423" s="190"/>
      <c r="BC423" s="190"/>
      <c r="BD423" s="190"/>
      <c r="BE423" s="190"/>
      <c r="BF423" s="190"/>
      <c r="BG423" s="198" t="str">
        <f>IF(Tabela2[[#This Row],[Nazwa komponentu
'[3']]]&lt;&gt;"",'OT - przykład wodociąg'!$BS423,"")</f>
        <v/>
      </c>
      <c r="BH423" s="190"/>
      <c r="BI423" s="190"/>
      <c r="BJ423" s="190"/>
      <c r="BK423" s="190"/>
      <c r="BL423" s="190"/>
      <c r="BM423" s="190"/>
      <c r="BN423" s="190"/>
      <c r="BO423" s="190"/>
      <c r="BP423" s="190"/>
      <c r="BQ423" s="190"/>
      <c r="BR423" s="218"/>
      <c r="BS423" s="198" t="str">
        <f t="shared" si="6"/>
        <v/>
      </c>
      <c r="BT423" s="190"/>
      <c r="BU423" s="198" t="str">
        <f>IFERROR(IF(VLOOKUP(BS423,Słowniki_komponentów!$U$1:$Z$476,5,FALSE)="wg tabeli materiałowej",INDEX(Słowniki_komponentów!$AD$2:$AG$50,MATCH(BT423,Słowniki_komponentów!$AC$2:$AC$50,0),MATCH(BQ423,Słowniki_komponentów!$AD$1:$AG$1,0)),VLOOKUP(BS423,Słowniki_komponentów!$U$1:$Z$476,5,FALSE)),"brak wszystkich danych")</f>
        <v>brak wszystkich danych</v>
      </c>
      <c r="BV423" s="205"/>
      <c r="BZ423" s="90"/>
      <c r="CA423" s="90"/>
      <c r="CB423" s="90"/>
    </row>
    <row r="424" spans="1:80">
      <c r="A424" s="189" t="s">
        <v>4151</v>
      </c>
      <c r="B424" s="190"/>
      <c r="C424" s="191" t="str">
        <f>IFERROR(VLOOKUP('OT - przykład wodociąg'!$BS424,Słowniki_komponentów!$U$2:$Z$412,4,FALSE),"")</f>
        <v/>
      </c>
      <c r="D424" s="190"/>
      <c r="E424" s="190"/>
      <c r="F424" s="193"/>
      <c r="G424" s="193"/>
      <c r="H424" s="193"/>
      <c r="I424" s="253"/>
      <c r="J424" s="190"/>
      <c r="K424" s="194" t="str">
        <f>IF(Tabela2[[#This Row],[Nazwa komponentu
'[3']]]&lt;&gt;"",VLOOKUP('OT - przykład wodociąg'!$BT424,Słowniki_komponentów!$AC$2:$AH$50,6,FALSE),"")</f>
        <v/>
      </c>
      <c r="L424" s="202"/>
      <c r="M424" s="204"/>
      <c r="N424" s="202"/>
      <c r="O424" s="204">
        <f>'przedmiar - przykład wodociąg'!K432</f>
        <v>0</v>
      </c>
      <c r="P424" s="196" t="str">
        <f>IF(Tabela2[[#This Row],[Nazwa komponentu
'[3']]]&lt;&gt;"",SUM(L424:O424),"")</f>
        <v/>
      </c>
      <c r="Q424" s="190"/>
      <c r="R424" s="193"/>
      <c r="S424" s="193"/>
      <c r="T424" s="193"/>
      <c r="U424" s="190"/>
      <c r="V424" s="192"/>
      <c r="W424" s="197" t="str">
        <f>IFERROR(VLOOKUP('OT - przykład wodociąg'!$BS424,Słowniki_komponentów!$U$2:$Z$412,2,FALSE),"")</f>
        <v/>
      </c>
      <c r="X424" s="194" t="str">
        <f>IF(Tabela2[[#This Row],[Nazwa komponentu
'[3']]]&lt;&gt;"",IF(AND(Tabela2[[#This Row],[Wartość nakładów razem
'[15']]]&lt;3500,OR(MID('OT - przykład wodociąg'!$BS424,1,1)="4",MID('OT - przykład wodociąg'!$BS424,1,1)="5",MID('OT - przykład wodociąg'!$BS424,1,1)="6")),1,'OT - przykład wodociąg'!$BU424),"")</f>
        <v/>
      </c>
      <c r="Y424" s="190"/>
      <c r="Z424" s="190"/>
      <c r="AA424" s="190"/>
      <c r="AB424" s="190"/>
      <c r="AC424" s="198" t="str">
        <f>IF(Tabela2[[#This Row],[Nazwa komponentu
'[3']]]&lt;&gt;"",'OT - przykład wodociąg'!$BU424,"")</f>
        <v/>
      </c>
      <c r="AD424" s="190"/>
      <c r="AE424" s="190"/>
      <c r="AF424" s="190"/>
      <c r="AG424" s="190"/>
      <c r="AH424" s="190"/>
      <c r="AI424" s="190"/>
      <c r="AJ424" s="190"/>
      <c r="AK424" s="190"/>
      <c r="AL424" s="190"/>
      <c r="AM424" s="190"/>
      <c r="AN424" s="190"/>
      <c r="AO424" s="190"/>
      <c r="AP424" s="190"/>
      <c r="AQ424" s="190"/>
      <c r="AR424" s="190"/>
      <c r="AS424" s="190"/>
      <c r="AT424" s="190"/>
      <c r="AU424" s="190"/>
      <c r="AV424" s="242"/>
      <c r="AW424" s="242"/>
      <c r="AX424" s="190"/>
      <c r="AY424" s="190"/>
      <c r="AZ424" s="218"/>
      <c r="BA424" s="190"/>
      <c r="BB424" s="190"/>
      <c r="BC424" s="190"/>
      <c r="BD424" s="190"/>
      <c r="BE424" s="190"/>
      <c r="BF424" s="190"/>
      <c r="BG424" s="198" t="str">
        <f>IF(Tabela2[[#This Row],[Nazwa komponentu
'[3']]]&lt;&gt;"",'OT - przykład wodociąg'!$BS424,"")</f>
        <v/>
      </c>
      <c r="BH424" s="190"/>
      <c r="BI424" s="190"/>
      <c r="BJ424" s="190"/>
      <c r="BK424" s="190"/>
      <c r="BL424" s="190"/>
      <c r="BM424" s="190"/>
      <c r="BN424" s="190"/>
      <c r="BO424" s="190"/>
      <c r="BP424" s="190"/>
      <c r="BQ424" s="190"/>
      <c r="BR424" s="218"/>
      <c r="BS424" s="198" t="str">
        <f t="shared" si="6"/>
        <v/>
      </c>
      <c r="BT424" s="190"/>
      <c r="BU424" s="198" t="str">
        <f>IFERROR(IF(VLOOKUP(BS424,Słowniki_komponentów!$U$1:$Z$476,5,FALSE)="wg tabeli materiałowej",INDEX(Słowniki_komponentów!$AD$2:$AG$50,MATCH(BT424,Słowniki_komponentów!$AC$2:$AC$50,0),MATCH(BQ424,Słowniki_komponentów!$AD$1:$AG$1,0)),VLOOKUP(BS424,Słowniki_komponentów!$U$1:$Z$476,5,FALSE)),"brak wszystkich danych")</f>
        <v>brak wszystkich danych</v>
      </c>
      <c r="BV424" s="205"/>
      <c r="BZ424" s="90"/>
      <c r="CA424" s="90"/>
      <c r="CB424" s="90"/>
    </row>
    <row r="425" spans="1:80">
      <c r="A425" s="189" t="s">
        <v>4152</v>
      </c>
      <c r="B425" s="190"/>
      <c r="C425" s="191" t="str">
        <f>IFERROR(VLOOKUP('OT - przykład wodociąg'!$BS425,Słowniki_komponentów!$U$2:$Z$412,4,FALSE),"")</f>
        <v/>
      </c>
      <c r="D425" s="190"/>
      <c r="E425" s="190"/>
      <c r="F425" s="193"/>
      <c r="G425" s="193"/>
      <c r="H425" s="193"/>
      <c r="I425" s="253"/>
      <c r="J425" s="190"/>
      <c r="K425" s="194" t="str">
        <f>IF(Tabela2[[#This Row],[Nazwa komponentu
'[3']]]&lt;&gt;"",VLOOKUP('OT - przykład wodociąg'!$BT425,Słowniki_komponentów!$AC$2:$AH$50,6,FALSE),"")</f>
        <v/>
      </c>
      <c r="L425" s="202"/>
      <c r="M425" s="204"/>
      <c r="N425" s="202"/>
      <c r="O425" s="204">
        <f>'przedmiar - przykład wodociąg'!K433</f>
        <v>0</v>
      </c>
      <c r="P425" s="196" t="str">
        <f>IF(Tabela2[[#This Row],[Nazwa komponentu
'[3']]]&lt;&gt;"",SUM(L425:O425),"")</f>
        <v/>
      </c>
      <c r="Q425" s="190"/>
      <c r="R425" s="193"/>
      <c r="S425" s="193"/>
      <c r="T425" s="193"/>
      <c r="U425" s="190"/>
      <c r="V425" s="192"/>
      <c r="W425" s="197" t="str">
        <f>IFERROR(VLOOKUP('OT - przykład wodociąg'!$BS425,Słowniki_komponentów!$U$2:$Z$412,2,FALSE),"")</f>
        <v/>
      </c>
      <c r="X425" s="194" t="str">
        <f>IF(Tabela2[[#This Row],[Nazwa komponentu
'[3']]]&lt;&gt;"",IF(AND(Tabela2[[#This Row],[Wartość nakładów razem
'[15']]]&lt;3500,OR(MID('OT - przykład wodociąg'!$BS425,1,1)="4",MID('OT - przykład wodociąg'!$BS425,1,1)="5",MID('OT - przykład wodociąg'!$BS425,1,1)="6")),1,'OT - przykład wodociąg'!$BU425),"")</f>
        <v/>
      </c>
      <c r="Y425" s="190"/>
      <c r="Z425" s="190"/>
      <c r="AA425" s="190"/>
      <c r="AB425" s="190"/>
      <c r="AC425" s="198" t="str">
        <f>IF(Tabela2[[#This Row],[Nazwa komponentu
'[3']]]&lt;&gt;"",'OT - przykład wodociąg'!$BU425,"")</f>
        <v/>
      </c>
      <c r="AD425" s="190"/>
      <c r="AE425" s="190"/>
      <c r="AF425" s="190"/>
      <c r="AG425" s="190"/>
      <c r="AH425" s="190"/>
      <c r="AI425" s="190"/>
      <c r="AJ425" s="190"/>
      <c r="AK425" s="190"/>
      <c r="AL425" s="190"/>
      <c r="AM425" s="190"/>
      <c r="AN425" s="190"/>
      <c r="AO425" s="190"/>
      <c r="AP425" s="190"/>
      <c r="AQ425" s="190"/>
      <c r="AR425" s="190"/>
      <c r="AS425" s="190"/>
      <c r="AT425" s="190"/>
      <c r="AU425" s="190"/>
      <c r="AV425" s="242"/>
      <c r="AW425" s="242"/>
      <c r="AX425" s="190"/>
      <c r="AY425" s="190"/>
      <c r="AZ425" s="218"/>
      <c r="BA425" s="190"/>
      <c r="BB425" s="190"/>
      <c r="BC425" s="190"/>
      <c r="BD425" s="190"/>
      <c r="BE425" s="190"/>
      <c r="BF425" s="190"/>
      <c r="BG425" s="198" t="str">
        <f>IF(Tabela2[[#This Row],[Nazwa komponentu
'[3']]]&lt;&gt;"",'OT - przykład wodociąg'!$BS425,"")</f>
        <v/>
      </c>
      <c r="BH425" s="190"/>
      <c r="BI425" s="190"/>
      <c r="BJ425" s="190"/>
      <c r="BK425" s="190"/>
      <c r="BL425" s="190"/>
      <c r="BM425" s="190"/>
      <c r="BN425" s="190"/>
      <c r="BO425" s="190"/>
      <c r="BP425" s="190"/>
      <c r="BQ425" s="190"/>
      <c r="BR425" s="218"/>
      <c r="BS425" s="198" t="str">
        <f t="shared" si="6"/>
        <v/>
      </c>
      <c r="BT425" s="190"/>
      <c r="BU425" s="198" t="str">
        <f>IFERROR(IF(VLOOKUP(BS425,Słowniki_komponentów!$U$1:$Z$476,5,FALSE)="wg tabeli materiałowej",INDEX(Słowniki_komponentów!$AD$2:$AG$50,MATCH(BT425,Słowniki_komponentów!$AC$2:$AC$50,0),MATCH(BQ425,Słowniki_komponentów!$AD$1:$AG$1,0)),VLOOKUP(BS425,Słowniki_komponentów!$U$1:$Z$476,5,FALSE)),"brak wszystkich danych")</f>
        <v>brak wszystkich danych</v>
      </c>
      <c r="BV425" s="205"/>
      <c r="BZ425" s="90"/>
      <c r="CA425" s="90"/>
      <c r="CB425" s="90"/>
    </row>
    <row r="426" spans="1:80">
      <c r="A426" s="189" t="s">
        <v>4153</v>
      </c>
      <c r="B426" s="190"/>
      <c r="C426" s="191" t="str">
        <f>IFERROR(VLOOKUP('OT - przykład wodociąg'!$BS426,Słowniki_komponentów!$U$2:$Z$412,4,FALSE),"")</f>
        <v/>
      </c>
      <c r="D426" s="190"/>
      <c r="E426" s="190"/>
      <c r="F426" s="193"/>
      <c r="G426" s="193"/>
      <c r="H426" s="193"/>
      <c r="I426" s="253"/>
      <c r="J426" s="190"/>
      <c r="K426" s="194" t="str">
        <f>IF(Tabela2[[#This Row],[Nazwa komponentu
'[3']]]&lt;&gt;"",VLOOKUP('OT - przykład wodociąg'!$BT426,Słowniki_komponentów!$AC$2:$AH$50,6,FALSE),"")</f>
        <v/>
      </c>
      <c r="L426" s="202"/>
      <c r="M426" s="204"/>
      <c r="N426" s="202"/>
      <c r="O426" s="204">
        <f>'przedmiar - przykład wodociąg'!K434</f>
        <v>0</v>
      </c>
      <c r="P426" s="196" t="str">
        <f>IF(Tabela2[[#This Row],[Nazwa komponentu
'[3']]]&lt;&gt;"",SUM(L426:O426),"")</f>
        <v/>
      </c>
      <c r="Q426" s="190"/>
      <c r="R426" s="193"/>
      <c r="S426" s="193"/>
      <c r="T426" s="193"/>
      <c r="U426" s="190"/>
      <c r="V426" s="192"/>
      <c r="W426" s="197" t="str">
        <f>IFERROR(VLOOKUP('OT - przykład wodociąg'!$BS426,Słowniki_komponentów!$U$2:$Z$412,2,FALSE),"")</f>
        <v/>
      </c>
      <c r="X426" s="194" t="str">
        <f>IF(Tabela2[[#This Row],[Nazwa komponentu
'[3']]]&lt;&gt;"",IF(AND(Tabela2[[#This Row],[Wartość nakładów razem
'[15']]]&lt;3500,OR(MID('OT - przykład wodociąg'!$BS426,1,1)="4",MID('OT - przykład wodociąg'!$BS426,1,1)="5",MID('OT - przykład wodociąg'!$BS426,1,1)="6")),1,'OT - przykład wodociąg'!$BU426),"")</f>
        <v/>
      </c>
      <c r="Y426" s="190"/>
      <c r="Z426" s="190"/>
      <c r="AA426" s="190"/>
      <c r="AB426" s="190"/>
      <c r="AC426" s="198" t="str">
        <f>IF(Tabela2[[#This Row],[Nazwa komponentu
'[3']]]&lt;&gt;"",'OT - przykład wodociąg'!$BU426,"")</f>
        <v/>
      </c>
      <c r="AD426" s="190"/>
      <c r="AE426" s="190"/>
      <c r="AF426" s="190"/>
      <c r="AG426" s="190"/>
      <c r="AH426" s="190"/>
      <c r="AI426" s="190"/>
      <c r="AJ426" s="190"/>
      <c r="AK426" s="190"/>
      <c r="AL426" s="190"/>
      <c r="AM426" s="190"/>
      <c r="AN426" s="190"/>
      <c r="AO426" s="190"/>
      <c r="AP426" s="190"/>
      <c r="AQ426" s="190"/>
      <c r="AR426" s="190"/>
      <c r="AS426" s="190"/>
      <c r="AT426" s="190"/>
      <c r="AU426" s="190"/>
      <c r="AV426" s="242"/>
      <c r="AW426" s="242"/>
      <c r="AX426" s="190"/>
      <c r="AY426" s="190"/>
      <c r="AZ426" s="218"/>
      <c r="BA426" s="190"/>
      <c r="BB426" s="190"/>
      <c r="BC426" s="190"/>
      <c r="BD426" s="190"/>
      <c r="BE426" s="190"/>
      <c r="BF426" s="190"/>
      <c r="BG426" s="198" t="str">
        <f>IF(Tabela2[[#This Row],[Nazwa komponentu
'[3']]]&lt;&gt;"",'OT - przykład wodociąg'!$BS426,"")</f>
        <v/>
      </c>
      <c r="BH426" s="190"/>
      <c r="BI426" s="190"/>
      <c r="BJ426" s="190"/>
      <c r="BK426" s="190"/>
      <c r="BL426" s="190"/>
      <c r="BM426" s="190"/>
      <c r="BN426" s="190"/>
      <c r="BO426" s="190"/>
      <c r="BP426" s="190"/>
      <c r="BQ426" s="190"/>
      <c r="BR426" s="218"/>
      <c r="BS426" s="198" t="str">
        <f t="shared" si="6"/>
        <v/>
      </c>
      <c r="BT426" s="190"/>
      <c r="BU426" s="198" t="str">
        <f>IFERROR(IF(VLOOKUP(BS426,Słowniki_komponentów!$U$1:$Z$476,5,FALSE)="wg tabeli materiałowej",INDEX(Słowniki_komponentów!$AD$2:$AG$50,MATCH(BT426,Słowniki_komponentów!$AC$2:$AC$50,0),MATCH(BQ426,Słowniki_komponentów!$AD$1:$AG$1,0)),VLOOKUP(BS426,Słowniki_komponentów!$U$1:$Z$476,5,FALSE)),"brak wszystkich danych")</f>
        <v>brak wszystkich danych</v>
      </c>
      <c r="BV426" s="205"/>
      <c r="BZ426" s="90"/>
      <c r="CA426" s="90"/>
      <c r="CB426" s="90"/>
    </row>
    <row r="427" spans="1:80">
      <c r="A427" s="189" t="s">
        <v>4154</v>
      </c>
      <c r="B427" s="190"/>
      <c r="C427" s="191" t="str">
        <f>IFERROR(VLOOKUP('OT - przykład wodociąg'!$BS427,Słowniki_komponentów!$U$2:$Z$412,4,FALSE),"")</f>
        <v/>
      </c>
      <c r="D427" s="190"/>
      <c r="E427" s="190"/>
      <c r="F427" s="193"/>
      <c r="G427" s="193"/>
      <c r="H427" s="193"/>
      <c r="I427" s="253"/>
      <c r="J427" s="190"/>
      <c r="K427" s="194" t="str">
        <f>IF(Tabela2[[#This Row],[Nazwa komponentu
'[3']]]&lt;&gt;"",VLOOKUP('OT - przykład wodociąg'!$BT427,Słowniki_komponentów!$AC$2:$AH$50,6,FALSE),"")</f>
        <v/>
      </c>
      <c r="L427" s="202"/>
      <c r="M427" s="204"/>
      <c r="N427" s="202"/>
      <c r="O427" s="204">
        <f>'przedmiar - przykład wodociąg'!K435</f>
        <v>0</v>
      </c>
      <c r="P427" s="196" t="str">
        <f>IF(Tabela2[[#This Row],[Nazwa komponentu
'[3']]]&lt;&gt;"",SUM(L427:O427),"")</f>
        <v/>
      </c>
      <c r="Q427" s="190"/>
      <c r="R427" s="193"/>
      <c r="S427" s="193"/>
      <c r="T427" s="193"/>
      <c r="U427" s="190"/>
      <c r="V427" s="192"/>
      <c r="W427" s="197" t="str">
        <f>IFERROR(VLOOKUP('OT - przykład wodociąg'!$BS427,Słowniki_komponentów!$U$2:$Z$412,2,FALSE),"")</f>
        <v/>
      </c>
      <c r="X427" s="194" t="str">
        <f>IF(Tabela2[[#This Row],[Nazwa komponentu
'[3']]]&lt;&gt;"",IF(AND(Tabela2[[#This Row],[Wartość nakładów razem
'[15']]]&lt;3500,OR(MID('OT - przykład wodociąg'!$BS427,1,1)="4",MID('OT - przykład wodociąg'!$BS427,1,1)="5",MID('OT - przykład wodociąg'!$BS427,1,1)="6")),1,'OT - przykład wodociąg'!$BU427),"")</f>
        <v/>
      </c>
      <c r="Y427" s="190"/>
      <c r="Z427" s="190"/>
      <c r="AA427" s="190"/>
      <c r="AB427" s="190"/>
      <c r="AC427" s="198" t="str">
        <f>IF(Tabela2[[#This Row],[Nazwa komponentu
'[3']]]&lt;&gt;"",'OT - przykład wodociąg'!$BU427,"")</f>
        <v/>
      </c>
      <c r="AD427" s="190"/>
      <c r="AE427" s="190"/>
      <c r="AF427" s="190"/>
      <c r="AG427" s="190"/>
      <c r="AH427" s="190"/>
      <c r="AI427" s="190"/>
      <c r="AJ427" s="190"/>
      <c r="AK427" s="190"/>
      <c r="AL427" s="190"/>
      <c r="AM427" s="190"/>
      <c r="AN427" s="190"/>
      <c r="AO427" s="190"/>
      <c r="AP427" s="190"/>
      <c r="AQ427" s="190"/>
      <c r="AR427" s="190"/>
      <c r="AS427" s="190"/>
      <c r="AT427" s="190"/>
      <c r="AU427" s="190"/>
      <c r="AV427" s="242"/>
      <c r="AW427" s="242"/>
      <c r="AX427" s="190"/>
      <c r="AY427" s="190"/>
      <c r="AZ427" s="218"/>
      <c r="BA427" s="190"/>
      <c r="BB427" s="190"/>
      <c r="BC427" s="190"/>
      <c r="BD427" s="190"/>
      <c r="BE427" s="190"/>
      <c r="BF427" s="190"/>
      <c r="BG427" s="198" t="str">
        <f>IF(Tabela2[[#This Row],[Nazwa komponentu
'[3']]]&lt;&gt;"",'OT - przykład wodociąg'!$BS427,"")</f>
        <v/>
      </c>
      <c r="BH427" s="190"/>
      <c r="BI427" s="190"/>
      <c r="BJ427" s="190"/>
      <c r="BK427" s="190"/>
      <c r="BL427" s="190"/>
      <c r="BM427" s="190"/>
      <c r="BN427" s="190"/>
      <c r="BO427" s="190"/>
      <c r="BP427" s="190"/>
      <c r="BQ427" s="190"/>
      <c r="BR427" s="218"/>
      <c r="BS427" s="198" t="str">
        <f t="shared" ref="BS427:BS490" si="7">MID(BR427,1,7)</f>
        <v/>
      </c>
      <c r="BT427" s="190"/>
      <c r="BU427" s="198" t="str">
        <f>IFERROR(IF(VLOOKUP(BS427,Słowniki_komponentów!$U$1:$Z$476,5,FALSE)="wg tabeli materiałowej",INDEX(Słowniki_komponentów!$AD$2:$AG$50,MATCH(BT427,Słowniki_komponentów!$AC$2:$AC$50,0),MATCH(BQ427,Słowniki_komponentów!$AD$1:$AG$1,0)),VLOOKUP(BS427,Słowniki_komponentów!$U$1:$Z$476,5,FALSE)),"brak wszystkich danych")</f>
        <v>brak wszystkich danych</v>
      </c>
      <c r="BV427" s="205"/>
      <c r="BZ427" s="90"/>
      <c r="CA427" s="90"/>
      <c r="CB427" s="90"/>
    </row>
    <row r="428" spans="1:80">
      <c r="A428" s="189" t="s">
        <v>4155</v>
      </c>
      <c r="B428" s="190"/>
      <c r="C428" s="191" t="str">
        <f>IFERROR(VLOOKUP('OT - przykład wodociąg'!$BS428,Słowniki_komponentów!$U$2:$Z$412,4,FALSE),"")</f>
        <v/>
      </c>
      <c r="D428" s="190"/>
      <c r="E428" s="190"/>
      <c r="F428" s="193"/>
      <c r="G428" s="193"/>
      <c r="H428" s="193"/>
      <c r="I428" s="253"/>
      <c r="J428" s="190"/>
      <c r="K428" s="194" t="str">
        <f>IF(Tabela2[[#This Row],[Nazwa komponentu
'[3']]]&lt;&gt;"",VLOOKUP('OT - przykład wodociąg'!$BT428,Słowniki_komponentów!$AC$2:$AH$50,6,FALSE),"")</f>
        <v/>
      </c>
      <c r="L428" s="202"/>
      <c r="M428" s="204"/>
      <c r="N428" s="202"/>
      <c r="O428" s="204">
        <f>'przedmiar - przykład wodociąg'!K436</f>
        <v>0</v>
      </c>
      <c r="P428" s="196" t="str">
        <f>IF(Tabela2[[#This Row],[Nazwa komponentu
'[3']]]&lt;&gt;"",SUM(L428:O428),"")</f>
        <v/>
      </c>
      <c r="Q428" s="190"/>
      <c r="R428" s="193"/>
      <c r="S428" s="193"/>
      <c r="T428" s="193"/>
      <c r="U428" s="190"/>
      <c r="V428" s="192"/>
      <c r="W428" s="197" t="str">
        <f>IFERROR(VLOOKUP('OT - przykład wodociąg'!$BS428,Słowniki_komponentów!$U$2:$Z$412,2,FALSE),"")</f>
        <v/>
      </c>
      <c r="X428" s="194" t="str">
        <f>IF(Tabela2[[#This Row],[Nazwa komponentu
'[3']]]&lt;&gt;"",IF(AND(Tabela2[[#This Row],[Wartość nakładów razem
'[15']]]&lt;3500,OR(MID('OT - przykład wodociąg'!$BS428,1,1)="4",MID('OT - przykład wodociąg'!$BS428,1,1)="5",MID('OT - przykład wodociąg'!$BS428,1,1)="6")),1,'OT - przykład wodociąg'!$BU428),"")</f>
        <v/>
      </c>
      <c r="Y428" s="190"/>
      <c r="Z428" s="190"/>
      <c r="AA428" s="190"/>
      <c r="AB428" s="190"/>
      <c r="AC428" s="198" t="str">
        <f>IF(Tabela2[[#This Row],[Nazwa komponentu
'[3']]]&lt;&gt;"",'OT - przykład wodociąg'!$BU428,"")</f>
        <v/>
      </c>
      <c r="AD428" s="190"/>
      <c r="AE428" s="190"/>
      <c r="AF428" s="190"/>
      <c r="AG428" s="190"/>
      <c r="AH428" s="190"/>
      <c r="AI428" s="190"/>
      <c r="AJ428" s="190"/>
      <c r="AK428" s="190"/>
      <c r="AL428" s="190"/>
      <c r="AM428" s="190"/>
      <c r="AN428" s="190"/>
      <c r="AO428" s="190"/>
      <c r="AP428" s="190"/>
      <c r="AQ428" s="190"/>
      <c r="AR428" s="190"/>
      <c r="AS428" s="190"/>
      <c r="AT428" s="190"/>
      <c r="AU428" s="190"/>
      <c r="AV428" s="242"/>
      <c r="AW428" s="242"/>
      <c r="AX428" s="190"/>
      <c r="AY428" s="190"/>
      <c r="AZ428" s="218"/>
      <c r="BA428" s="190"/>
      <c r="BB428" s="190"/>
      <c r="BC428" s="190"/>
      <c r="BD428" s="190"/>
      <c r="BE428" s="190"/>
      <c r="BF428" s="190"/>
      <c r="BG428" s="198" t="str">
        <f>IF(Tabela2[[#This Row],[Nazwa komponentu
'[3']]]&lt;&gt;"",'OT - przykład wodociąg'!$BS428,"")</f>
        <v/>
      </c>
      <c r="BH428" s="190"/>
      <c r="BI428" s="190"/>
      <c r="BJ428" s="190"/>
      <c r="BK428" s="190"/>
      <c r="BL428" s="190"/>
      <c r="BM428" s="190"/>
      <c r="BN428" s="190"/>
      <c r="BO428" s="190"/>
      <c r="BP428" s="190"/>
      <c r="BQ428" s="190"/>
      <c r="BR428" s="218"/>
      <c r="BS428" s="198" t="str">
        <f t="shared" si="7"/>
        <v/>
      </c>
      <c r="BT428" s="190"/>
      <c r="BU428" s="198" t="str">
        <f>IFERROR(IF(VLOOKUP(BS428,Słowniki_komponentów!$U$1:$Z$476,5,FALSE)="wg tabeli materiałowej",INDEX(Słowniki_komponentów!$AD$2:$AG$50,MATCH(BT428,Słowniki_komponentów!$AC$2:$AC$50,0),MATCH(BQ428,Słowniki_komponentów!$AD$1:$AG$1,0)),VLOOKUP(BS428,Słowniki_komponentów!$U$1:$Z$476,5,FALSE)),"brak wszystkich danych")</f>
        <v>brak wszystkich danych</v>
      </c>
      <c r="BV428" s="205"/>
      <c r="BZ428" s="90"/>
      <c r="CA428" s="90"/>
      <c r="CB428" s="90"/>
    </row>
    <row r="429" spans="1:80">
      <c r="A429" s="189" t="s">
        <v>4156</v>
      </c>
      <c r="B429" s="190"/>
      <c r="C429" s="191" t="str">
        <f>IFERROR(VLOOKUP('OT - przykład wodociąg'!$BS429,Słowniki_komponentów!$U$2:$Z$412,4,FALSE),"")</f>
        <v/>
      </c>
      <c r="D429" s="190"/>
      <c r="E429" s="190"/>
      <c r="F429" s="193"/>
      <c r="G429" s="193"/>
      <c r="H429" s="193"/>
      <c r="I429" s="253"/>
      <c r="J429" s="190"/>
      <c r="K429" s="194" t="str">
        <f>IF(Tabela2[[#This Row],[Nazwa komponentu
'[3']]]&lt;&gt;"",VLOOKUP('OT - przykład wodociąg'!$BT429,Słowniki_komponentów!$AC$2:$AH$50,6,FALSE),"")</f>
        <v/>
      </c>
      <c r="L429" s="202"/>
      <c r="M429" s="204"/>
      <c r="N429" s="202"/>
      <c r="O429" s="204">
        <f>'przedmiar - przykład wodociąg'!K437</f>
        <v>0</v>
      </c>
      <c r="P429" s="196" t="str">
        <f>IF(Tabela2[[#This Row],[Nazwa komponentu
'[3']]]&lt;&gt;"",SUM(L429:O429),"")</f>
        <v/>
      </c>
      <c r="Q429" s="190"/>
      <c r="R429" s="193"/>
      <c r="S429" s="193"/>
      <c r="T429" s="193"/>
      <c r="U429" s="190"/>
      <c r="V429" s="192"/>
      <c r="W429" s="197" t="str">
        <f>IFERROR(VLOOKUP('OT - przykład wodociąg'!$BS429,Słowniki_komponentów!$U$2:$Z$412,2,FALSE),"")</f>
        <v/>
      </c>
      <c r="X429" s="194" t="str">
        <f>IF(Tabela2[[#This Row],[Nazwa komponentu
'[3']]]&lt;&gt;"",IF(AND(Tabela2[[#This Row],[Wartość nakładów razem
'[15']]]&lt;3500,OR(MID('OT - przykład wodociąg'!$BS429,1,1)="4",MID('OT - przykład wodociąg'!$BS429,1,1)="5",MID('OT - przykład wodociąg'!$BS429,1,1)="6")),1,'OT - przykład wodociąg'!$BU429),"")</f>
        <v/>
      </c>
      <c r="Y429" s="190"/>
      <c r="Z429" s="190"/>
      <c r="AA429" s="190"/>
      <c r="AB429" s="190"/>
      <c r="AC429" s="198" t="str">
        <f>IF(Tabela2[[#This Row],[Nazwa komponentu
'[3']]]&lt;&gt;"",'OT - przykład wodociąg'!$BU429,"")</f>
        <v/>
      </c>
      <c r="AD429" s="190"/>
      <c r="AE429" s="190"/>
      <c r="AF429" s="190"/>
      <c r="AG429" s="190"/>
      <c r="AH429" s="190"/>
      <c r="AI429" s="190"/>
      <c r="AJ429" s="190"/>
      <c r="AK429" s="190"/>
      <c r="AL429" s="190"/>
      <c r="AM429" s="190"/>
      <c r="AN429" s="190"/>
      <c r="AO429" s="190"/>
      <c r="AP429" s="190"/>
      <c r="AQ429" s="190"/>
      <c r="AR429" s="190"/>
      <c r="AS429" s="190"/>
      <c r="AT429" s="190"/>
      <c r="AU429" s="190"/>
      <c r="AV429" s="242"/>
      <c r="AW429" s="242"/>
      <c r="AX429" s="190"/>
      <c r="AY429" s="190"/>
      <c r="AZ429" s="218"/>
      <c r="BA429" s="190"/>
      <c r="BB429" s="190"/>
      <c r="BC429" s="190"/>
      <c r="BD429" s="190"/>
      <c r="BE429" s="190"/>
      <c r="BF429" s="190"/>
      <c r="BG429" s="198" t="str">
        <f>IF(Tabela2[[#This Row],[Nazwa komponentu
'[3']]]&lt;&gt;"",'OT - przykład wodociąg'!$BS429,"")</f>
        <v/>
      </c>
      <c r="BH429" s="190"/>
      <c r="BI429" s="190"/>
      <c r="BJ429" s="190"/>
      <c r="BK429" s="190"/>
      <c r="BL429" s="190"/>
      <c r="BM429" s="190"/>
      <c r="BN429" s="190"/>
      <c r="BO429" s="190"/>
      <c r="BP429" s="190"/>
      <c r="BQ429" s="190"/>
      <c r="BR429" s="218"/>
      <c r="BS429" s="198" t="str">
        <f t="shared" si="7"/>
        <v/>
      </c>
      <c r="BT429" s="190"/>
      <c r="BU429" s="198" t="str">
        <f>IFERROR(IF(VLOOKUP(BS429,Słowniki_komponentów!$U$1:$Z$476,5,FALSE)="wg tabeli materiałowej",INDEX(Słowniki_komponentów!$AD$2:$AG$50,MATCH(BT429,Słowniki_komponentów!$AC$2:$AC$50,0),MATCH(BQ429,Słowniki_komponentów!$AD$1:$AG$1,0)),VLOOKUP(BS429,Słowniki_komponentów!$U$1:$Z$476,5,FALSE)),"brak wszystkich danych")</f>
        <v>brak wszystkich danych</v>
      </c>
      <c r="BV429" s="205"/>
      <c r="BZ429" s="90"/>
      <c r="CA429" s="90"/>
      <c r="CB429" s="90"/>
    </row>
    <row r="430" spans="1:80">
      <c r="A430" s="189" t="s">
        <v>4157</v>
      </c>
      <c r="B430" s="190"/>
      <c r="C430" s="191" t="str">
        <f>IFERROR(VLOOKUP('OT - przykład wodociąg'!$BS430,Słowniki_komponentów!$U$2:$Z$412,4,FALSE),"")</f>
        <v/>
      </c>
      <c r="D430" s="190"/>
      <c r="E430" s="190"/>
      <c r="F430" s="193"/>
      <c r="G430" s="193"/>
      <c r="H430" s="193"/>
      <c r="I430" s="253"/>
      <c r="J430" s="190"/>
      <c r="K430" s="194" t="str">
        <f>IF(Tabela2[[#This Row],[Nazwa komponentu
'[3']]]&lt;&gt;"",VLOOKUP('OT - przykład wodociąg'!$BT430,Słowniki_komponentów!$AC$2:$AH$50,6,FALSE),"")</f>
        <v/>
      </c>
      <c r="L430" s="202"/>
      <c r="M430" s="204"/>
      <c r="N430" s="202"/>
      <c r="O430" s="204">
        <f>'przedmiar - przykład wodociąg'!K438</f>
        <v>0</v>
      </c>
      <c r="P430" s="196" t="str">
        <f>IF(Tabela2[[#This Row],[Nazwa komponentu
'[3']]]&lt;&gt;"",SUM(L430:O430),"")</f>
        <v/>
      </c>
      <c r="Q430" s="190"/>
      <c r="R430" s="193"/>
      <c r="S430" s="193"/>
      <c r="T430" s="193"/>
      <c r="U430" s="190"/>
      <c r="V430" s="192"/>
      <c r="W430" s="197" t="str">
        <f>IFERROR(VLOOKUP('OT - przykład wodociąg'!$BS430,Słowniki_komponentów!$U$2:$Z$412,2,FALSE),"")</f>
        <v/>
      </c>
      <c r="X430" s="194" t="str">
        <f>IF(Tabela2[[#This Row],[Nazwa komponentu
'[3']]]&lt;&gt;"",IF(AND(Tabela2[[#This Row],[Wartość nakładów razem
'[15']]]&lt;3500,OR(MID('OT - przykład wodociąg'!$BS430,1,1)="4",MID('OT - przykład wodociąg'!$BS430,1,1)="5",MID('OT - przykład wodociąg'!$BS430,1,1)="6")),1,'OT - przykład wodociąg'!$BU430),"")</f>
        <v/>
      </c>
      <c r="Y430" s="190"/>
      <c r="Z430" s="190"/>
      <c r="AA430" s="190"/>
      <c r="AB430" s="190"/>
      <c r="AC430" s="198" t="str">
        <f>IF(Tabela2[[#This Row],[Nazwa komponentu
'[3']]]&lt;&gt;"",'OT - przykład wodociąg'!$BU430,"")</f>
        <v/>
      </c>
      <c r="AD430" s="190"/>
      <c r="AE430" s="190"/>
      <c r="AF430" s="190"/>
      <c r="AG430" s="190"/>
      <c r="AH430" s="190"/>
      <c r="AI430" s="190"/>
      <c r="AJ430" s="190"/>
      <c r="AK430" s="190"/>
      <c r="AL430" s="190"/>
      <c r="AM430" s="190"/>
      <c r="AN430" s="190"/>
      <c r="AO430" s="190"/>
      <c r="AP430" s="190"/>
      <c r="AQ430" s="190"/>
      <c r="AR430" s="190"/>
      <c r="AS430" s="190"/>
      <c r="AT430" s="190"/>
      <c r="AU430" s="190"/>
      <c r="AV430" s="242"/>
      <c r="AW430" s="242"/>
      <c r="AX430" s="190"/>
      <c r="AY430" s="190"/>
      <c r="AZ430" s="218"/>
      <c r="BA430" s="190"/>
      <c r="BB430" s="190"/>
      <c r="BC430" s="190"/>
      <c r="BD430" s="190"/>
      <c r="BE430" s="190"/>
      <c r="BF430" s="190"/>
      <c r="BG430" s="198" t="str">
        <f>IF(Tabela2[[#This Row],[Nazwa komponentu
'[3']]]&lt;&gt;"",'OT - przykład wodociąg'!$BS430,"")</f>
        <v/>
      </c>
      <c r="BH430" s="190"/>
      <c r="BI430" s="190"/>
      <c r="BJ430" s="190"/>
      <c r="BK430" s="190"/>
      <c r="BL430" s="190"/>
      <c r="BM430" s="190"/>
      <c r="BN430" s="190"/>
      <c r="BO430" s="190"/>
      <c r="BP430" s="190"/>
      <c r="BQ430" s="190"/>
      <c r="BR430" s="218"/>
      <c r="BS430" s="198" t="str">
        <f t="shared" si="7"/>
        <v/>
      </c>
      <c r="BT430" s="190"/>
      <c r="BU430" s="198" t="str">
        <f>IFERROR(IF(VLOOKUP(BS430,Słowniki_komponentów!$U$1:$Z$476,5,FALSE)="wg tabeli materiałowej",INDEX(Słowniki_komponentów!$AD$2:$AG$50,MATCH(BT430,Słowniki_komponentów!$AC$2:$AC$50,0),MATCH(BQ430,Słowniki_komponentów!$AD$1:$AG$1,0)),VLOOKUP(BS430,Słowniki_komponentów!$U$1:$Z$476,5,FALSE)),"brak wszystkich danych")</f>
        <v>brak wszystkich danych</v>
      </c>
      <c r="BV430" s="205"/>
      <c r="BZ430" s="90"/>
      <c r="CA430" s="90"/>
      <c r="CB430" s="90"/>
    </row>
    <row r="431" spans="1:80">
      <c r="A431" s="189" t="s">
        <v>4158</v>
      </c>
      <c r="B431" s="190"/>
      <c r="C431" s="191" t="str">
        <f>IFERROR(VLOOKUP('OT - przykład wodociąg'!$BS431,Słowniki_komponentów!$U$2:$Z$412,4,FALSE),"")</f>
        <v/>
      </c>
      <c r="D431" s="190"/>
      <c r="E431" s="190"/>
      <c r="F431" s="193"/>
      <c r="G431" s="193"/>
      <c r="H431" s="193"/>
      <c r="I431" s="253"/>
      <c r="J431" s="190"/>
      <c r="K431" s="194" t="str">
        <f>IF(Tabela2[[#This Row],[Nazwa komponentu
'[3']]]&lt;&gt;"",VLOOKUP('OT - przykład wodociąg'!$BT431,Słowniki_komponentów!$AC$2:$AH$50,6,FALSE),"")</f>
        <v/>
      </c>
      <c r="L431" s="202"/>
      <c r="M431" s="204"/>
      <c r="N431" s="202"/>
      <c r="O431" s="204">
        <f>'przedmiar - przykład wodociąg'!K439</f>
        <v>0</v>
      </c>
      <c r="P431" s="196" t="str">
        <f>IF(Tabela2[[#This Row],[Nazwa komponentu
'[3']]]&lt;&gt;"",SUM(L431:O431),"")</f>
        <v/>
      </c>
      <c r="Q431" s="190"/>
      <c r="R431" s="193"/>
      <c r="S431" s="193"/>
      <c r="T431" s="193"/>
      <c r="U431" s="190"/>
      <c r="V431" s="192"/>
      <c r="W431" s="197" t="str">
        <f>IFERROR(VLOOKUP('OT - przykład wodociąg'!$BS431,Słowniki_komponentów!$U$2:$Z$412,2,FALSE),"")</f>
        <v/>
      </c>
      <c r="X431" s="194" t="str">
        <f>IF(Tabela2[[#This Row],[Nazwa komponentu
'[3']]]&lt;&gt;"",IF(AND(Tabela2[[#This Row],[Wartość nakładów razem
'[15']]]&lt;3500,OR(MID('OT - przykład wodociąg'!$BS431,1,1)="4",MID('OT - przykład wodociąg'!$BS431,1,1)="5",MID('OT - przykład wodociąg'!$BS431,1,1)="6")),1,'OT - przykład wodociąg'!$BU431),"")</f>
        <v/>
      </c>
      <c r="Y431" s="190"/>
      <c r="Z431" s="190"/>
      <c r="AA431" s="190"/>
      <c r="AB431" s="190"/>
      <c r="AC431" s="198" t="str">
        <f>IF(Tabela2[[#This Row],[Nazwa komponentu
'[3']]]&lt;&gt;"",'OT - przykład wodociąg'!$BU431,"")</f>
        <v/>
      </c>
      <c r="AD431" s="190"/>
      <c r="AE431" s="190"/>
      <c r="AF431" s="190"/>
      <c r="AG431" s="190"/>
      <c r="AH431" s="190"/>
      <c r="AI431" s="190"/>
      <c r="AJ431" s="190"/>
      <c r="AK431" s="190"/>
      <c r="AL431" s="190"/>
      <c r="AM431" s="190"/>
      <c r="AN431" s="190"/>
      <c r="AO431" s="190"/>
      <c r="AP431" s="190"/>
      <c r="AQ431" s="190"/>
      <c r="AR431" s="190"/>
      <c r="AS431" s="190"/>
      <c r="AT431" s="190"/>
      <c r="AU431" s="190"/>
      <c r="AV431" s="242"/>
      <c r="AW431" s="242"/>
      <c r="AX431" s="190"/>
      <c r="AY431" s="190"/>
      <c r="AZ431" s="218"/>
      <c r="BA431" s="190"/>
      <c r="BB431" s="190"/>
      <c r="BC431" s="190"/>
      <c r="BD431" s="190"/>
      <c r="BE431" s="190"/>
      <c r="BF431" s="190"/>
      <c r="BG431" s="198" t="str">
        <f>IF(Tabela2[[#This Row],[Nazwa komponentu
'[3']]]&lt;&gt;"",'OT - przykład wodociąg'!$BS431,"")</f>
        <v/>
      </c>
      <c r="BH431" s="190"/>
      <c r="BI431" s="190"/>
      <c r="BJ431" s="190"/>
      <c r="BK431" s="190"/>
      <c r="BL431" s="190"/>
      <c r="BM431" s="190"/>
      <c r="BN431" s="190"/>
      <c r="BO431" s="190"/>
      <c r="BP431" s="190"/>
      <c r="BQ431" s="190"/>
      <c r="BR431" s="218"/>
      <c r="BS431" s="198" t="str">
        <f t="shared" si="7"/>
        <v/>
      </c>
      <c r="BT431" s="190"/>
      <c r="BU431" s="198" t="str">
        <f>IFERROR(IF(VLOOKUP(BS431,Słowniki_komponentów!$U$1:$Z$476,5,FALSE)="wg tabeli materiałowej",INDEX(Słowniki_komponentów!$AD$2:$AG$50,MATCH(BT431,Słowniki_komponentów!$AC$2:$AC$50,0),MATCH(BQ431,Słowniki_komponentów!$AD$1:$AG$1,0)),VLOOKUP(BS431,Słowniki_komponentów!$U$1:$Z$476,5,FALSE)),"brak wszystkich danych")</f>
        <v>brak wszystkich danych</v>
      </c>
      <c r="BV431" s="205"/>
      <c r="BZ431" s="90"/>
      <c r="CA431" s="90"/>
      <c r="CB431" s="90"/>
    </row>
    <row r="432" spans="1:80">
      <c r="A432" s="189" t="s">
        <v>4159</v>
      </c>
      <c r="B432" s="190"/>
      <c r="C432" s="191" t="str">
        <f>IFERROR(VLOOKUP('OT - przykład wodociąg'!$BS432,Słowniki_komponentów!$U$2:$Z$412,4,FALSE),"")</f>
        <v/>
      </c>
      <c r="D432" s="190"/>
      <c r="E432" s="190"/>
      <c r="F432" s="193"/>
      <c r="G432" s="193"/>
      <c r="H432" s="193"/>
      <c r="I432" s="253"/>
      <c r="J432" s="190"/>
      <c r="K432" s="194" t="str">
        <f>IF(Tabela2[[#This Row],[Nazwa komponentu
'[3']]]&lt;&gt;"",VLOOKUP('OT - przykład wodociąg'!$BT432,Słowniki_komponentów!$AC$2:$AH$50,6,FALSE),"")</f>
        <v/>
      </c>
      <c r="L432" s="202"/>
      <c r="M432" s="204"/>
      <c r="N432" s="202"/>
      <c r="O432" s="204">
        <f>'przedmiar - przykład wodociąg'!K440</f>
        <v>0</v>
      </c>
      <c r="P432" s="196" t="str">
        <f>IF(Tabela2[[#This Row],[Nazwa komponentu
'[3']]]&lt;&gt;"",SUM(L432:O432),"")</f>
        <v/>
      </c>
      <c r="Q432" s="190"/>
      <c r="R432" s="193"/>
      <c r="S432" s="193"/>
      <c r="T432" s="193"/>
      <c r="U432" s="190"/>
      <c r="V432" s="192"/>
      <c r="W432" s="197" t="str">
        <f>IFERROR(VLOOKUP('OT - przykład wodociąg'!$BS432,Słowniki_komponentów!$U$2:$Z$412,2,FALSE),"")</f>
        <v/>
      </c>
      <c r="X432" s="194" t="str">
        <f>IF(Tabela2[[#This Row],[Nazwa komponentu
'[3']]]&lt;&gt;"",IF(AND(Tabela2[[#This Row],[Wartość nakładów razem
'[15']]]&lt;3500,OR(MID('OT - przykład wodociąg'!$BS432,1,1)="4",MID('OT - przykład wodociąg'!$BS432,1,1)="5",MID('OT - przykład wodociąg'!$BS432,1,1)="6")),1,'OT - przykład wodociąg'!$BU432),"")</f>
        <v/>
      </c>
      <c r="Y432" s="190"/>
      <c r="Z432" s="190"/>
      <c r="AA432" s="190"/>
      <c r="AB432" s="190"/>
      <c r="AC432" s="198" t="str">
        <f>IF(Tabela2[[#This Row],[Nazwa komponentu
'[3']]]&lt;&gt;"",'OT - przykład wodociąg'!$BU432,"")</f>
        <v/>
      </c>
      <c r="AD432" s="190"/>
      <c r="AE432" s="190"/>
      <c r="AF432" s="190"/>
      <c r="AG432" s="190"/>
      <c r="AH432" s="190"/>
      <c r="AI432" s="190"/>
      <c r="AJ432" s="190"/>
      <c r="AK432" s="190"/>
      <c r="AL432" s="190"/>
      <c r="AM432" s="190"/>
      <c r="AN432" s="190"/>
      <c r="AO432" s="190"/>
      <c r="AP432" s="190"/>
      <c r="AQ432" s="190"/>
      <c r="AR432" s="190"/>
      <c r="AS432" s="190"/>
      <c r="AT432" s="190"/>
      <c r="AU432" s="190"/>
      <c r="AV432" s="242"/>
      <c r="AW432" s="242"/>
      <c r="AX432" s="190"/>
      <c r="AY432" s="190"/>
      <c r="AZ432" s="218"/>
      <c r="BA432" s="190"/>
      <c r="BB432" s="190"/>
      <c r="BC432" s="190"/>
      <c r="BD432" s="190"/>
      <c r="BE432" s="190"/>
      <c r="BF432" s="190"/>
      <c r="BG432" s="198" t="str">
        <f>IF(Tabela2[[#This Row],[Nazwa komponentu
'[3']]]&lt;&gt;"",'OT - przykład wodociąg'!$BS432,"")</f>
        <v/>
      </c>
      <c r="BH432" s="190"/>
      <c r="BI432" s="190"/>
      <c r="BJ432" s="190"/>
      <c r="BK432" s="190"/>
      <c r="BL432" s="190"/>
      <c r="BM432" s="190"/>
      <c r="BN432" s="190"/>
      <c r="BO432" s="190"/>
      <c r="BP432" s="190"/>
      <c r="BQ432" s="190"/>
      <c r="BR432" s="218"/>
      <c r="BS432" s="198" t="str">
        <f t="shared" si="7"/>
        <v/>
      </c>
      <c r="BT432" s="190"/>
      <c r="BU432" s="198" t="str">
        <f>IFERROR(IF(VLOOKUP(BS432,Słowniki_komponentów!$U$1:$Z$476,5,FALSE)="wg tabeli materiałowej",INDEX(Słowniki_komponentów!$AD$2:$AG$50,MATCH(BT432,Słowniki_komponentów!$AC$2:$AC$50,0),MATCH(BQ432,Słowniki_komponentów!$AD$1:$AG$1,0)),VLOOKUP(BS432,Słowniki_komponentów!$U$1:$Z$476,5,FALSE)),"brak wszystkich danych")</f>
        <v>brak wszystkich danych</v>
      </c>
      <c r="BV432" s="205"/>
      <c r="BZ432" s="90"/>
      <c r="CA432" s="90"/>
      <c r="CB432" s="90"/>
    </row>
    <row r="433" spans="1:80">
      <c r="A433" s="189" t="s">
        <v>4160</v>
      </c>
      <c r="B433" s="190"/>
      <c r="C433" s="191" t="str">
        <f>IFERROR(VLOOKUP('OT - przykład wodociąg'!$BS433,Słowniki_komponentów!$U$2:$Z$412,4,FALSE),"")</f>
        <v/>
      </c>
      <c r="D433" s="190"/>
      <c r="E433" s="190"/>
      <c r="F433" s="193"/>
      <c r="G433" s="193"/>
      <c r="H433" s="193"/>
      <c r="I433" s="253"/>
      <c r="J433" s="190"/>
      <c r="K433" s="194" t="str">
        <f>IF(Tabela2[[#This Row],[Nazwa komponentu
'[3']]]&lt;&gt;"",VLOOKUP('OT - przykład wodociąg'!$BT433,Słowniki_komponentów!$AC$2:$AH$50,6,FALSE),"")</f>
        <v/>
      </c>
      <c r="L433" s="202"/>
      <c r="M433" s="204"/>
      <c r="N433" s="202"/>
      <c r="O433" s="204">
        <f>'przedmiar - przykład wodociąg'!K441</f>
        <v>0</v>
      </c>
      <c r="P433" s="196" t="str">
        <f>IF(Tabela2[[#This Row],[Nazwa komponentu
'[3']]]&lt;&gt;"",SUM(L433:O433),"")</f>
        <v/>
      </c>
      <c r="Q433" s="190"/>
      <c r="R433" s="193"/>
      <c r="S433" s="193"/>
      <c r="T433" s="193"/>
      <c r="U433" s="190"/>
      <c r="V433" s="192"/>
      <c r="W433" s="197" t="str">
        <f>IFERROR(VLOOKUP('OT - przykład wodociąg'!$BS433,Słowniki_komponentów!$U$2:$Z$412,2,FALSE),"")</f>
        <v/>
      </c>
      <c r="X433" s="194" t="str">
        <f>IF(Tabela2[[#This Row],[Nazwa komponentu
'[3']]]&lt;&gt;"",IF(AND(Tabela2[[#This Row],[Wartość nakładów razem
'[15']]]&lt;3500,OR(MID('OT - przykład wodociąg'!$BS433,1,1)="4",MID('OT - przykład wodociąg'!$BS433,1,1)="5",MID('OT - przykład wodociąg'!$BS433,1,1)="6")),1,'OT - przykład wodociąg'!$BU433),"")</f>
        <v/>
      </c>
      <c r="Y433" s="190"/>
      <c r="Z433" s="190"/>
      <c r="AA433" s="190"/>
      <c r="AB433" s="190"/>
      <c r="AC433" s="198" t="str">
        <f>IF(Tabela2[[#This Row],[Nazwa komponentu
'[3']]]&lt;&gt;"",'OT - przykład wodociąg'!$BU433,"")</f>
        <v/>
      </c>
      <c r="AD433" s="190"/>
      <c r="AE433" s="190"/>
      <c r="AF433" s="190"/>
      <c r="AG433" s="190"/>
      <c r="AH433" s="190"/>
      <c r="AI433" s="190"/>
      <c r="AJ433" s="190"/>
      <c r="AK433" s="190"/>
      <c r="AL433" s="190"/>
      <c r="AM433" s="190"/>
      <c r="AN433" s="190"/>
      <c r="AO433" s="190"/>
      <c r="AP433" s="190"/>
      <c r="AQ433" s="190"/>
      <c r="AR433" s="190"/>
      <c r="AS433" s="190"/>
      <c r="AT433" s="190"/>
      <c r="AU433" s="190"/>
      <c r="AV433" s="242"/>
      <c r="AW433" s="242"/>
      <c r="AX433" s="190"/>
      <c r="AY433" s="190"/>
      <c r="AZ433" s="218"/>
      <c r="BA433" s="190"/>
      <c r="BB433" s="190"/>
      <c r="BC433" s="190"/>
      <c r="BD433" s="190"/>
      <c r="BE433" s="190"/>
      <c r="BF433" s="190"/>
      <c r="BG433" s="198" t="str">
        <f>IF(Tabela2[[#This Row],[Nazwa komponentu
'[3']]]&lt;&gt;"",'OT - przykład wodociąg'!$BS433,"")</f>
        <v/>
      </c>
      <c r="BH433" s="190"/>
      <c r="BI433" s="190"/>
      <c r="BJ433" s="190"/>
      <c r="BK433" s="190"/>
      <c r="BL433" s="190"/>
      <c r="BM433" s="190"/>
      <c r="BN433" s="190"/>
      <c r="BO433" s="190"/>
      <c r="BP433" s="190"/>
      <c r="BQ433" s="190"/>
      <c r="BR433" s="218"/>
      <c r="BS433" s="198" t="str">
        <f t="shared" si="7"/>
        <v/>
      </c>
      <c r="BT433" s="190"/>
      <c r="BU433" s="198" t="str">
        <f>IFERROR(IF(VLOOKUP(BS433,Słowniki_komponentów!$U$1:$Z$476,5,FALSE)="wg tabeli materiałowej",INDEX(Słowniki_komponentów!$AD$2:$AG$50,MATCH(BT433,Słowniki_komponentów!$AC$2:$AC$50,0),MATCH(BQ433,Słowniki_komponentów!$AD$1:$AG$1,0)),VLOOKUP(BS433,Słowniki_komponentów!$U$1:$Z$476,5,FALSE)),"brak wszystkich danych")</f>
        <v>brak wszystkich danych</v>
      </c>
      <c r="BV433" s="205"/>
      <c r="BZ433" s="90"/>
      <c r="CA433" s="90"/>
      <c r="CB433" s="90"/>
    </row>
    <row r="434" spans="1:80">
      <c r="A434" s="189" t="s">
        <v>4161</v>
      </c>
      <c r="B434" s="190"/>
      <c r="C434" s="191" t="str">
        <f>IFERROR(VLOOKUP('OT - przykład wodociąg'!$BS434,Słowniki_komponentów!$U$2:$Z$412,4,FALSE),"")</f>
        <v/>
      </c>
      <c r="D434" s="190"/>
      <c r="E434" s="190"/>
      <c r="F434" s="193"/>
      <c r="G434" s="193"/>
      <c r="H434" s="193"/>
      <c r="I434" s="253"/>
      <c r="J434" s="190"/>
      <c r="K434" s="194" t="str">
        <f>IF(Tabela2[[#This Row],[Nazwa komponentu
'[3']]]&lt;&gt;"",VLOOKUP('OT - przykład wodociąg'!$BT434,Słowniki_komponentów!$AC$2:$AH$50,6,FALSE),"")</f>
        <v/>
      </c>
      <c r="L434" s="202"/>
      <c r="M434" s="204"/>
      <c r="N434" s="202"/>
      <c r="O434" s="204">
        <f>'przedmiar - przykład wodociąg'!K442</f>
        <v>0</v>
      </c>
      <c r="P434" s="196" t="str">
        <f>IF(Tabela2[[#This Row],[Nazwa komponentu
'[3']]]&lt;&gt;"",SUM(L434:O434),"")</f>
        <v/>
      </c>
      <c r="Q434" s="190"/>
      <c r="R434" s="193"/>
      <c r="S434" s="193"/>
      <c r="T434" s="193"/>
      <c r="U434" s="190"/>
      <c r="V434" s="192"/>
      <c r="W434" s="197" t="str">
        <f>IFERROR(VLOOKUP('OT - przykład wodociąg'!$BS434,Słowniki_komponentów!$U$2:$Z$412,2,FALSE),"")</f>
        <v/>
      </c>
      <c r="X434" s="194" t="str">
        <f>IF(Tabela2[[#This Row],[Nazwa komponentu
'[3']]]&lt;&gt;"",IF(AND(Tabela2[[#This Row],[Wartość nakładów razem
'[15']]]&lt;3500,OR(MID('OT - przykład wodociąg'!$BS434,1,1)="4",MID('OT - przykład wodociąg'!$BS434,1,1)="5",MID('OT - przykład wodociąg'!$BS434,1,1)="6")),1,'OT - przykład wodociąg'!$BU434),"")</f>
        <v/>
      </c>
      <c r="Y434" s="190"/>
      <c r="Z434" s="190"/>
      <c r="AA434" s="190"/>
      <c r="AB434" s="190"/>
      <c r="AC434" s="198" t="str">
        <f>IF(Tabela2[[#This Row],[Nazwa komponentu
'[3']]]&lt;&gt;"",'OT - przykład wodociąg'!$BU434,"")</f>
        <v/>
      </c>
      <c r="AD434" s="190"/>
      <c r="AE434" s="190"/>
      <c r="AF434" s="190"/>
      <c r="AG434" s="190"/>
      <c r="AH434" s="190"/>
      <c r="AI434" s="190"/>
      <c r="AJ434" s="190"/>
      <c r="AK434" s="190"/>
      <c r="AL434" s="190"/>
      <c r="AM434" s="190"/>
      <c r="AN434" s="190"/>
      <c r="AO434" s="190"/>
      <c r="AP434" s="190"/>
      <c r="AQ434" s="190"/>
      <c r="AR434" s="190"/>
      <c r="AS434" s="190"/>
      <c r="AT434" s="190"/>
      <c r="AU434" s="190"/>
      <c r="AV434" s="242"/>
      <c r="AW434" s="242"/>
      <c r="AX434" s="190"/>
      <c r="AY434" s="190"/>
      <c r="AZ434" s="218"/>
      <c r="BA434" s="190"/>
      <c r="BB434" s="190"/>
      <c r="BC434" s="190"/>
      <c r="BD434" s="190"/>
      <c r="BE434" s="190"/>
      <c r="BF434" s="190"/>
      <c r="BG434" s="198" t="str">
        <f>IF(Tabela2[[#This Row],[Nazwa komponentu
'[3']]]&lt;&gt;"",'OT - przykład wodociąg'!$BS434,"")</f>
        <v/>
      </c>
      <c r="BH434" s="190"/>
      <c r="BI434" s="190"/>
      <c r="BJ434" s="190"/>
      <c r="BK434" s="190"/>
      <c r="BL434" s="190"/>
      <c r="BM434" s="190"/>
      <c r="BN434" s="190"/>
      <c r="BO434" s="190"/>
      <c r="BP434" s="190"/>
      <c r="BQ434" s="190"/>
      <c r="BR434" s="218"/>
      <c r="BS434" s="198" t="str">
        <f t="shared" si="7"/>
        <v/>
      </c>
      <c r="BT434" s="190"/>
      <c r="BU434" s="198" t="str">
        <f>IFERROR(IF(VLOOKUP(BS434,Słowniki_komponentów!$U$1:$Z$476,5,FALSE)="wg tabeli materiałowej",INDEX(Słowniki_komponentów!$AD$2:$AG$50,MATCH(BT434,Słowniki_komponentów!$AC$2:$AC$50,0),MATCH(BQ434,Słowniki_komponentów!$AD$1:$AG$1,0)),VLOOKUP(BS434,Słowniki_komponentów!$U$1:$Z$476,5,FALSE)),"brak wszystkich danych")</f>
        <v>brak wszystkich danych</v>
      </c>
      <c r="BV434" s="205"/>
      <c r="BZ434" s="90"/>
      <c r="CA434" s="90"/>
      <c r="CB434" s="90"/>
    </row>
    <row r="435" spans="1:80">
      <c r="A435" s="189" t="s">
        <v>4162</v>
      </c>
      <c r="B435" s="190"/>
      <c r="C435" s="191" t="str">
        <f>IFERROR(VLOOKUP('OT - przykład wodociąg'!$BS435,Słowniki_komponentów!$U$2:$Z$412,4,FALSE),"")</f>
        <v/>
      </c>
      <c r="D435" s="190"/>
      <c r="E435" s="190"/>
      <c r="F435" s="193"/>
      <c r="G435" s="193"/>
      <c r="H435" s="193"/>
      <c r="I435" s="253"/>
      <c r="J435" s="190"/>
      <c r="K435" s="194" t="str">
        <f>IF(Tabela2[[#This Row],[Nazwa komponentu
'[3']]]&lt;&gt;"",VLOOKUP('OT - przykład wodociąg'!$BT435,Słowniki_komponentów!$AC$2:$AH$50,6,FALSE),"")</f>
        <v/>
      </c>
      <c r="L435" s="202"/>
      <c r="M435" s="204"/>
      <c r="N435" s="202"/>
      <c r="O435" s="204">
        <f>'przedmiar - przykład wodociąg'!K443</f>
        <v>0</v>
      </c>
      <c r="P435" s="196" t="str">
        <f>IF(Tabela2[[#This Row],[Nazwa komponentu
'[3']]]&lt;&gt;"",SUM(L435:O435),"")</f>
        <v/>
      </c>
      <c r="Q435" s="190"/>
      <c r="R435" s="193"/>
      <c r="S435" s="193"/>
      <c r="T435" s="193"/>
      <c r="U435" s="190"/>
      <c r="V435" s="192"/>
      <c r="W435" s="197" t="str">
        <f>IFERROR(VLOOKUP('OT - przykład wodociąg'!$BS435,Słowniki_komponentów!$U$2:$Z$412,2,FALSE),"")</f>
        <v/>
      </c>
      <c r="X435" s="194" t="str">
        <f>IF(Tabela2[[#This Row],[Nazwa komponentu
'[3']]]&lt;&gt;"",IF(AND(Tabela2[[#This Row],[Wartość nakładów razem
'[15']]]&lt;3500,OR(MID('OT - przykład wodociąg'!$BS435,1,1)="4",MID('OT - przykład wodociąg'!$BS435,1,1)="5",MID('OT - przykład wodociąg'!$BS435,1,1)="6")),1,'OT - przykład wodociąg'!$BU435),"")</f>
        <v/>
      </c>
      <c r="Y435" s="190"/>
      <c r="Z435" s="190"/>
      <c r="AA435" s="190"/>
      <c r="AB435" s="190"/>
      <c r="AC435" s="198" t="str">
        <f>IF(Tabela2[[#This Row],[Nazwa komponentu
'[3']]]&lt;&gt;"",'OT - przykład wodociąg'!$BU435,"")</f>
        <v/>
      </c>
      <c r="AD435" s="190"/>
      <c r="AE435" s="190"/>
      <c r="AF435" s="190"/>
      <c r="AG435" s="190"/>
      <c r="AH435" s="190"/>
      <c r="AI435" s="190"/>
      <c r="AJ435" s="190"/>
      <c r="AK435" s="190"/>
      <c r="AL435" s="190"/>
      <c r="AM435" s="190"/>
      <c r="AN435" s="190"/>
      <c r="AO435" s="190"/>
      <c r="AP435" s="190"/>
      <c r="AQ435" s="190"/>
      <c r="AR435" s="190"/>
      <c r="AS435" s="190"/>
      <c r="AT435" s="190"/>
      <c r="AU435" s="190"/>
      <c r="AV435" s="242"/>
      <c r="AW435" s="242"/>
      <c r="AX435" s="190"/>
      <c r="AY435" s="190"/>
      <c r="AZ435" s="218"/>
      <c r="BA435" s="190"/>
      <c r="BB435" s="190"/>
      <c r="BC435" s="190"/>
      <c r="BD435" s="190"/>
      <c r="BE435" s="190"/>
      <c r="BF435" s="190"/>
      <c r="BG435" s="198" t="str">
        <f>IF(Tabela2[[#This Row],[Nazwa komponentu
'[3']]]&lt;&gt;"",'OT - przykład wodociąg'!$BS435,"")</f>
        <v/>
      </c>
      <c r="BH435" s="190"/>
      <c r="BI435" s="190"/>
      <c r="BJ435" s="190"/>
      <c r="BK435" s="190"/>
      <c r="BL435" s="190"/>
      <c r="BM435" s="190"/>
      <c r="BN435" s="190"/>
      <c r="BO435" s="190"/>
      <c r="BP435" s="190"/>
      <c r="BQ435" s="190"/>
      <c r="BR435" s="218"/>
      <c r="BS435" s="198" t="str">
        <f t="shared" si="7"/>
        <v/>
      </c>
      <c r="BT435" s="190"/>
      <c r="BU435" s="198" t="str">
        <f>IFERROR(IF(VLOOKUP(BS435,Słowniki_komponentów!$U$1:$Z$476,5,FALSE)="wg tabeli materiałowej",INDEX(Słowniki_komponentów!$AD$2:$AG$50,MATCH(BT435,Słowniki_komponentów!$AC$2:$AC$50,0),MATCH(BQ435,Słowniki_komponentów!$AD$1:$AG$1,0)),VLOOKUP(BS435,Słowniki_komponentów!$U$1:$Z$476,5,FALSE)),"brak wszystkich danych")</f>
        <v>brak wszystkich danych</v>
      </c>
      <c r="BV435" s="205"/>
      <c r="BZ435" s="90"/>
      <c r="CA435" s="90"/>
      <c r="CB435" s="90"/>
    </row>
    <row r="436" spans="1:80">
      <c r="A436" s="189" t="s">
        <v>4163</v>
      </c>
      <c r="B436" s="190"/>
      <c r="C436" s="191" t="str">
        <f>IFERROR(VLOOKUP('OT - przykład wodociąg'!$BS436,Słowniki_komponentów!$U$2:$Z$412,4,FALSE),"")</f>
        <v/>
      </c>
      <c r="D436" s="190"/>
      <c r="E436" s="190"/>
      <c r="F436" s="193"/>
      <c r="G436" s="193"/>
      <c r="H436" s="193"/>
      <c r="I436" s="253"/>
      <c r="J436" s="190"/>
      <c r="K436" s="194" t="str">
        <f>IF(Tabela2[[#This Row],[Nazwa komponentu
'[3']]]&lt;&gt;"",VLOOKUP('OT - przykład wodociąg'!$BT436,Słowniki_komponentów!$AC$2:$AH$50,6,FALSE),"")</f>
        <v/>
      </c>
      <c r="L436" s="202"/>
      <c r="M436" s="204"/>
      <c r="N436" s="202"/>
      <c r="O436" s="204">
        <f>'przedmiar - przykład wodociąg'!K444</f>
        <v>0</v>
      </c>
      <c r="P436" s="196" t="str">
        <f>IF(Tabela2[[#This Row],[Nazwa komponentu
'[3']]]&lt;&gt;"",SUM(L436:O436),"")</f>
        <v/>
      </c>
      <c r="Q436" s="190"/>
      <c r="R436" s="193"/>
      <c r="S436" s="193"/>
      <c r="T436" s="193"/>
      <c r="U436" s="190"/>
      <c r="V436" s="192"/>
      <c r="W436" s="197" t="str">
        <f>IFERROR(VLOOKUP('OT - przykład wodociąg'!$BS436,Słowniki_komponentów!$U$2:$Z$412,2,FALSE),"")</f>
        <v/>
      </c>
      <c r="X436" s="194" t="str">
        <f>IF(Tabela2[[#This Row],[Nazwa komponentu
'[3']]]&lt;&gt;"",IF(AND(Tabela2[[#This Row],[Wartość nakładów razem
'[15']]]&lt;3500,OR(MID('OT - przykład wodociąg'!$BS436,1,1)="4",MID('OT - przykład wodociąg'!$BS436,1,1)="5",MID('OT - przykład wodociąg'!$BS436,1,1)="6")),1,'OT - przykład wodociąg'!$BU436),"")</f>
        <v/>
      </c>
      <c r="Y436" s="190"/>
      <c r="Z436" s="190"/>
      <c r="AA436" s="190"/>
      <c r="AB436" s="190"/>
      <c r="AC436" s="198" t="str">
        <f>IF(Tabela2[[#This Row],[Nazwa komponentu
'[3']]]&lt;&gt;"",'OT - przykład wodociąg'!$BU436,"")</f>
        <v/>
      </c>
      <c r="AD436" s="190"/>
      <c r="AE436" s="190"/>
      <c r="AF436" s="190"/>
      <c r="AG436" s="190"/>
      <c r="AH436" s="190"/>
      <c r="AI436" s="190"/>
      <c r="AJ436" s="190"/>
      <c r="AK436" s="190"/>
      <c r="AL436" s="190"/>
      <c r="AM436" s="190"/>
      <c r="AN436" s="190"/>
      <c r="AO436" s="190"/>
      <c r="AP436" s="190"/>
      <c r="AQ436" s="190"/>
      <c r="AR436" s="190"/>
      <c r="AS436" s="190"/>
      <c r="AT436" s="190"/>
      <c r="AU436" s="190"/>
      <c r="AV436" s="242"/>
      <c r="AW436" s="242"/>
      <c r="AX436" s="190"/>
      <c r="AY436" s="190"/>
      <c r="AZ436" s="218"/>
      <c r="BA436" s="190"/>
      <c r="BB436" s="190"/>
      <c r="BC436" s="190"/>
      <c r="BD436" s="190"/>
      <c r="BE436" s="190"/>
      <c r="BF436" s="190"/>
      <c r="BG436" s="198" t="str">
        <f>IF(Tabela2[[#This Row],[Nazwa komponentu
'[3']]]&lt;&gt;"",'OT - przykład wodociąg'!$BS436,"")</f>
        <v/>
      </c>
      <c r="BH436" s="190"/>
      <c r="BI436" s="190"/>
      <c r="BJ436" s="190"/>
      <c r="BK436" s="190"/>
      <c r="BL436" s="190"/>
      <c r="BM436" s="190"/>
      <c r="BN436" s="190"/>
      <c r="BO436" s="190"/>
      <c r="BP436" s="190"/>
      <c r="BQ436" s="190"/>
      <c r="BR436" s="218"/>
      <c r="BS436" s="198" t="str">
        <f t="shared" si="7"/>
        <v/>
      </c>
      <c r="BT436" s="190"/>
      <c r="BU436" s="198" t="str">
        <f>IFERROR(IF(VLOOKUP(BS436,Słowniki_komponentów!$U$1:$Z$476,5,FALSE)="wg tabeli materiałowej",INDEX(Słowniki_komponentów!$AD$2:$AG$50,MATCH(BT436,Słowniki_komponentów!$AC$2:$AC$50,0),MATCH(BQ436,Słowniki_komponentów!$AD$1:$AG$1,0)),VLOOKUP(BS436,Słowniki_komponentów!$U$1:$Z$476,5,FALSE)),"brak wszystkich danych")</f>
        <v>brak wszystkich danych</v>
      </c>
      <c r="BV436" s="205"/>
      <c r="BZ436" s="90"/>
      <c r="CA436" s="90"/>
      <c r="CB436" s="90"/>
    </row>
    <row r="437" spans="1:80">
      <c r="A437" s="189" t="s">
        <v>4164</v>
      </c>
      <c r="B437" s="190"/>
      <c r="C437" s="191" t="str">
        <f>IFERROR(VLOOKUP('OT - przykład wodociąg'!$BS437,Słowniki_komponentów!$U$2:$Z$412,4,FALSE),"")</f>
        <v/>
      </c>
      <c r="D437" s="190"/>
      <c r="E437" s="190"/>
      <c r="F437" s="193"/>
      <c r="G437" s="193"/>
      <c r="H437" s="193"/>
      <c r="I437" s="253"/>
      <c r="J437" s="190"/>
      <c r="K437" s="194" t="str">
        <f>IF(Tabela2[[#This Row],[Nazwa komponentu
'[3']]]&lt;&gt;"",VLOOKUP('OT - przykład wodociąg'!$BT437,Słowniki_komponentów!$AC$2:$AH$50,6,FALSE),"")</f>
        <v/>
      </c>
      <c r="L437" s="202"/>
      <c r="M437" s="204"/>
      <c r="N437" s="202"/>
      <c r="O437" s="204">
        <f>'przedmiar - przykład wodociąg'!K445</f>
        <v>0</v>
      </c>
      <c r="P437" s="196" t="str">
        <f>IF(Tabela2[[#This Row],[Nazwa komponentu
'[3']]]&lt;&gt;"",SUM(L437:O437),"")</f>
        <v/>
      </c>
      <c r="Q437" s="190"/>
      <c r="R437" s="193"/>
      <c r="S437" s="193"/>
      <c r="T437" s="193"/>
      <c r="U437" s="190"/>
      <c r="V437" s="192"/>
      <c r="W437" s="197" t="str">
        <f>IFERROR(VLOOKUP('OT - przykład wodociąg'!$BS437,Słowniki_komponentów!$U$2:$Z$412,2,FALSE),"")</f>
        <v/>
      </c>
      <c r="X437" s="194" t="str">
        <f>IF(Tabela2[[#This Row],[Nazwa komponentu
'[3']]]&lt;&gt;"",IF(AND(Tabela2[[#This Row],[Wartość nakładów razem
'[15']]]&lt;3500,OR(MID('OT - przykład wodociąg'!$BS437,1,1)="4",MID('OT - przykład wodociąg'!$BS437,1,1)="5",MID('OT - przykład wodociąg'!$BS437,1,1)="6")),1,'OT - przykład wodociąg'!$BU437),"")</f>
        <v/>
      </c>
      <c r="Y437" s="190"/>
      <c r="Z437" s="190"/>
      <c r="AA437" s="190"/>
      <c r="AB437" s="190"/>
      <c r="AC437" s="198" t="str">
        <f>IF(Tabela2[[#This Row],[Nazwa komponentu
'[3']]]&lt;&gt;"",'OT - przykład wodociąg'!$BU437,"")</f>
        <v/>
      </c>
      <c r="AD437" s="190"/>
      <c r="AE437" s="190"/>
      <c r="AF437" s="190"/>
      <c r="AG437" s="190"/>
      <c r="AH437" s="190"/>
      <c r="AI437" s="190"/>
      <c r="AJ437" s="190"/>
      <c r="AK437" s="190"/>
      <c r="AL437" s="190"/>
      <c r="AM437" s="190"/>
      <c r="AN437" s="190"/>
      <c r="AO437" s="190"/>
      <c r="AP437" s="190"/>
      <c r="AQ437" s="190"/>
      <c r="AR437" s="190"/>
      <c r="AS437" s="190"/>
      <c r="AT437" s="190"/>
      <c r="AU437" s="190"/>
      <c r="AV437" s="242"/>
      <c r="AW437" s="242"/>
      <c r="AX437" s="190"/>
      <c r="AY437" s="190"/>
      <c r="AZ437" s="218"/>
      <c r="BA437" s="190"/>
      <c r="BB437" s="190"/>
      <c r="BC437" s="190"/>
      <c r="BD437" s="190"/>
      <c r="BE437" s="190"/>
      <c r="BF437" s="190"/>
      <c r="BG437" s="198" t="str">
        <f>IF(Tabela2[[#This Row],[Nazwa komponentu
'[3']]]&lt;&gt;"",'OT - przykład wodociąg'!$BS437,"")</f>
        <v/>
      </c>
      <c r="BH437" s="190"/>
      <c r="BI437" s="190"/>
      <c r="BJ437" s="190"/>
      <c r="BK437" s="190"/>
      <c r="BL437" s="190"/>
      <c r="BM437" s="190"/>
      <c r="BN437" s="190"/>
      <c r="BO437" s="190"/>
      <c r="BP437" s="190"/>
      <c r="BQ437" s="190"/>
      <c r="BR437" s="218"/>
      <c r="BS437" s="198" t="str">
        <f t="shared" si="7"/>
        <v/>
      </c>
      <c r="BT437" s="190"/>
      <c r="BU437" s="198" t="str">
        <f>IFERROR(IF(VLOOKUP(BS437,Słowniki_komponentów!$U$1:$Z$476,5,FALSE)="wg tabeli materiałowej",INDEX(Słowniki_komponentów!$AD$2:$AG$50,MATCH(BT437,Słowniki_komponentów!$AC$2:$AC$50,0),MATCH(BQ437,Słowniki_komponentów!$AD$1:$AG$1,0)),VLOOKUP(BS437,Słowniki_komponentów!$U$1:$Z$476,5,FALSE)),"brak wszystkich danych")</f>
        <v>brak wszystkich danych</v>
      </c>
      <c r="BV437" s="205"/>
      <c r="BZ437" s="90"/>
      <c r="CA437" s="90"/>
      <c r="CB437" s="90"/>
    </row>
    <row r="438" spans="1:80">
      <c r="A438" s="189" t="s">
        <v>4165</v>
      </c>
      <c r="B438" s="190"/>
      <c r="C438" s="191" t="str">
        <f>IFERROR(VLOOKUP('OT - przykład wodociąg'!$BS438,Słowniki_komponentów!$U$2:$Z$412,4,FALSE),"")</f>
        <v/>
      </c>
      <c r="D438" s="190"/>
      <c r="E438" s="190"/>
      <c r="F438" s="193"/>
      <c r="G438" s="193"/>
      <c r="H438" s="193"/>
      <c r="I438" s="253"/>
      <c r="J438" s="190"/>
      <c r="K438" s="194" t="str">
        <f>IF(Tabela2[[#This Row],[Nazwa komponentu
'[3']]]&lt;&gt;"",VLOOKUP('OT - przykład wodociąg'!$BT438,Słowniki_komponentów!$AC$2:$AH$50,6,FALSE),"")</f>
        <v/>
      </c>
      <c r="L438" s="202"/>
      <c r="M438" s="204"/>
      <c r="N438" s="202"/>
      <c r="O438" s="204">
        <f>'przedmiar - przykład wodociąg'!K446</f>
        <v>0</v>
      </c>
      <c r="P438" s="196" t="str">
        <f>IF(Tabela2[[#This Row],[Nazwa komponentu
'[3']]]&lt;&gt;"",SUM(L438:O438),"")</f>
        <v/>
      </c>
      <c r="Q438" s="190"/>
      <c r="R438" s="193"/>
      <c r="S438" s="193"/>
      <c r="T438" s="193"/>
      <c r="U438" s="190"/>
      <c r="V438" s="192"/>
      <c r="W438" s="197" t="str">
        <f>IFERROR(VLOOKUP('OT - przykład wodociąg'!$BS438,Słowniki_komponentów!$U$2:$Z$412,2,FALSE),"")</f>
        <v/>
      </c>
      <c r="X438" s="194" t="str">
        <f>IF(Tabela2[[#This Row],[Nazwa komponentu
'[3']]]&lt;&gt;"",IF(AND(Tabela2[[#This Row],[Wartość nakładów razem
'[15']]]&lt;3500,OR(MID('OT - przykład wodociąg'!$BS438,1,1)="4",MID('OT - przykład wodociąg'!$BS438,1,1)="5",MID('OT - przykład wodociąg'!$BS438,1,1)="6")),1,'OT - przykład wodociąg'!$BU438),"")</f>
        <v/>
      </c>
      <c r="Y438" s="190"/>
      <c r="Z438" s="190"/>
      <c r="AA438" s="190"/>
      <c r="AB438" s="190"/>
      <c r="AC438" s="198" t="str">
        <f>IF(Tabela2[[#This Row],[Nazwa komponentu
'[3']]]&lt;&gt;"",'OT - przykład wodociąg'!$BU438,"")</f>
        <v/>
      </c>
      <c r="AD438" s="190"/>
      <c r="AE438" s="190"/>
      <c r="AF438" s="190"/>
      <c r="AG438" s="190"/>
      <c r="AH438" s="190"/>
      <c r="AI438" s="190"/>
      <c r="AJ438" s="190"/>
      <c r="AK438" s="190"/>
      <c r="AL438" s="190"/>
      <c r="AM438" s="190"/>
      <c r="AN438" s="190"/>
      <c r="AO438" s="190"/>
      <c r="AP438" s="190"/>
      <c r="AQ438" s="190"/>
      <c r="AR438" s="190"/>
      <c r="AS438" s="190"/>
      <c r="AT438" s="190"/>
      <c r="AU438" s="190"/>
      <c r="AV438" s="242"/>
      <c r="AW438" s="242"/>
      <c r="AX438" s="190"/>
      <c r="AY438" s="190"/>
      <c r="AZ438" s="218"/>
      <c r="BA438" s="190"/>
      <c r="BB438" s="190"/>
      <c r="BC438" s="190"/>
      <c r="BD438" s="190"/>
      <c r="BE438" s="190"/>
      <c r="BF438" s="190"/>
      <c r="BG438" s="198" t="str">
        <f>IF(Tabela2[[#This Row],[Nazwa komponentu
'[3']]]&lt;&gt;"",'OT - przykład wodociąg'!$BS438,"")</f>
        <v/>
      </c>
      <c r="BH438" s="190"/>
      <c r="BI438" s="190"/>
      <c r="BJ438" s="190"/>
      <c r="BK438" s="190"/>
      <c r="BL438" s="190"/>
      <c r="BM438" s="190"/>
      <c r="BN438" s="190"/>
      <c r="BO438" s="190"/>
      <c r="BP438" s="190"/>
      <c r="BQ438" s="190"/>
      <c r="BR438" s="218"/>
      <c r="BS438" s="198" t="str">
        <f t="shared" si="7"/>
        <v/>
      </c>
      <c r="BT438" s="190"/>
      <c r="BU438" s="198" t="str">
        <f>IFERROR(IF(VLOOKUP(BS438,Słowniki_komponentów!$U$1:$Z$476,5,FALSE)="wg tabeli materiałowej",INDEX(Słowniki_komponentów!$AD$2:$AG$50,MATCH(BT438,Słowniki_komponentów!$AC$2:$AC$50,0),MATCH(BQ438,Słowniki_komponentów!$AD$1:$AG$1,0)),VLOOKUP(BS438,Słowniki_komponentów!$U$1:$Z$476,5,FALSE)),"brak wszystkich danych")</f>
        <v>brak wszystkich danych</v>
      </c>
      <c r="BV438" s="205"/>
      <c r="BZ438" s="90"/>
      <c r="CA438" s="90"/>
      <c r="CB438" s="90"/>
    </row>
    <row r="439" spans="1:80">
      <c r="A439" s="189" t="s">
        <v>4166</v>
      </c>
      <c r="B439" s="190"/>
      <c r="C439" s="191" t="str">
        <f>IFERROR(VLOOKUP('OT - przykład wodociąg'!$BS439,Słowniki_komponentów!$U$2:$Z$412,4,FALSE),"")</f>
        <v/>
      </c>
      <c r="D439" s="190"/>
      <c r="E439" s="190"/>
      <c r="F439" s="193"/>
      <c r="G439" s="193"/>
      <c r="H439" s="193"/>
      <c r="I439" s="253"/>
      <c r="J439" s="190"/>
      <c r="K439" s="194" t="str">
        <f>IF(Tabela2[[#This Row],[Nazwa komponentu
'[3']]]&lt;&gt;"",VLOOKUP('OT - przykład wodociąg'!$BT439,Słowniki_komponentów!$AC$2:$AH$50,6,FALSE),"")</f>
        <v/>
      </c>
      <c r="L439" s="202"/>
      <c r="M439" s="204"/>
      <c r="N439" s="202"/>
      <c r="O439" s="204">
        <f>'przedmiar - przykład wodociąg'!K447</f>
        <v>0</v>
      </c>
      <c r="P439" s="196" t="str">
        <f>IF(Tabela2[[#This Row],[Nazwa komponentu
'[3']]]&lt;&gt;"",SUM(L439:O439),"")</f>
        <v/>
      </c>
      <c r="Q439" s="190"/>
      <c r="R439" s="193"/>
      <c r="S439" s="193"/>
      <c r="T439" s="193"/>
      <c r="U439" s="190"/>
      <c r="V439" s="192"/>
      <c r="W439" s="197" t="str">
        <f>IFERROR(VLOOKUP('OT - przykład wodociąg'!$BS439,Słowniki_komponentów!$U$2:$Z$412,2,FALSE),"")</f>
        <v/>
      </c>
      <c r="X439" s="194" t="str">
        <f>IF(Tabela2[[#This Row],[Nazwa komponentu
'[3']]]&lt;&gt;"",IF(AND(Tabela2[[#This Row],[Wartość nakładów razem
'[15']]]&lt;3500,OR(MID('OT - przykład wodociąg'!$BS439,1,1)="4",MID('OT - przykład wodociąg'!$BS439,1,1)="5",MID('OT - przykład wodociąg'!$BS439,1,1)="6")),1,'OT - przykład wodociąg'!$BU439),"")</f>
        <v/>
      </c>
      <c r="Y439" s="190"/>
      <c r="Z439" s="190"/>
      <c r="AA439" s="190"/>
      <c r="AB439" s="190"/>
      <c r="AC439" s="198" t="str">
        <f>IF(Tabela2[[#This Row],[Nazwa komponentu
'[3']]]&lt;&gt;"",'OT - przykład wodociąg'!$BU439,"")</f>
        <v/>
      </c>
      <c r="AD439" s="190"/>
      <c r="AE439" s="190"/>
      <c r="AF439" s="190"/>
      <c r="AG439" s="190"/>
      <c r="AH439" s="190"/>
      <c r="AI439" s="190"/>
      <c r="AJ439" s="190"/>
      <c r="AK439" s="190"/>
      <c r="AL439" s="190"/>
      <c r="AM439" s="190"/>
      <c r="AN439" s="190"/>
      <c r="AO439" s="190"/>
      <c r="AP439" s="190"/>
      <c r="AQ439" s="190"/>
      <c r="AR439" s="190"/>
      <c r="AS439" s="190"/>
      <c r="AT439" s="190"/>
      <c r="AU439" s="190"/>
      <c r="AV439" s="242"/>
      <c r="AW439" s="242"/>
      <c r="AX439" s="190"/>
      <c r="AY439" s="190"/>
      <c r="AZ439" s="218"/>
      <c r="BA439" s="190"/>
      <c r="BB439" s="190"/>
      <c r="BC439" s="190"/>
      <c r="BD439" s="190"/>
      <c r="BE439" s="190"/>
      <c r="BF439" s="190"/>
      <c r="BG439" s="198" t="str">
        <f>IF(Tabela2[[#This Row],[Nazwa komponentu
'[3']]]&lt;&gt;"",'OT - przykład wodociąg'!$BS439,"")</f>
        <v/>
      </c>
      <c r="BH439" s="190"/>
      <c r="BI439" s="190"/>
      <c r="BJ439" s="190"/>
      <c r="BK439" s="190"/>
      <c r="BL439" s="190"/>
      <c r="BM439" s="190"/>
      <c r="BN439" s="190"/>
      <c r="BO439" s="190"/>
      <c r="BP439" s="190"/>
      <c r="BQ439" s="190"/>
      <c r="BR439" s="218"/>
      <c r="BS439" s="198" t="str">
        <f t="shared" si="7"/>
        <v/>
      </c>
      <c r="BT439" s="190"/>
      <c r="BU439" s="198" t="str">
        <f>IFERROR(IF(VLOOKUP(BS439,Słowniki_komponentów!$U$1:$Z$476,5,FALSE)="wg tabeli materiałowej",INDEX(Słowniki_komponentów!$AD$2:$AG$50,MATCH(BT439,Słowniki_komponentów!$AC$2:$AC$50,0),MATCH(BQ439,Słowniki_komponentów!$AD$1:$AG$1,0)),VLOOKUP(BS439,Słowniki_komponentów!$U$1:$Z$476,5,FALSE)),"brak wszystkich danych")</f>
        <v>brak wszystkich danych</v>
      </c>
      <c r="BV439" s="205"/>
      <c r="BZ439" s="90"/>
      <c r="CA439" s="90"/>
      <c r="CB439" s="90"/>
    </row>
    <row r="440" spans="1:80">
      <c r="A440" s="189" t="s">
        <v>4167</v>
      </c>
      <c r="B440" s="190"/>
      <c r="C440" s="191" t="str">
        <f>IFERROR(VLOOKUP('OT - przykład wodociąg'!$BS440,Słowniki_komponentów!$U$2:$Z$412,4,FALSE),"")</f>
        <v/>
      </c>
      <c r="D440" s="190"/>
      <c r="E440" s="190"/>
      <c r="F440" s="193"/>
      <c r="G440" s="193"/>
      <c r="H440" s="193"/>
      <c r="I440" s="253"/>
      <c r="J440" s="190"/>
      <c r="K440" s="194" t="str">
        <f>IF(Tabela2[[#This Row],[Nazwa komponentu
'[3']]]&lt;&gt;"",VLOOKUP('OT - przykład wodociąg'!$BT440,Słowniki_komponentów!$AC$2:$AH$50,6,FALSE),"")</f>
        <v/>
      </c>
      <c r="L440" s="202"/>
      <c r="M440" s="204"/>
      <c r="N440" s="202"/>
      <c r="O440" s="204">
        <f>'przedmiar - przykład wodociąg'!K448</f>
        <v>0</v>
      </c>
      <c r="P440" s="196" t="str">
        <f>IF(Tabela2[[#This Row],[Nazwa komponentu
'[3']]]&lt;&gt;"",SUM(L440:O440),"")</f>
        <v/>
      </c>
      <c r="Q440" s="190"/>
      <c r="R440" s="193"/>
      <c r="S440" s="193"/>
      <c r="T440" s="193"/>
      <c r="U440" s="190"/>
      <c r="V440" s="192"/>
      <c r="W440" s="197" t="str">
        <f>IFERROR(VLOOKUP('OT - przykład wodociąg'!$BS440,Słowniki_komponentów!$U$2:$Z$412,2,FALSE),"")</f>
        <v/>
      </c>
      <c r="X440" s="194" t="str">
        <f>IF(Tabela2[[#This Row],[Nazwa komponentu
'[3']]]&lt;&gt;"",IF(AND(Tabela2[[#This Row],[Wartość nakładów razem
'[15']]]&lt;3500,OR(MID('OT - przykład wodociąg'!$BS440,1,1)="4",MID('OT - przykład wodociąg'!$BS440,1,1)="5",MID('OT - przykład wodociąg'!$BS440,1,1)="6")),1,'OT - przykład wodociąg'!$BU440),"")</f>
        <v/>
      </c>
      <c r="Y440" s="190"/>
      <c r="Z440" s="190"/>
      <c r="AA440" s="190"/>
      <c r="AB440" s="190"/>
      <c r="AC440" s="198" t="str">
        <f>IF(Tabela2[[#This Row],[Nazwa komponentu
'[3']]]&lt;&gt;"",'OT - przykład wodociąg'!$BU440,"")</f>
        <v/>
      </c>
      <c r="AD440" s="190"/>
      <c r="AE440" s="190"/>
      <c r="AF440" s="190"/>
      <c r="AG440" s="190"/>
      <c r="AH440" s="190"/>
      <c r="AI440" s="190"/>
      <c r="AJ440" s="190"/>
      <c r="AK440" s="190"/>
      <c r="AL440" s="190"/>
      <c r="AM440" s="190"/>
      <c r="AN440" s="190"/>
      <c r="AO440" s="190"/>
      <c r="AP440" s="190"/>
      <c r="AQ440" s="190"/>
      <c r="AR440" s="190"/>
      <c r="AS440" s="190"/>
      <c r="AT440" s="190"/>
      <c r="AU440" s="190"/>
      <c r="AV440" s="242"/>
      <c r="AW440" s="242"/>
      <c r="AX440" s="190"/>
      <c r="AY440" s="190"/>
      <c r="AZ440" s="218"/>
      <c r="BA440" s="190"/>
      <c r="BB440" s="190"/>
      <c r="BC440" s="190"/>
      <c r="BD440" s="190"/>
      <c r="BE440" s="190"/>
      <c r="BF440" s="190"/>
      <c r="BG440" s="198" t="str">
        <f>IF(Tabela2[[#This Row],[Nazwa komponentu
'[3']]]&lt;&gt;"",'OT - przykład wodociąg'!$BS440,"")</f>
        <v/>
      </c>
      <c r="BH440" s="190"/>
      <c r="BI440" s="190"/>
      <c r="BJ440" s="190"/>
      <c r="BK440" s="190"/>
      <c r="BL440" s="190"/>
      <c r="BM440" s="190"/>
      <c r="BN440" s="190"/>
      <c r="BO440" s="190"/>
      <c r="BP440" s="190"/>
      <c r="BQ440" s="190"/>
      <c r="BR440" s="218"/>
      <c r="BS440" s="198" t="str">
        <f t="shared" si="7"/>
        <v/>
      </c>
      <c r="BT440" s="190"/>
      <c r="BU440" s="198" t="str">
        <f>IFERROR(IF(VLOOKUP(BS440,Słowniki_komponentów!$U$1:$Z$476,5,FALSE)="wg tabeli materiałowej",INDEX(Słowniki_komponentów!$AD$2:$AG$50,MATCH(BT440,Słowniki_komponentów!$AC$2:$AC$50,0),MATCH(BQ440,Słowniki_komponentów!$AD$1:$AG$1,0)),VLOOKUP(BS440,Słowniki_komponentów!$U$1:$Z$476,5,FALSE)),"brak wszystkich danych")</f>
        <v>brak wszystkich danych</v>
      </c>
      <c r="BV440" s="205"/>
      <c r="BZ440" s="90"/>
      <c r="CA440" s="90"/>
      <c r="CB440" s="90"/>
    </row>
    <row r="441" spans="1:80">
      <c r="A441" s="189" t="s">
        <v>4168</v>
      </c>
      <c r="B441" s="190"/>
      <c r="C441" s="191" t="str">
        <f>IFERROR(VLOOKUP('OT - przykład wodociąg'!$BS441,Słowniki_komponentów!$U$2:$Z$412,4,FALSE),"")</f>
        <v/>
      </c>
      <c r="D441" s="190"/>
      <c r="E441" s="190"/>
      <c r="F441" s="193"/>
      <c r="G441" s="193"/>
      <c r="H441" s="193"/>
      <c r="I441" s="253"/>
      <c r="J441" s="190"/>
      <c r="K441" s="194" t="str">
        <f>IF(Tabela2[[#This Row],[Nazwa komponentu
'[3']]]&lt;&gt;"",VLOOKUP('OT - przykład wodociąg'!$BT441,Słowniki_komponentów!$AC$2:$AH$50,6,FALSE),"")</f>
        <v/>
      </c>
      <c r="L441" s="202"/>
      <c r="M441" s="204"/>
      <c r="N441" s="202"/>
      <c r="O441" s="204">
        <f>'przedmiar - przykład wodociąg'!K449</f>
        <v>0</v>
      </c>
      <c r="P441" s="196" t="str">
        <f>IF(Tabela2[[#This Row],[Nazwa komponentu
'[3']]]&lt;&gt;"",SUM(L441:O441),"")</f>
        <v/>
      </c>
      <c r="Q441" s="190"/>
      <c r="R441" s="193"/>
      <c r="S441" s="193"/>
      <c r="T441" s="193"/>
      <c r="U441" s="190"/>
      <c r="V441" s="192"/>
      <c r="W441" s="197" t="str">
        <f>IFERROR(VLOOKUP('OT - przykład wodociąg'!$BS441,Słowniki_komponentów!$U$2:$Z$412,2,FALSE),"")</f>
        <v/>
      </c>
      <c r="X441" s="194" t="str">
        <f>IF(Tabela2[[#This Row],[Nazwa komponentu
'[3']]]&lt;&gt;"",IF(AND(Tabela2[[#This Row],[Wartość nakładów razem
'[15']]]&lt;3500,OR(MID('OT - przykład wodociąg'!$BS441,1,1)="4",MID('OT - przykład wodociąg'!$BS441,1,1)="5",MID('OT - przykład wodociąg'!$BS441,1,1)="6")),1,'OT - przykład wodociąg'!$BU441),"")</f>
        <v/>
      </c>
      <c r="Y441" s="190"/>
      <c r="Z441" s="190"/>
      <c r="AA441" s="190"/>
      <c r="AB441" s="190"/>
      <c r="AC441" s="198" t="str">
        <f>IF(Tabela2[[#This Row],[Nazwa komponentu
'[3']]]&lt;&gt;"",'OT - przykład wodociąg'!$BU441,"")</f>
        <v/>
      </c>
      <c r="AD441" s="190"/>
      <c r="AE441" s="190"/>
      <c r="AF441" s="190"/>
      <c r="AG441" s="190"/>
      <c r="AH441" s="190"/>
      <c r="AI441" s="190"/>
      <c r="AJ441" s="190"/>
      <c r="AK441" s="190"/>
      <c r="AL441" s="190"/>
      <c r="AM441" s="190"/>
      <c r="AN441" s="190"/>
      <c r="AO441" s="190"/>
      <c r="AP441" s="190"/>
      <c r="AQ441" s="190"/>
      <c r="AR441" s="190"/>
      <c r="AS441" s="190"/>
      <c r="AT441" s="190"/>
      <c r="AU441" s="190"/>
      <c r="AV441" s="242"/>
      <c r="AW441" s="242"/>
      <c r="AX441" s="190"/>
      <c r="AY441" s="190"/>
      <c r="AZ441" s="218"/>
      <c r="BA441" s="190"/>
      <c r="BB441" s="190"/>
      <c r="BC441" s="190"/>
      <c r="BD441" s="190"/>
      <c r="BE441" s="190"/>
      <c r="BF441" s="190"/>
      <c r="BG441" s="198" t="str">
        <f>IF(Tabela2[[#This Row],[Nazwa komponentu
'[3']]]&lt;&gt;"",'OT - przykład wodociąg'!$BS441,"")</f>
        <v/>
      </c>
      <c r="BH441" s="190"/>
      <c r="BI441" s="190"/>
      <c r="BJ441" s="190"/>
      <c r="BK441" s="190"/>
      <c r="BL441" s="190"/>
      <c r="BM441" s="190"/>
      <c r="BN441" s="190"/>
      <c r="BO441" s="190"/>
      <c r="BP441" s="190"/>
      <c r="BQ441" s="190"/>
      <c r="BR441" s="218"/>
      <c r="BS441" s="198" t="str">
        <f t="shared" si="7"/>
        <v/>
      </c>
      <c r="BT441" s="190"/>
      <c r="BU441" s="198" t="str">
        <f>IFERROR(IF(VLOOKUP(BS441,Słowniki_komponentów!$U$1:$Z$476,5,FALSE)="wg tabeli materiałowej",INDEX(Słowniki_komponentów!$AD$2:$AG$50,MATCH(BT441,Słowniki_komponentów!$AC$2:$AC$50,0),MATCH(BQ441,Słowniki_komponentów!$AD$1:$AG$1,0)),VLOOKUP(BS441,Słowniki_komponentów!$U$1:$Z$476,5,FALSE)),"brak wszystkich danych")</f>
        <v>brak wszystkich danych</v>
      </c>
      <c r="BV441" s="205"/>
      <c r="BZ441" s="90"/>
      <c r="CA441" s="90"/>
      <c r="CB441" s="90"/>
    </row>
    <row r="442" spans="1:80">
      <c r="A442" s="189" t="s">
        <v>4169</v>
      </c>
      <c r="B442" s="190"/>
      <c r="C442" s="191" t="str">
        <f>IFERROR(VLOOKUP('OT - przykład wodociąg'!$BS442,Słowniki_komponentów!$U$2:$Z$412,4,FALSE),"")</f>
        <v/>
      </c>
      <c r="D442" s="190"/>
      <c r="E442" s="190"/>
      <c r="F442" s="193"/>
      <c r="G442" s="193"/>
      <c r="H442" s="193"/>
      <c r="I442" s="253"/>
      <c r="J442" s="190"/>
      <c r="K442" s="194" t="str">
        <f>IF(Tabela2[[#This Row],[Nazwa komponentu
'[3']]]&lt;&gt;"",VLOOKUP('OT - przykład wodociąg'!$BT442,Słowniki_komponentów!$AC$2:$AH$50,6,FALSE),"")</f>
        <v/>
      </c>
      <c r="L442" s="202"/>
      <c r="M442" s="204"/>
      <c r="N442" s="202"/>
      <c r="O442" s="204">
        <f>'przedmiar - przykład wodociąg'!K450</f>
        <v>0</v>
      </c>
      <c r="P442" s="196" t="str">
        <f>IF(Tabela2[[#This Row],[Nazwa komponentu
'[3']]]&lt;&gt;"",SUM(L442:O442),"")</f>
        <v/>
      </c>
      <c r="Q442" s="190"/>
      <c r="R442" s="193"/>
      <c r="S442" s="193"/>
      <c r="T442" s="193"/>
      <c r="U442" s="190"/>
      <c r="V442" s="192"/>
      <c r="W442" s="197" t="str">
        <f>IFERROR(VLOOKUP('OT - przykład wodociąg'!$BS442,Słowniki_komponentów!$U$2:$Z$412,2,FALSE),"")</f>
        <v/>
      </c>
      <c r="X442" s="194" t="str">
        <f>IF(Tabela2[[#This Row],[Nazwa komponentu
'[3']]]&lt;&gt;"",IF(AND(Tabela2[[#This Row],[Wartość nakładów razem
'[15']]]&lt;3500,OR(MID('OT - przykład wodociąg'!$BS442,1,1)="4",MID('OT - przykład wodociąg'!$BS442,1,1)="5",MID('OT - przykład wodociąg'!$BS442,1,1)="6")),1,'OT - przykład wodociąg'!$BU442),"")</f>
        <v/>
      </c>
      <c r="Y442" s="190"/>
      <c r="Z442" s="190"/>
      <c r="AA442" s="190"/>
      <c r="AB442" s="190"/>
      <c r="AC442" s="198" t="str">
        <f>IF(Tabela2[[#This Row],[Nazwa komponentu
'[3']]]&lt;&gt;"",'OT - przykład wodociąg'!$BU442,"")</f>
        <v/>
      </c>
      <c r="AD442" s="190"/>
      <c r="AE442" s="190"/>
      <c r="AF442" s="190"/>
      <c r="AG442" s="190"/>
      <c r="AH442" s="190"/>
      <c r="AI442" s="190"/>
      <c r="AJ442" s="190"/>
      <c r="AK442" s="190"/>
      <c r="AL442" s="190"/>
      <c r="AM442" s="190"/>
      <c r="AN442" s="190"/>
      <c r="AO442" s="190"/>
      <c r="AP442" s="190"/>
      <c r="AQ442" s="190"/>
      <c r="AR442" s="190"/>
      <c r="AS442" s="190"/>
      <c r="AT442" s="190"/>
      <c r="AU442" s="190"/>
      <c r="AV442" s="242"/>
      <c r="AW442" s="242"/>
      <c r="AX442" s="190"/>
      <c r="AY442" s="190"/>
      <c r="AZ442" s="218"/>
      <c r="BA442" s="190"/>
      <c r="BB442" s="190"/>
      <c r="BC442" s="190"/>
      <c r="BD442" s="190"/>
      <c r="BE442" s="190"/>
      <c r="BF442" s="190"/>
      <c r="BG442" s="198" t="str">
        <f>IF(Tabela2[[#This Row],[Nazwa komponentu
'[3']]]&lt;&gt;"",'OT - przykład wodociąg'!$BS442,"")</f>
        <v/>
      </c>
      <c r="BH442" s="190"/>
      <c r="BI442" s="190"/>
      <c r="BJ442" s="190"/>
      <c r="BK442" s="190"/>
      <c r="BL442" s="190"/>
      <c r="BM442" s="190"/>
      <c r="BN442" s="190"/>
      <c r="BO442" s="190"/>
      <c r="BP442" s="190"/>
      <c r="BQ442" s="190"/>
      <c r="BR442" s="218"/>
      <c r="BS442" s="198" t="str">
        <f t="shared" si="7"/>
        <v/>
      </c>
      <c r="BT442" s="190"/>
      <c r="BU442" s="198" t="str">
        <f>IFERROR(IF(VLOOKUP(BS442,Słowniki_komponentów!$U$1:$Z$476,5,FALSE)="wg tabeli materiałowej",INDEX(Słowniki_komponentów!$AD$2:$AG$50,MATCH(BT442,Słowniki_komponentów!$AC$2:$AC$50,0),MATCH(BQ442,Słowniki_komponentów!$AD$1:$AG$1,0)),VLOOKUP(BS442,Słowniki_komponentów!$U$1:$Z$476,5,FALSE)),"brak wszystkich danych")</f>
        <v>brak wszystkich danych</v>
      </c>
      <c r="BV442" s="205"/>
      <c r="BZ442" s="90"/>
      <c r="CA442" s="90"/>
      <c r="CB442" s="90"/>
    </row>
    <row r="443" spans="1:80">
      <c r="A443" s="189" t="s">
        <v>4170</v>
      </c>
      <c r="B443" s="190"/>
      <c r="C443" s="191" t="str">
        <f>IFERROR(VLOOKUP('OT - przykład wodociąg'!$BS443,Słowniki_komponentów!$U$2:$Z$412,4,FALSE),"")</f>
        <v/>
      </c>
      <c r="D443" s="190"/>
      <c r="E443" s="190"/>
      <c r="F443" s="193"/>
      <c r="G443" s="193"/>
      <c r="H443" s="193"/>
      <c r="I443" s="253"/>
      <c r="J443" s="190"/>
      <c r="K443" s="194" t="str">
        <f>IF(Tabela2[[#This Row],[Nazwa komponentu
'[3']]]&lt;&gt;"",VLOOKUP('OT - przykład wodociąg'!$BT443,Słowniki_komponentów!$AC$2:$AH$50,6,FALSE),"")</f>
        <v/>
      </c>
      <c r="L443" s="202"/>
      <c r="M443" s="204"/>
      <c r="N443" s="202"/>
      <c r="O443" s="204">
        <f>'przedmiar - przykład wodociąg'!K451</f>
        <v>0</v>
      </c>
      <c r="P443" s="196" t="str">
        <f>IF(Tabela2[[#This Row],[Nazwa komponentu
'[3']]]&lt;&gt;"",SUM(L443:O443),"")</f>
        <v/>
      </c>
      <c r="Q443" s="190"/>
      <c r="R443" s="193"/>
      <c r="S443" s="193"/>
      <c r="T443" s="193"/>
      <c r="U443" s="190"/>
      <c r="V443" s="192"/>
      <c r="W443" s="197" t="str">
        <f>IFERROR(VLOOKUP('OT - przykład wodociąg'!$BS443,Słowniki_komponentów!$U$2:$Z$412,2,FALSE),"")</f>
        <v/>
      </c>
      <c r="X443" s="194" t="str">
        <f>IF(Tabela2[[#This Row],[Nazwa komponentu
'[3']]]&lt;&gt;"",IF(AND(Tabela2[[#This Row],[Wartość nakładów razem
'[15']]]&lt;3500,OR(MID('OT - przykład wodociąg'!$BS443,1,1)="4",MID('OT - przykład wodociąg'!$BS443,1,1)="5",MID('OT - przykład wodociąg'!$BS443,1,1)="6")),1,'OT - przykład wodociąg'!$BU443),"")</f>
        <v/>
      </c>
      <c r="Y443" s="190"/>
      <c r="Z443" s="190"/>
      <c r="AA443" s="190"/>
      <c r="AB443" s="190"/>
      <c r="AC443" s="198" t="str">
        <f>IF(Tabela2[[#This Row],[Nazwa komponentu
'[3']]]&lt;&gt;"",'OT - przykład wodociąg'!$BU443,"")</f>
        <v/>
      </c>
      <c r="AD443" s="190"/>
      <c r="AE443" s="190"/>
      <c r="AF443" s="190"/>
      <c r="AG443" s="190"/>
      <c r="AH443" s="190"/>
      <c r="AI443" s="190"/>
      <c r="AJ443" s="190"/>
      <c r="AK443" s="190"/>
      <c r="AL443" s="190"/>
      <c r="AM443" s="190"/>
      <c r="AN443" s="190"/>
      <c r="AO443" s="190"/>
      <c r="AP443" s="190"/>
      <c r="AQ443" s="190"/>
      <c r="AR443" s="190"/>
      <c r="AS443" s="190"/>
      <c r="AT443" s="190"/>
      <c r="AU443" s="190"/>
      <c r="AV443" s="242"/>
      <c r="AW443" s="242"/>
      <c r="AX443" s="190"/>
      <c r="AY443" s="190"/>
      <c r="AZ443" s="218"/>
      <c r="BA443" s="190"/>
      <c r="BB443" s="190"/>
      <c r="BC443" s="190"/>
      <c r="BD443" s="190"/>
      <c r="BE443" s="190"/>
      <c r="BF443" s="190"/>
      <c r="BG443" s="198" t="str">
        <f>IF(Tabela2[[#This Row],[Nazwa komponentu
'[3']]]&lt;&gt;"",'OT - przykład wodociąg'!$BS443,"")</f>
        <v/>
      </c>
      <c r="BH443" s="190"/>
      <c r="BI443" s="190"/>
      <c r="BJ443" s="190"/>
      <c r="BK443" s="190"/>
      <c r="BL443" s="190"/>
      <c r="BM443" s="190"/>
      <c r="BN443" s="190"/>
      <c r="BO443" s="190"/>
      <c r="BP443" s="190"/>
      <c r="BQ443" s="190"/>
      <c r="BR443" s="218"/>
      <c r="BS443" s="198" t="str">
        <f t="shared" si="7"/>
        <v/>
      </c>
      <c r="BT443" s="190"/>
      <c r="BU443" s="198" t="str">
        <f>IFERROR(IF(VLOOKUP(BS443,Słowniki_komponentów!$U$1:$Z$476,5,FALSE)="wg tabeli materiałowej",INDEX(Słowniki_komponentów!$AD$2:$AG$50,MATCH(BT443,Słowniki_komponentów!$AC$2:$AC$50,0),MATCH(BQ443,Słowniki_komponentów!$AD$1:$AG$1,0)),VLOOKUP(BS443,Słowniki_komponentów!$U$1:$Z$476,5,FALSE)),"brak wszystkich danych")</f>
        <v>brak wszystkich danych</v>
      </c>
      <c r="BV443" s="205"/>
      <c r="BZ443" s="90"/>
      <c r="CA443" s="90"/>
      <c r="CB443" s="90"/>
    </row>
    <row r="444" spans="1:80">
      <c r="A444" s="189" t="s">
        <v>4171</v>
      </c>
      <c r="B444" s="190"/>
      <c r="C444" s="191" t="str">
        <f>IFERROR(VLOOKUP('OT - przykład wodociąg'!$BS444,Słowniki_komponentów!$U$2:$Z$412,4,FALSE),"")</f>
        <v/>
      </c>
      <c r="D444" s="190"/>
      <c r="E444" s="190"/>
      <c r="F444" s="193"/>
      <c r="G444" s="193"/>
      <c r="H444" s="193"/>
      <c r="I444" s="253"/>
      <c r="J444" s="190"/>
      <c r="K444" s="194" t="str">
        <f>IF(Tabela2[[#This Row],[Nazwa komponentu
'[3']]]&lt;&gt;"",VLOOKUP('OT - przykład wodociąg'!$BT444,Słowniki_komponentów!$AC$2:$AH$50,6,FALSE),"")</f>
        <v/>
      </c>
      <c r="L444" s="202"/>
      <c r="M444" s="204"/>
      <c r="N444" s="202"/>
      <c r="O444" s="204">
        <f>'przedmiar - przykład wodociąg'!K452</f>
        <v>0</v>
      </c>
      <c r="P444" s="196" t="str">
        <f>IF(Tabela2[[#This Row],[Nazwa komponentu
'[3']]]&lt;&gt;"",SUM(L444:O444),"")</f>
        <v/>
      </c>
      <c r="Q444" s="190"/>
      <c r="R444" s="193"/>
      <c r="S444" s="193"/>
      <c r="T444" s="193"/>
      <c r="U444" s="190"/>
      <c r="V444" s="192"/>
      <c r="W444" s="197" t="str">
        <f>IFERROR(VLOOKUP('OT - przykład wodociąg'!$BS444,Słowniki_komponentów!$U$2:$Z$412,2,FALSE),"")</f>
        <v/>
      </c>
      <c r="X444" s="194" t="str">
        <f>IF(Tabela2[[#This Row],[Nazwa komponentu
'[3']]]&lt;&gt;"",IF(AND(Tabela2[[#This Row],[Wartość nakładów razem
'[15']]]&lt;3500,OR(MID('OT - przykład wodociąg'!$BS444,1,1)="4",MID('OT - przykład wodociąg'!$BS444,1,1)="5",MID('OT - przykład wodociąg'!$BS444,1,1)="6")),1,'OT - przykład wodociąg'!$BU444),"")</f>
        <v/>
      </c>
      <c r="Y444" s="190"/>
      <c r="Z444" s="190"/>
      <c r="AA444" s="190"/>
      <c r="AB444" s="190"/>
      <c r="AC444" s="198" t="str">
        <f>IF(Tabela2[[#This Row],[Nazwa komponentu
'[3']]]&lt;&gt;"",'OT - przykład wodociąg'!$BU444,"")</f>
        <v/>
      </c>
      <c r="AD444" s="190"/>
      <c r="AE444" s="190"/>
      <c r="AF444" s="190"/>
      <c r="AG444" s="190"/>
      <c r="AH444" s="190"/>
      <c r="AI444" s="190"/>
      <c r="AJ444" s="190"/>
      <c r="AK444" s="190"/>
      <c r="AL444" s="190"/>
      <c r="AM444" s="190"/>
      <c r="AN444" s="190"/>
      <c r="AO444" s="190"/>
      <c r="AP444" s="190"/>
      <c r="AQ444" s="190"/>
      <c r="AR444" s="190"/>
      <c r="AS444" s="190"/>
      <c r="AT444" s="190"/>
      <c r="AU444" s="190"/>
      <c r="AV444" s="242"/>
      <c r="AW444" s="242"/>
      <c r="AX444" s="190"/>
      <c r="AY444" s="190"/>
      <c r="AZ444" s="218"/>
      <c r="BA444" s="190"/>
      <c r="BB444" s="190"/>
      <c r="BC444" s="190"/>
      <c r="BD444" s="190"/>
      <c r="BE444" s="190"/>
      <c r="BF444" s="190"/>
      <c r="BG444" s="198" t="str">
        <f>IF(Tabela2[[#This Row],[Nazwa komponentu
'[3']]]&lt;&gt;"",'OT - przykład wodociąg'!$BS444,"")</f>
        <v/>
      </c>
      <c r="BH444" s="190"/>
      <c r="BI444" s="190"/>
      <c r="BJ444" s="190"/>
      <c r="BK444" s="190"/>
      <c r="BL444" s="190"/>
      <c r="BM444" s="190"/>
      <c r="BN444" s="190"/>
      <c r="BO444" s="190"/>
      <c r="BP444" s="190"/>
      <c r="BQ444" s="190"/>
      <c r="BR444" s="218"/>
      <c r="BS444" s="198" t="str">
        <f t="shared" si="7"/>
        <v/>
      </c>
      <c r="BT444" s="190"/>
      <c r="BU444" s="198" t="str">
        <f>IFERROR(IF(VLOOKUP(BS444,Słowniki_komponentów!$U$1:$Z$476,5,FALSE)="wg tabeli materiałowej",INDEX(Słowniki_komponentów!$AD$2:$AG$50,MATCH(BT444,Słowniki_komponentów!$AC$2:$AC$50,0),MATCH(BQ444,Słowniki_komponentów!$AD$1:$AG$1,0)),VLOOKUP(BS444,Słowniki_komponentów!$U$1:$Z$476,5,FALSE)),"brak wszystkich danych")</f>
        <v>brak wszystkich danych</v>
      </c>
      <c r="BV444" s="205"/>
      <c r="BZ444" s="90"/>
      <c r="CA444" s="90"/>
      <c r="CB444" s="90"/>
    </row>
    <row r="445" spans="1:80">
      <c r="A445" s="189" t="s">
        <v>4172</v>
      </c>
      <c r="B445" s="190"/>
      <c r="C445" s="191" t="str">
        <f>IFERROR(VLOOKUP('OT - przykład wodociąg'!$BS445,Słowniki_komponentów!$U$2:$Z$412,4,FALSE),"")</f>
        <v/>
      </c>
      <c r="D445" s="190"/>
      <c r="E445" s="190"/>
      <c r="F445" s="193"/>
      <c r="G445" s="193"/>
      <c r="H445" s="193"/>
      <c r="I445" s="253"/>
      <c r="J445" s="190"/>
      <c r="K445" s="194" t="str">
        <f>IF(Tabela2[[#This Row],[Nazwa komponentu
'[3']]]&lt;&gt;"",VLOOKUP('OT - przykład wodociąg'!$BT445,Słowniki_komponentów!$AC$2:$AH$50,6,FALSE),"")</f>
        <v/>
      </c>
      <c r="L445" s="202"/>
      <c r="M445" s="204"/>
      <c r="N445" s="202"/>
      <c r="O445" s="204">
        <f>'przedmiar - przykład wodociąg'!K453</f>
        <v>0</v>
      </c>
      <c r="P445" s="196" t="str">
        <f>IF(Tabela2[[#This Row],[Nazwa komponentu
'[3']]]&lt;&gt;"",SUM(L445:O445),"")</f>
        <v/>
      </c>
      <c r="Q445" s="190"/>
      <c r="R445" s="193"/>
      <c r="S445" s="193"/>
      <c r="T445" s="193"/>
      <c r="U445" s="190"/>
      <c r="V445" s="192"/>
      <c r="W445" s="197" t="str">
        <f>IFERROR(VLOOKUP('OT - przykład wodociąg'!$BS445,Słowniki_komponentów!$U$2:$Z$412,2,FALSE),"")</f>
        <v/>
      </c>
      <c r="X445" s="194" t="str">
        <f>IF(Tabela2[[#This Row],[Nazwa komponentu
'[3']]]&lt;&gt;"",IF(AND(Tabela2[[#This Row],[Wartość nakładów razem
'[15']]]&lt;3500,OR(MID('OT - przykład wodociąg'!$BS445,1,1)="4",MID('OT - przykład wodociąg'!$BS445,1,1)="5",MID('OT - przykład wodociąg'!$BS445,1,1)="6")),1,'OT - przykład wodociąg'!$BU445),"")</f>
        <v/>
      </c>
      <c r="Y445" s="190"/>
      <c r="Z445" s="190"/>
      <c r="AA445" s="190"/>
      <c r="AB445" s="190"/>
      <c r="AC445" s="198" t="str">
        <f>IF(Tabela2[[#This Row],[Nazwa komponentu
'[3']]]&lt;&gt;"",'OT - przykład wodociąg'!$BU445,"")</f>
        <v/>
      </c>
      <c r="AD445" s="190"/>
      <c r="AE445" s="190"/>
      <c r="AF445" s="190"/>
      <c r="AG445" s="190"/>
      <c r="AH445" s="190"/>
      <c r="AI445" s="190"/>
      <c r="AJ445" s="190"/>
      <c r="AK445" s="190"/>
      <c r="AL445" s="190"/>
      <c r="AM445" s="190"/>
      <c r="AN445" s="190"/>
      <c r="AO445" s="190"/>
      <c r="AP445" s="190"/>
      <c r="AQ445" s="190"/>
      <c r="AR445" s="190"/>
      <c r="AS445" s="190"/>
      <c r="AT445" s="190"/>
      <c r="AU445" s="190"/>
      <c r="AV445" s="242"/>
      <c r="AW445" s="242"/>
      <c r="AX445" s="190"/>
      <c r="AY445" s="190"/>
      <c r="AZ445" s="218"/>
      <c r="BA445" s="190"/>
      <c r="BB445" s="190"/>
      <c r="BC445" s="190"/>
      <c r="BD445" s="190"/>
      <c r="BE445" s="190"/>
      <c r="BF445" s="190"/>
      <c r="BG445" s="198" t="str">
        <f>IF(Tabela2[[#This Row],[Nazwa komponentu
'[3']]]&lt;&gt;"",'OT - przykład wodociąg'!$BS445,"")</f>
        <v/>
      </c>
      <c r="BH445" s="190"/>
      <c r="BI445" s="190"/>
      <c r="BJ445" s="190"/>
      <c r="BK445" s="190"/>
      <c r="BL445" s="190"/>
      <c r="BM445" s="190"/>
      <c r="BN445" s="190"/>
      <c r="BO445" s="190"/>
      <c r="BP445" s="190"/>
      <c r="BQ445" s="190"/>
      <c r="BR445" s="218"/>
      <c r="BS445" s="198" t="str">
        <f t="shared" si="7"/>
        <v/>
      </c>
      <c r="BT445" s="190"/>
      <c r="BU445" s="198" t="str">
        <f>IFERROR(IF(VLOOKUP(BS445,Słowniki_komponentów!$U$1:$Z$476,5,FALSE)="wg tabeli materiałowej",INDEX(Słowniki_komponentów!$AD$2:$AG$50,MATCH(BT445,Słowniki_komponentów!$AC$2:$AC$50,0),MATCH(BQ445,Słowniki_komponentów!$AD$1:$AG$1,0)),VLOOKUP(BS445,Słowniki_komponentów!$U$1:$Z$476,5,FALSE)),"brak wszystkich danych")</f>
        <v>brak wszystkich danych</v>
      </c>
      <c r="BV445" s="205"/>
      <c r="BZ445" s="90"/>
      <c r="CA445" s="90"/>
      <c r="CB445" s="90"/>
    </row>
    <row r="446" spans="1:80">
      <c r="A446" s="189" t="s">
        <v>4173</v>
      </c>
      <c r="B446" s="190"/>
      <c r="C446" s="191" t="str">
        <f>IFERROR(VLOOKUP('OT - przykład wodociąg'!$BS446,Słowniki_komponentów!$U$2:$Z$412,4,FALSE),"")</f>
        <v/>
      </c>
      <c r="D446" s="190"/>
      <c r="E446" s="190"/>
      <c r="F446" s="193"/>
      <c r="G446" s="193"/>
      <c r="H446" s="193"/>
      <c r="I446" s="253"/>
      <c r="J446" s="190"/>
      <c r="K446" s="194" t="str">
        <f>IF(Tabela2[[#This Row],[Nazwa komponentu
'[3']]]&lt;&gt;"",VLOOKUP('OT - przykład wodociąg'!$BT446,Słowniki_komponentów!$AC$2:$AH$50,6,FALSE),"")</f>
        <v/>
      </c>
      <c r="L446" s="202"/>
      <c r="M446" s="204"/>
      <c r="N446" s="202"/>
      <c r="O446" s="204">
        <f>'przedmiar - przykład wodociąg'!K454</f>
        <v>0</v>
      </c>
      <c r="P446" s="196" t="str">
        <f>IF(Tabela2[[#This Row],[Nazwa komponentu
'[3']]]&lt;&gt;"",SUM(L446:O446),"")</f>
        <v/>
      </c>
      <c r="Q446" s="190"/>
      <c r="R446" s="193"/>
      <c r="S446" s="193"/>
      <c r="T446" s="193"/>
      <c r="U446" s="190"/>
      <c r="V446" s="192"/>
      <c r="W446" s="197" t="str">
        <f>IFERROR(VLOOKUP('OT - przykład wodociąg'!$BS446,Słowniki_komponentów!$U$2:$Z$412,2,FALSE),"")</f>
        <v/>
      </c>
      <c r="X446" s="194" t="str">
        <f>IF(Tabela2[[#This Row],[Nazwa komponentu
'[3']]]&lt;&gt;"",IF(AND(Tabela2[[#This Row],[Wartość nakładów razem
'[15']]]&lt;3500,OR(MID('OT - przykład wodociąg'!$BS446,1,1)="4",MID('OT - przykład wodociąg'!$BS446,1,1)="5",MID('OT - przykład wodociąg'!$BS446,1,1)="6")),1,'OT - przykład wodociąg'!$BU446),"")</f>
        <v/>
      </c>
      <c r="Y446" s="190"/>
      <c r="Z446" s="190"/>
      <c r="AA446" s="190"/>
      <c r="AB446" s="190"/>
      <c r="AC446" s="198" t="str">
        <f>IF(Tabela2[[#This Row],[Nazwa komponentu
'[3']]]&lt;&gt;"",'OT - przykład wodociąg'!$BU446,"")</f>
        <v/>
      </c>
      <c r="AD446" s="190"/>
      <c r="AE446" s="190"/>
      <c r="AF446" s="190"/>
      <c r="AG446" s="190"/>
      <c r="AH446" s="190"/>
      <c r="AI446" s="190"/>
      <c r="AJ446" s="190"/>
      <c r="AK446" s="190"/>
      <c r="AL446" s="190"/>
      <c r="AM446" s="190"/>
      <c r="AN446" s="190"/>
      <c r="AO446" s="190"/>
      <c r="AP446" s="190"/>
      <c r="AQ446" s="190"/>
      <c r="AR446" s="190"/>
      <c r="AS446" s="190"/>
      <c r="AT446" s="190"/>
      <c r="AU446" s="190"/>
      <c r="AV446" s="242"/>
      <c r="AW446" s="242"/>
      <c r="AX446" s="190"/>
      <c r="AY446" s="190"/>
      <c r="AZ446" s="218"/>
      <c r="BA446" s="190"/>
      <c r="BB446" s="190"/>
      <c r="BC446" s="190"/>
      <c r="BD446" s="190"/>
      <c r="BE446" s="190"/>
      <c r="BF446" s="190"/>
      <c r="BG446" s="198" t="str">
        <f>IF(Tabela2[[#This Row],[Nazwa komponentu
'[3']]]&lt;&gt;"",'OT - przykład wodociąg'!$BS446,"")</f>
        <v/>
      </c>
      <c r="BH446" s="190"/>
      <c r="BI446" s="190"/>
      <c r="BJ446" s="190"/>
      <c r="BK446" s="190"/>
      <c r="BL446" s="190"/>
      <c r="BM446" s="190"/>
      <c r="BN446" s="190"/>
      <c r="BO446" s="190"/>
      <c r="BP446" s="190"/>
      <c r="BQ446" s="190"/>
      <c r="BR446" s="218"/>
      <c r="BS446" s="198" t="str">
        <f t="shared" si="7"/>
        <v/>
      </c>
      <c r="BT446" s="190"/>
      <c r="BU446" s="198" t="str">
        <f>IFERROR(IF(VLOOKUP(BS446,Słowniki_komponentów!$U$1:$Z$476,5,FALSE)="wg tabeli materiałowej",INDEX(Słowniki_komponentów!$AD$2:$AG$50,MATCH(BT446,Słowniki_komponentów!$AC$2:$AC$50,0),MATCH(BQ446,Słowniki_komponentów!$AD$1:$AG$1,0)),VLOOKUP(BS446,Słowniki_komponentów!$U$1:$Z$476,5,FALSE)),"brak wszystkich danych")</f>
        <v>brak wszystkich danych</v>
      </c>
      <c r="BV446" s="205"/>
      <c r="BZ446" s="90"/>
      <c r="CA446" s="90"/>
      <c r="CB446" s="90"/>
    </row>
    <row r="447" spans="1:80">
      <c r="A447" s="189" t="s">
        <v>4174</v>
      </c>
      <c r="B447" s="190"/>
      <c r="C447" s="191" t="str">
        <f>IFERROR(VLOOKUP('OT - przykład wodociąg'!$BS447,Słowniki_komponentów!$U$2:$Z$412,4,FALSE),"")</f>
        <v/>
      </c>
      <c r="D447" s="190"/>
      <c r="E447" s="190"/>
      <c r="F447" s="193"/>
      <c r="G447" s="193"/>
      <c r="H447" s="193"/>
      <c r="I447" s="253"/>
      <c r="J447" s="190"/>
      <c r="K447" s="194" t="str">
        <f>IF(Tabela2[[#This Row],[Nazwa komponentu
'[3']]]&lt;&gt;"",VLOOKUP('OT - przykład wodociąg'!$BT447,Słowniki_komponentów!$AC$2:$AH$50,6,FALSE),"")</f>
        <v/>
      </c>
      <c r="L447" s="202"/>
      <c r="M447" s="204"/>
      <c r="N447" s="202"/>
      <c r="O447" s="204">
        <f>'przedmiar - przykład wodociąg'!K455</f>
        <v>0</v>
      </c>
      <c r="P447" s="196" t="str">
        <f>IF(Tabela2[[#This Row],[Nazwa komponentu
'[3']]]&lt;&gt;"",SUM(L447:O447),"")</f>
        <v/>
      </c>
      <c r="Q447" s="190"/>
      <c r="R447" s="193"/>
      <c r="S447" s="193"/>
      <c r="T447" s="193"/>
      <c r="U447" s="190"/>
      <c r="V447" s="192"/>
      <c r="W447" s="197" t="str">
        <f>IFERROR(VLOOKUP('OT - przykład wodociąg'!$BS447,Słowniki_komponentów!$U$2:$Z$412,2,FALSE),"")</f>
        <v/>
      </c>
      <c r="X447" s="194" t="str">
        <f>IF(Tabela2[[#This Row],[Nazwa komponentu
'[3']]]&lt;&gt;"",IF(AND(Tabela2[[#This Row],[Wartość nakładów razem
'[15']]]&lt;3500,OR(MID('OT - przykład wodociąg'!$BS447,1,1)="4",MID('OT - przykład wodociąg'!$BS447,1,1)="5",MID('OT - przykład wodociąg'!$BS447,1,1)="6")),1,'OT - przykład wodociąg'!$BU447),"")</f>
        <v/>
      </c>
      <c r="Y447" s="190"/>
      <c r="Z447" s="190"/>
      <c r="AA447" s="190"/>
      <c r="AB447" s="190"/>
      <c r="AC447" s="198" t="str">
        <f>IF(Tabela2[[#This Row],[Nazwa komponentu
'[3']]]&lt;&gt;"",'OT - przykład wodociąg'!$BU447,"")</f>
        <v/>
      </c>
      <c r="AD447" s="190"/>
      <c r="AE447" s="190"/>
      <c r="AF447" s="190"/>
      <c r="AG447" s="190"/>
      <c r="AH447" s="190"/>
      <c r="AI447" s="190"/>
      <c r="AJ447" s="190"/>
      <c r="AK447" s="190"/>
      <c r="AL447" s="190"/>
      <c r="AM447" s="190"/>
      <c r="AN447" s="190"/>
      <c r="AO447" s="190"/>
      <c r="AP447" s="190"/>
      <c r="AQ447" s="190"/>
      <c r="AR447" s="190"/>
      <c r="AS447" s="190"/>
      <c r="AT447" s="190"/>
      <c r="AU447" s="190"/>
      <c r="AV447" s="242"/>
      <c r="AW447" s="242"/>
      <c r="AX447" s="190"/>
      <c r="AY447" s="190"/>
      <c r="AZ447" s="218"/>
      <c r="BA447" s="190"/>
      <c r="BB447" s="190"/>
      <c r="BC447" s="190"/>
      <c r="BD447" s="190"/>
      <c r="BE447" s="190"/>
      <c r="BF447" s="190"/>
      <c r="BG447" s="198" t="str">
        <f>IF(Tabela2[[#This Row],[Nazwa komponentu
'[3']]]&lt;&gt;"",'OT - przykład wodociąg'!$BS447,"")</f>
        <v/>
      </c>
      <c r="BH447" s="190"/>
      <c r="BI447" s="190"/>
      <c r="BJ447" s="190"/>
      <c r="BK447" s="190"/>
      <c r="BL447" s="190"/>
      <c r="BM447" s="190"/>
      <c r="BN447" s="190"/>
      <c r="BO447" s="190"/>
      <c r="BP447" s="190"/>
      <c r="BQ447" s="190"/>
      <c r="BR447" s="218"/>
      <c r="BS447" s="198" t="str">
        <f t="shared" si="7"/>
        <v/>
      </c>
      <c r="BT447" s="190"/>
      <c r="BU447" s="198" t="str">
        <f>IFERROR(IF(VLOOKUP(BS447,Słowniki_komponentów!$U$1:$Z$476,5,FALSE)="wg tabeli materiałowej",INDEX(Słowniki_komponentów!$AD$2:$AG$50,MATCH(BT447,Słowniki_komponentów!$AC$2:$AC$50,0),MATCH(BQ447,Słowniki_komponentów!$AD$1:$AG$1,0)),VLOOKUP(BS447,Słowniki_komponentów!$U$1:$Z$476,5,FALSE)),"brak wszystkich danych")</f>
        <v>brak wszystkich danych</v>
      </c>
      <c r="BV447" s="205"/>
      <c r="BZ447" s="90"/>
      <c r="CA447" s="90"/>
      <c r="CB447" s="90"/>
    </row>
    <row r="448" spans="1:80">
      <c r="A448" s="189" t="s">
        <v>4175</v>
      </c>
      <c r="B448" s="190"/>
      <c r="C448" s="191" t="str">
        <f>IFERROR(VLOOKUP('OT - przykład wodociąg'!$BS448,Słowniki_komponentów!$U$2:$Z$412,4,FALSE),"")</f>
        <v/>
      </c>
      <c r="D448" s="190"/>
      <c r="E448" s="190"/>
      <c r="F448" s="193"/>
      <c r="G448" s="193"/>
      <c r="H448" s="193"/>
      <c r="I448" s="253"/>
      <c r="J448" s="190"/>
      <c r="K448" s="194" t="str">
        <f>IF(Tabela2[[#This Row],[Nazwa komponentu
'[3']]]&lt;&gt;"",VLOOKUP('OT - przykład wodociąg'!$BT448,Słowniki_komponentów!$AC$2:$AH$50,6,FALSE),"")</f>
        <v/>
      </c>
      <c r="L448" s="202"/>
      <c r="M448" s="204"/>
      <c r="N448" s="202"/>
      <c r="O448" s="204">
        <f>'przedmiar - przykład wodociąg'!K456</f>
        <v>0</v>
      </c>
      <c r="P448" s="196" t="str">
        <f>IF(Tabela2[[#This Row],[Nazwa komponentu
'[3']]]&lt;&gt;"",SUM(L448:O448),"")</f>
        <v/>
      </c>
      <c r="Q448" s="190"/>
      <c r="R448" s="193"/>
      <c r="S448" s="193"/>
      <c r="T448" s="193"/>
      <c r="U448" s="190"/>
      <c r="V448" s="192"/>
      <c r="W448" s="197" t="str">
        <f>IFERROR(VLOOKUP('OT - przykład wodociąg'!$BS448,Słowniki_komponentów!$U$2:$Z$412,2,FALSE),"")</f>
        <v/>
      </c>
      <c r="X448" s="194" t="str">
        <f>IF(Tabela2[[#This Row],[Nazwa komponentu
'[3']]]&lt;&gt;"",IF(AND(Tabela2[[#This Row],[Wartość nakładów razem
'[15']]]&lt;3500,OR(MID('OT - przykład wodociąg'!$BS448,1,1)="4",MID('OT - przykład wodociąg'!$BS448,1,1)="5",MID('OT - przykład wodociąg'!$BS448,1,1)="6")),1,'OT - przykład wodociąg'!$BU448),"")</f>
        <v/>
      </c>
      <c r="Y448" s="190"/>
      <c r="Z448" s="190"/>
      <c r="AA448" s="190"/>
      <c r="AB448" s="190"/>
      <c r="AC448" s="198" t="str">
        <f>IF(Tabela2[[#This Row],[Nazwa komponentu
'[3']]]&lt;&gt;"",'OT - przykład wodociąg'!$BU448,"")</f>
        <v/>
      </c>
      <c r="AD448" s="190"/>
      <c r="AE448" s="190"/>
      <c r="AF448" s="190"/>
      <c r="AG448" s="190"/>
      <c r="AH448" s="190"/>
      <c r="AI448" s="190"/>
      <c r="AJ448" s="190"/>
      <c r="AK448" s="190"/>
      <c r="AL448" s="190"/>
      <c r="AM448" s="190"/>
      <c r="AN448" s="190"/>
      <c r="AO448" s="190"/>
      <c r="AP448" s="190"/>
      <c r="AQ448" s="190"/>
      <c r="AR448" s="190"/>
      <c r="AS448" s="190"/>
      <c r="AT448" s="190"/>
      <c r="AU448" s="190"/>
      <c r="AV448" s="242"/>
      <c r="AW448" s="242"/>
      <c r="AX448" s="190"/>
      <c r="AY448" s="190"/>
      <c r="AZ448" s="218"/>
      <c r="BA448" s="190"/>
      <c r="BB448" s="190"/>
      <c r="BC448" s="190"/>
      <c r="BD448" s="190"/>
      <c r="BE448" s="190"/>
      <c r="BF448" s="190"/>
      <c r="BG448" s="198" t="str">
        <f>IF(Tabela2[[#This Row],[Nazwa komponentu
'[3']]]&lt;&gt;"",'OT - przykład wodociąg'!$BS448,"")</f>
        <v/>
      </c>
      <c r="BH448" s="190"/>
      <c r="BI448" s="190"/>
      <c r="BJ448" s="190"/>
      <c r="BK448" s="190"/>
      <c r="BL448" s="190"/>
      <c r="BM448" s="190"/>
      <c r="BN448" s="190"/>
      <c r="BO448" s="190"/>
      <c r="BP448" s="190"/>
      <c r="BQ448" s="190"/>
      <c r="BR448" s="218"/>
      <c r="BS448" s="198" t="str">
        <f t="shared" si="7"/>
        <v/>
      </c>
      <c r="BT448" s="190"/>
      <c r="BU448" s="198" t="str">
        <f>IFERROR(IF(VLOOKUP(BS448,Słowniki_komponentów!$U$1:$Z$476,5,FALSE)="wg tabeli materiałowej",INDEX(Słowniki_komponentów!$AD$2:$AG$50,MATCH(BT448,Słowniki_komponentów!$AC$2:$AC$50,0),MATCH(BQ448,Słowniki_komponentów!$AD$1:$AG$1,0)),VLOOKUP(BS448,Słowniki_komponentów!$U$1:$Z$476,5,FALSE)),"brak wszystkich danych")</f>
        <v>brak wszystkich danych</v>
      </c>
      <c r="BV448" s="205"/>
      <c r="BZ448" s="90"/>
      <c r="CA448" s="90"/>
      <c r="CB448" s="90"/>
    </row>
    <row r="449" spans="1:80">
      <c r="A449" s="189" t="s">
        <v>4176</v>
      </c>
      <c r="B449" s="190"/>
      <c r="C449" s="191" t="str">
        <f>IFERROR(VLOOKUP('OT - przykład wodociąg'!$BS449,Słowniki_komponentów!$U$2:$Z$412,4,FALSE),"")</f>
        <v/>
      </c>
      <c r="D449" s="190"/>
      <c r="E449" s="190"/>
      <c r="F449" s="193"/>
      <c r="G449" s="193"/>
      <c r="H449" s="193"/>
      <c r="I449" s="253"/>
      <c r="J449" s="190"/>
      <c r="K449" s="194" t="str">
        <f>IF(Tabela2[[#This Row],[Nazwa komponentu
'[3']]]&lt;&gt;"",VLOOKUP('OT - przykład wodociąg'!$BT449,Słowniki_komponentów!$AC$2:$AH$50,6,FALSE),"")</f>
        <v/>
      </c>
      <c r="L449" s="202"/>
      <c r="M449" s="204"/>
      <c r="N449" s="202"/>
      <c r="O449" s="204">
        <f>'przedmiar - przykład wodociąg'!K457</f>
        <v>0</v>
      </c>
      <c r="P449" s="196" t="str">
        <f>IF(Tabela2[[#This Row],[Nazwa komponentu
'[3']]]&lt;&gt;"",SUM(L449:O449),"")</f>
        <v/>
      </c>
      <c r="Q449" s="190"/>
      <c r="R449" s="193"/>
      <c r="S449" s="193"/>
      <c r="T449" s="193"/>
      <c r="U449" s="190"/>
      <c r="V449" s="192"/>
      <c r="W449" s="197" t="str">
        <f>IFERROR(VLOOKUP('OT - przykład wodociąg'!$BS449,Słowniki_komponentów!$U$2:$Z$412,2,FALSE),"")</f>
        <v/>
      </c>
      <c r="X449" s="194" t="str">
        <f>IF(Tabela2[[#This Row],[Nazwa komponentu
'[3']]]&lt;&gt;"",IF(AND(Tabela2[[#This Row],[Wartość nakładów razem
'[15']]]&lt;3500,OR(MID('OT - przykład wodociąg'!$BS449,1,1)="4",MID('OT - przykład wodociąg'!$BS449,1,1)="5",MID('OT - przykład wodociąg'!$BS449,1,1)="6")),1,'OT - przykład wodociąg'!$BU449),"")</f>
        <v/>
      </c>
      <c r="Y449" s="190"/>
      <c r="Z449" s="190"/>
      <c r="AA449" s="190"/>
      <c r="AB449" s="190"/>
      <c r="AC449" s="198" t="str">
        <f>IF(Tabela2[[#This Row],[Nazwa komponentu
'[3']]]&lt;&gt;"",'OT - przykład wodociąg'!$BU449,"")</f>
        <v/>
      </c>
      <c r="AD449" s="190"/>
      <c r="AE449" s="190"/>
      <c r="AF449" s="190"/>
      <c r="AG449" s="190"/>
      <c r="AH449" s="190"/>
      <c r="AI449" s="190"/>
      <c r="AJ449" s="190"/>
      <c r="AK449" s="190"/>
      <c r="AL449" s="190"/>
      <c r="AM449" s="190"/>
      <c r="AN449" s="190"/>
      <c r="AO449" s="190"/>
      <c r="AP449" s="190"/>
      <c r="AQ449" s="190"/>
      <c r="AR449" s="190"/>
      <c r="AS449" s="190"/>
      <c r="AT449" s="190"/>
      <c r="AU449" s="190"/>
      <c r="AV449" s="242"/>
      <c r="AW449" s="242"/>
      <c r="AX449" s="190"/>
      <c r="AY449" s="190"/>
      <c r="AZ449" s="218"/>
      <c r="BA449" s="190"/>
      <c r="BB449" s="190"/>
      <c r="BC449" s="190"/>
      <c r="BD449" s="190"/>
      <c r="BE449" s="190"/>
      <c r="BF449" s="190"/>
      <c r="BG449" s="198" t="str">
        <f>IF(Tabela2[[#This Row],[Nazwa komponentu
'[3']]]&lt;&gt;"",'OT - przykład wodociąg'!$BS449,"")</f>
        <v/>
      </c>
      <c r="BH449" s="190"/>
      <c r="BI449" s="190"/>
      <c r="BJ449" s="190"/>
      <c r="BK449" s="190"/>
      <c r="BL449" s="190"/>
      <c r="BM449" s="190"/>
      <c r="BN449" s="190"/>
      <c r="BO449" s="190"/>
      <c r="BP449" s="190"/>
      <c r="BQ449" s="190"/>
      <c r="BR449" s="218"/>
      <c r="BS449" s="198" t="str">
        <f t="shared" si="7"/>
        <v/>
      </c>
      <c r="BT449" s="190"/>
      <c r="BU449" s="198" t="str">
        <f>IFERROR(IF(VLOOKUP(BS449,Słowniki_komponentów!$U$1:$Z$476,5,FALSE)="wg tabeli materiałowej",INDEX(Słowniki_komponentów!$AD$2:$AG$50,MATCH(BT449,Słowniki_komponentów!$AC$2:$AC$50,0),MATCH(BQ449,Słowniki_komponentów!$AD$1:$AG$1,0)),VLOOKUP(BS449,Słowniki_komponentów!$U$1:$Z$476,5,FALSE)),"brak wszystkich danych")</f>
        <v>brak wszystkich danych</v>
      </c>
      <c r="BV449" s="205"/>
      <c r="BZ449" s="90"/>
      <c r="CA449" s="90"/>
      <c r="CB449" s="90"/>
    </row>
    <row r="450" spans="1:80">
      <c r="A450" s="189" t="s">
        <v>4177</v>
      </c>
      <c r="B450" s="190"/>
      <c r="C450" s="191" t="str">
        <f>IFERROR(VLOOKUP('OT - przykład wodociąg'!$BS450,Słowniki_komponentów!$U$2:$Z$412,4,FALSE),"")</f>
        <v/>
      </c>
      <c r="D450" s="190"/>
      <c r="E450" s="190"/>
      <c r="F450" s="193"/>
      <c r="G450" s="193"/>
      <c r="H450" s="193"/>
      <c r="I450" s="253"/>
      <c r="J450" s="190"/>
      <c r="K450" s="194" t="str">
        <f>IF(Tabela2[[#This Row],[Nazwa komponentu
'[3']]]&lt;&gt;"",VLOOKUP('OT - przykład wodociąg'!$BT450,Słowniki_komponentów!$AC$2:$AH$50,6,FALSE),"")</f>
        <v/>
      </c>
      <c r="L450" s="202"/>
      <c r="M450" s="204"/>
      <c r="N450" s="202"/>
      <c r="O450" s="204">
        <f>'przedmiar - przykład wodociąg'!K458</f>
        <v>0</v>
      </c>
      <c r="P450" s="196" t="str">
        <f>IF(Tabela2[[#This Row],[Nazwa komponentu
'[3']]]&lt;&gt;"",SUM(L450:O450),"")</f>
        <v/>
      </c>
      <c r="Q450" s="190"/>
      <c r="R450" s="193"/>
      <c r="S450" s="193"/>
      <c r="T450" s="193"/>
      <c r="U450" s="190"/>
      <c r="V450" s="192"/>
      <c r="W450" s="197" t="str">
        <f>IFERROR(VLOOKUP('OT - przykład wodociąg'!$BS450,Słowniki_komponentów!$U$2:$Z$412,2,FALSE),"")</f>
        <v/>
      </c>
      <c r="X450" s="194" t="str">
        <f>IF(Tabela2[[#This Row],[Nazwa komponentu
'[3']]]&lt;&gt;"",IF(AND(Tabela2[[#This Row],[Wartość nakładów razem
'[15']]]&lt;3500,OR(MID('OT - przykład wodociąg'!$BS450,1,1)="4",MID('OT - przykład wodociąg'!$BS450,1,1)="5",MID('OT - przykład wodociąg'!$BS450,1,1)="6")),1,'OT - przykład wodociąg'!$BU450),"")</f>
        <v/>
      </c>
      <c r="Y450" s="190"/>
      <c r="Z450" s="190"/>
      <c r="AA450" s="190"/>
      <c r="AB450" s="190"/>
      <c r="AC450" s="198" t="str">
        <f>IF(Tabela2[[#This Row],[Nazwa komponentu
'[3']]]&lt;&gt;"",'OT - przykład wodociąg'!$BU450,"")</f>
        <v/>
      </c>
      <c r="AD450" s="190"/>
      <c r="AE450" s="190"/>
      <c r="AF450" s="190"/>
      <c r="AG450" s="190"/>
      <c r="AH450" s="190"/>
      <c r="AI450" s="190"/>
      <c r="AJ450" s="190"/>
      <c r="AK450" s="190"/>
      <c r="AL450" s="190"/>
      <c r="AM450" s="190"/>
      <c r="AN450" s="190"/>
      <c r="AO450" s="190"/>
      <c r="AP450" s="190"/>
      <c r="AQ450" s="190"/>
      <c r="AR450" s="190"/>
      <c r="AS450" s="190"/>
      <c r="AT450" s="190"/>
      <c r="AU450" s="190"/>
      <c r="AV450" s="242"/>
      <c r="AW450" s="242"/>
      <c r="AX450" s="190"/>
      <c r="AY450" s="190"/>
      <c r="AZ450" s="218"/>
      <c r="BA450" s="190"/>
      <c r="BB450" s="190"/>
      <c r="BC450" s="190"/>
      <c r="BD450" s="190"/>
      <c r="BE450" s="190"/>
      <c r="BF450" s="190"/>
      <c r="BG450" s="198" t="str">
        <f>IF(Tabela2[[#This Row],[Nazwa komponentu
'[3']]]&lt;&gt;"",'OT - przykład wodociąg'!$BS450,"")</f>
        <v/>
      </c>
      <c r="BH450" s="190"/>
      <c r="BI450" s="190"/>
      <c r="BJ450" s="190"/>
      <c r="BK450" s="190"/>
      <c r="BL450" s="190"/>
      <c r="BM450" s="190"/>
      <c r="BN450" s="190"/>
      <c r="BO450" s="190"/>
      <c r="BP450" s="190"/>
      <c r="BQ450" s="190"/>
      <c r="BR450" s="218"/>
      <c r="BS450" s="198" t="str">
        <f t="shared" si="7"/>
        <v/>
      </c>
      <c r="BT450" s="190"/>
      <c r="BU450" s="198" t="str">
        <f>IFERROR(IF(VLOOKUP(BS450,Słowniki_komponentów!$U$1:$Z$476,5,FALSE)="wg tabeli materiałowej",INDEX(Słowniki_komponentów!$AD$2:$AG$50,MATCH(BT450,Słowniki_komponentów!$AC$2:$AC$50,0),MATCH(BQ450,Słowniki_komponentów!$AD$1:$AG$1,0)),VLOOKUP(BS450,Słowniki_komponentów!$U$1:$Z$476,5,FALSE)),"brak wszystkich danych")</f>
        <v>brak wszystkich danych</v>
      </c>
      <c r="BV450" s="205"/>
      <c r="BZ450" s="90"/>
      <c r="CA450" s="90"/>
      <c r="CB450" s="90"/>
    </row>
    <row r="451" spans="1:80">
      <c r="A451" s="189" t="s">
        <v>4178</v>
      </c>
      <c r="B451" s="190"/>
      <c r="C451" s="191" t="str">
        <f>IFERROR(VLOOKUP('OT - przykład wodociąg'!$BS451,Słowniki_komponentów!$U$2:$Z$412,4,FALSE),"")</f>
        <v/>
      </c>
      <c r="D451" s="190"/>
      <c r="E451" s="190"/>
      <c r="F451" s="193"/>
      <c r="G451" s="193"/>
      <c r="H451" s="193"/>
      <c r="I451" s="253"/>
      <c r="J451" s="190"/>
      <c r="K451" s="194" t="str">
        <f>IF(Tabela2[[#This Row],[Nazwa komponentu
'[3']]]&lt;&gt;"",VLOOKUP('OT - przykład wodociąg'!$BT451,Słowniki_komponentów!$AC$2:$AH$50,6,FALSE),"")</f>
        <v/>
      </c>
      <c r="L451" s="202"/>
      <c r="M451" s="204"/>
      <c r="N451" s="202"/>
      <c r="O451" s="204">
        <f>'przedmiar - przykład wodociąg'!K459</f>
        <v>0</v>
      </c>
      <c r="P451" s="196" t="str">
        <f>IF(Tabela2[[#This Row],[Nazwa komponentu
'[3']]]&lt;&gt;"",SUM(L451:O451),"")</f>
        <v/>
      </c>
      <c r="Q451" s="190"/>
      <c r="R451" s="193"/>
      <c r="S451" s="193"/>
      <c r="T451" s="193"/>
      <c r="U451" s="190"/>
      <c r="V451" s="192"/>
      <c r="W451" s="197" t="str">
        <f>IFERROR(VLOOKUP('OT - przykład wodociąg'!$BS451,Słowniki_komponentów!$U$2:$Z$412,2,FALSE),"")</f>
        <v/>
      </c>
      <c r="X451" s="194" t="str">
        <f>IF(Tabela2[[#This Row],[Nazwa komponentu
'[3']]]&lt;&gt;"",IF(AND(Tabela2[[#This Row],[Wartość nakładów razem
'[15']]]&lt;3500,OR(MID('OT - przykład wodociąg'!$BS451,1,1)="4",MID('OT - przykład wodociąg'!$BS451,1,1)="5",MID('OT - przykład wodociąg'!$BS451,1,1)="6")),1,'OT - przykład wodociąg'!$BU451),"")</f>
        <v/>
      </c>
      <c r="Y451" s="190"/>
      <c r="Z451" s="190"/>
      <c r="AA451" s="190"/>
      <c r="AB451" s="190"/>
      <c r="AC451" s="198" t="str">
        <f>IF(Tabela2[[#This Row],[Nazwa komponentu
'[3']]]&lt;&gt;"",'OT - przykład wodociąg'!$BU451,"")</f>
        <v/>
      </c>
      <c r="AD451" s="190"/>
      <c r="AE451" s="190"/>
      <c r="AF451" s="190"/>
      <c r="AG451" s="190"/>
      <c r="AH451" s="190"/>
      <c r="AI451" s="190"/>
      <c r="AJ451" s="190"/>
      <c r="AK451" s="190"/>
      <c r="AL451" s="190"/>
      <c r="AM451" s="190"/>
      <c r="AN451" s="190"/>
      <c r="AO451" s="190"/>
      <c r="AP451" s="190"/>
      <c r="AQ451" s="190"/>
      <c r="AR451" s="190"/>
      <c r="AS451" s="190"/>
      <c r="AT451" s="190"/>
      <c r="AU451" s="190"/>
      <c r="AV451" s="242"/>
      <c r="AW451" s="242"/>
      <c r="AX451" s="190"/>
      <c r="AY451" s="190"/>
      <c r="AZ451" s="218"/>
      <c r="BA451" s="190"/>
      <c r="BB451" s="190"/>
      <c r="BC451" s="190"/>
      <c r="BD451" s="190"/>
      <c r="BE451" s="190"/>
      <c r="BF451" s="190"/>
      <c r="BG451" s="198" t="str">
        <f>IF(Tabela2[[#This Row],[Nazwa komponentu
'[3']]]&lt;&gt;"",'OT - przykład wodociąg'!$BS451,"")</f>
        <v/>
      </c>
      <c r="BH451" s="190"/>
      <c r="BI451" s="190"/>
      <c r="BJ451" s="190"/>
      <c r="BK451" s="190"/>
      <c r="BL451" s="190"/>
      <c r="BM451" s="190"/>
      <c r="BN451" s="190"/>
      <c r="BO451" s="190"/>
      <c r="BP451" s="190"/>
      <c r="BQ451" s="190"/>
      <c r="BR451" s="218"/>
      <c r="BS451" s="198" t="str">
        <f t="shared" si="7"/>
        <v/>
      </c>
      <c r="BT451" s="190"/>
      <c r="BU451" s="198" t="str">
        <f>IFERROR(IF(VLOOKUP(BS451,Słowniki_komponentów!$U$1:$Z$476,5,FALSE)="wg tabeli materiałowej",INDEX(Słowniki_komponentów!$AD$2:$AG$50,MATCH(BT451,Słowniki_komponentów!$AC$2:$AC$50,0),MATCH(BQ451,Słowniki_komponentów!$AD$1:$AG$1,0)),VLOOKUP(BS451,Słowniki_komponentów!$U$1:$Z$476,5,FALSE)),"brak wszystkich danych")</f>
        <v>brak wszystkich danych</v>
      </c>
      <c r="BV451" s="205"/>
      <c r="BZ451" s="90"/>
      <c r="CA451" s="90"/>
      <c r="CB451" s="90"/>
    </row>
    <row r="452" spans="1:80">
      <c r="A452" s="189" t="s">
        <v>4179</v>
      </c>
      <c r="B452" s="190"/>
      <c r="C452" s="191" t="str">
        <f>IFERROR(VLOOKUP('OT - przykład wodociąg'!$BS452,Słowniki_komponentów!$U$2:$Z$412,4,FALSE),"")</f>
        <v/>
      </c>
      <c r="D452" s="190"/>
      <c r="E452" s="190"/>
      <c r="F452" s="193"/>
      <c r="G452" s="193"/>
      <c r="H452" s="193"/>
      <c r="I452" s="253"/>
      <c r="J452" s="190"/>
      <c r="K452" s="194" t="str">
        <f>IF(Tabela2[[#This Row],[Nazwa komponentu
'[3']]]&lt;&gt;"",VLOOKUP('OT - przykład wodociąg'!$BT452,Słowniki_komponentów!$AC$2:$AH$50,6,FALSE),"")</f>
        <v/>
      </c>
      <c r="L452" s="202"/>
      <c r="M452" s="204"/>
      <c r="N452" s="202"/>
      <c r="O452" s="204">
        <f>'przedmiar - przykład wodociąg'!K460</f>
        <v>0</v>
      </c>
      <c r="P452" s="196" t="str">
        <f>IF(Tabela2[[#This Row],[Nazwa komponentu
'[3']]]&lt;&gt;"",SUM(L452:O452),"")</f>
        <v/>
      </c>
      <c r="Q452" s="190"/>
      <c r="R452" s="193"/>
      <c r="S452" s="193"/>
      <c r="T452" s="193"/>
      <c r="U452" s="190"/>
      <c r="V452" s="192"/>
      <c r="W452" s="197" t="str">
        <f>IFERROR(VLOOKUP('OT - przykład wodociąg'!$BS452,Słowniki_komponentów!$U$2:$Z$412,2,FALSE),"")</f>
        <v/>
      </c>
      <c r="X452" s="194" t="str">
        <f>IF(Tabela2[[#This Row],[Nazwa komponentu
'[3']]]&lt;&gt;"",IF(AND(Tabela2[[#This Row],[Wartość nakładów razem
'[15']]]&lt;3500,OR(MID('OT - przykład wodociąg'!$BS452,1,1)="4",MID('OT - przykład wodociąg'!$BS452,1,1)="5",MID('OT - przykład wodociąg'!$BS452,1,1)="6")),1,'OT - przykład wodociąg'!$BU452),"")</f>
        <v/>
      </c>
      <c r="Y452" s="190"/>
      <c r="Z452" s="190"/>
      <c r="AA452" s="190"/>
      <c r="AB452" s="190"/>
      <c r="AC452" s="198" t="str">
        <f>IF(Tabela2[[#This Row],[Nazwa komponentu
'[3']]]&lt;&gt;"",'OT - przykład wodociąg'!$BU452,"")</f>
        <v/>
      </c>
      <c r="AD452" s="190"/>
      <c r="AE452" s="190"/>
      <c r="AF452" s="190"/>
      <c r="AG452" s="190"/>
      <c r="AH452" s="190"/>
      <c r="AI452" s="190"/>
      <c r="AJ452" s="190"/>
      <c r="AK452" s="190"/>
      <c r="AL452" s="190"/>
      <c r="AM452" s="190"/>
      <c r="AN452" s="190"/>
      <c r="AO452" s="190"/>
      <c r="AP452" s="190"/>
      <c r="AQ452" s="190"/>
      <c r="AR452" s="190"/>
      <c r="AS452" s="190"/>
      <c r="AT452" s="190"/>
      <c r="AU452" s="190"/>
      <c r="AV452" s="242"/>
      <c r="AW452" s="242"/>
      <c r="AX452" s="190"/>
      <c r="AY452" s="190"/>
      <c r="AZ452" s="218"/>
      <c r="BA452" s="190"/>
      <c r="BB452" s="190"/>
      <c r="BC452" s="190"/>
      <c r="BD452" s="190"/>
      <c r="BE452" s="190"/>
      <c r="BF452" s="190"/>
      <c r="BG452" s="198" t="str">
        <f>IF(Tabela2[[#This Row],[Nazwa komponentu
'[3']]]&lt;&gt;"",'OT - przykład wodociąg'!$BS452,"")</f>
        <v/>
      </c>
      <c r="BH452" s="190"/>
      <c r="BI452" s="190"/>
      <c r="BJ452" s="190"/>
      <c r="BK452" s="190"/>
      <c r="BL452" s="190"/>
      <c r="BM452" s="190"/>
      <c r="BN452" s="190"/>
      <c r="BO452" s="190"/>
      <c r="BP452" s="190"/>
      <c r="BQ452" s="190"/>
      <c r="BR452" s="218"/>
      <c r="BS452" s="198" t="str">
        <f t="shared" si="7"/>
        <v/>
      </c>
      <c r="BT452" s="190"/>
      <c r="BU452" s="198" t="str">
        <f>IFERROR(IF(VLOOKUP(BS452,Słowniki_komponentów!$U$1:$Z$476,5,FALSE)="wg tabeli materiałowej",INDEX(Słowniki_komponentów!$AD$2:$AG$50,MATCH(BT452,Słowniki_komponentów!$AC$2:$AC$50,0),MATCH(BQ452,Słowniki_komponentów!$AD$1:$AG$1,0)),VLOOKUP(BS452,Słowniki_komponentów!$U$1:$Z$476,5,FALSE)),"brak wszystkich danych")</f>
        <v>brak wszystkich danych</v>
      </c>
      <c r="BV452" s="205"/>
      <c r="BZ452" s="90"/>
      <c r="CA452" s="90"/>
      <c r="CB452" s="90"/>
    </row>
    <row r="453" spans="1:80">
      <c r="A453" s="189" t="s">
        <v>4180</v>
      </c>
      <c r="B453" s="190"/>
      <c r="C453" s="191" t="str">
        <f>IFERROR(VLOOKUP('OT - przykład wodociąg'!$BS453,Słowniki_komponentów!$U$2:$Z$412,4,FALSE),"")</f>
        <v/>
      </c>
      <c r="D453" s="190"/>
      <c r="E453" s="190"/>
      <c r="F453" s="193"/>
      <c r="G453" s="193"/>
      <c r="H453" s="193"/>
      <c r="I453" s="253"/>
      <c r="J453" s="190"/>
      <c r="K453" s="194" t="str">
        <f>IF(Tabela2[[#This Row],[Nazwa komponentu
'[3']]]&lt;&gt;"",VLOOKUP('OT - przykład wodociąg'!$BT453,Słowniki_komponentów!$AC$2:$AH$50,6,FALSE),"")</f>
        <v/>
      </c>
      <c r="L453" s="202"/>
      <c r="M453" s="204"/>
      <c r="N453" s="202"/>
      <c r="O453" s="204">
        <f>'przedmiar - przykład wodociąg'!K461</f>
        <v>0</v>
      </c>
      <c r="P453" s="196" t="str">
        <f>IF(Tabela2[[#This Row],[Nazwa komponentu
'[3']]]&lt;&gt;"",SUM(L453:O453),"")</f>
        <v/>
      </c>
      <c r="Q453" s="190"/>
      <c r="R453" s="193"/>
      <c r="S453" s="193"/>
      <c r="T453" s="193"/>
      <c r="U453" s="190"/>
      <c r="V453" s="192"/>
      <c r="W453" s="197" t="str">
        <f>IFERROR(VLOOKUP('OT - przykład wodociąg'!$BS453,Słowniki_komponentów!$U$2:$Z$412,2,FALSE),"")</f>
        <v/>
      </c>
      <c r="X453" s="194" t="str">
        <f>IF(Tabela2[[#This Row],[Nazwa komponentu
'[3']]]&lt;&gt;"",IF(AND(Tabela2[[#This Row],[Wartość nakładów razem
'[15']]]&lt;3500,OR(MID('OT - przykład wodociąg'!$BS453,1,1)="4",MID('OT - przykład wodociąg'!$BS453,1,1)="5",MID('OT - przykład wodociąg'!$BS453,1,1)="6")),1,'OT - przykład wodociąg'!$BU453),"")</f>
        <v/>
      </c>
      <c r="Y453" s="190"/>
      <c r="Z453" s="190"/>
      <c r="AA453" s="190"/>
      <c r="AB453" s="190"/>
      <c r="AC453" s="198" t="str">
        <f>IF(Tabela2[[#This Row],[Nazwa komponentu
'[3']]]&lt;&gt;"",'OT - przykład wodociąg'!$BU453,"")</f>
        <v/>
      </c>
      <c r="AD453" s="190"/>
      <c r="AE453" s="190"/>
      <c r="AF453" s="190"/>
      <c r="AG453" s="190"/>
      <c r="AH453" s="190"/>
      <c r="AI453" s="190"/>
      <c r="AJ453" s="190"/>
      <c r="AK453" s="190"/>
      <c r="AL453" s="190"/>
      <c r="AM453" s="190"/>
      <c r="AN453" s="190"/>
      <c r="AO453" s="190"/>
      <c r="AP453" s="190"/>
      <c r="AQ453" s="190"/>
      <c r="AR453" s="190"/>
      <c r="AS453" s="190"/>
      <c r="AT453" s="190"/>
      <c r="AU453" s="190"/>
      <c r="AV453" s="242"/>
      <c r="AW453" s="242"/>
      <c r="AX453" s="190"/>
      <c r="AY453" s="190"/>
      <c r="AZ453" s="218"/>
      <c r="BA453" s="190"/>
      <c r="BB453" s="190"/>
      <c r="BC453" s="190"/>
      <c r="BD453" s="190"/>
      <c r="BE453" s="190"/>
      <c r="BF453" s="190"/>
      <c r="BG453" s="198" t="str">
        <f>IF(Tabela2[[#This Row],[Nazwa komponentu
'[3']]]&lt;&gt;"",'OT - przykład wodociąg'!$BS453,"")</f>
        <v/>
      </c>
      <c r="BH453" s="190"/>
      <c r="BI453" s="190"/>
      <c r="BJ453" s="190"/>
      <c r="BK453" s="190"/>
      <c r="BL453" s="190"/>
      <c r="BM453" s="190"/>
      <c r="BN453" s="190"/>
      <c r="BO453" s="190"/>
      <c r="BP453" s="190"/>
      <c r="BQ453" s="190"/>
      <c r="BR453" s="218"/>
      <c r="BS453" s="198" t="str">
        <f t="shared" si="7"/>
        <v/>
      </c>
      <c r="BT453" s="190"/>
      <c r="BU453" s="198" t="str">
        <f>IFERROR(IF(VLOOKUP(BS453,Słowniki_komponentów!$U$1:$Z$476,5,FALSE)="wg tabeli materiałowej",INDEX(Słowniki_komponentów!$AD$2:$AG$50,MATCH(BT453,Słowniki_komponentów!$AC$2:$AC$50,0),MATCH(BQ453,Słowniki_komponentów!$AD$1:$AG$1,0)),VLOOKUP(BS453,Słowniki_komponentów!$U$1:$Z$476,5,FALSE)),"brak wszystkich danych")</f>
        <v>brak wszystkich danych</v>
      </c>
      <c r="BV453" s="205"/>
      <c r="BZ453" s="90"/>
      <c r="CA453" s="90"/>
      <c r="CB453" s="90"/>
    </row>
    <row r="454" spans="1:80">
      <c r="A454" s="189" t="s">
        <v>4181</v>
      </c>
      <c r="B454" s="190"/>
      <c r="C454" s="191" t="str">
        <f>IFERROR(VLOOKUP('OT - przykład wodociąg'!$BS454,Słowniki_komponentów!$U$2:$Z$412,4,FALSE),"")</f>
        <v/>
      </c>
      <c r="D454" s="190"/>
      <c r="E454" s="190"/>
      <c r="F454" s="193"/>
      <c r="G454" s="193"/>
      <c r="H454" s="193"/>
      <c r="I454" s="253"/>
      <c r="J454" s="190"/>
      <c r="K454" s="194" t="str">
        <f>IF(Tabela2[[#This Row],[Nazwa komponentu
'[3']]]&lt;&gt;"",VLOOKUP('OT - przykład wodociąg'!$BT454,Słowniki_komponentów!$AC$2:$AH$50,6,FALSE),"")</f>
        <v/>
      </c>
      <c r="L454" s="202"/>
      <c r="M454" s="204"/>
      <c r="N454" s="202"/>
      <c r="O454" s="204">
        <f>'przedmiar - przykład wodociąg'!K462</f>
        <v>0</v>
      </c>
      <c r="P454" s="196" t="str">
        <f>IF(Tabela2[[#This Row],[Nazwa komponentu
'[3']]]&lt;&gt;"",SUM(L454:O454),"")</f>
        <v/>
      </c>
      <c r="Q454" s="190"/>
      <c r="R454" s="193"/>
      <c r="S454" s="193"/>
      <c r="T454" s="193"/>
      <c r="U454" s="190"/>
      <c r="V454" s="192"/>
      <c r="W454" s="197" t="str">
        <f>IFERROR(VLOOKUP('OT - przykład wodociąg'!$BS454,Słowniki_komponentów!$U$2:$Z$412,2,FALSE),"")</f>
        <v/>
      </c>
      <c r="X454" s="194" t="str">
        <f>IF(Tabela2[[#This Row],[Nazwa komponentu
'[3']]]&lt;&gt;"",IF(AND(Tabela2[[#This Row],[Wartość nakładów razem
'[15']]]&lt;3500,OR(MID('OT - przykład wodociąg'!$BS454,1,1)="4",MID('OT - przykład wodociąg'!$BS454,1,1)="5",MID('OT - przykład wodociąg'!$BS454,1,1)="6")),1,'OT - przykład wodociąg'!$BU454),"")</f>
        <v/>
      </c>
      <c r="Y454" s="190"/>
      <c r="Z454" s="190"/>
      <c r="AA454" s="190"/>
      <c r="AB454" s="190"/>
      <c r="AC454" s="198" t="str">
        <f>IF(Tabela2[[#This Row],[Nazwa komponentu
'[3']]]&lt;&gt;"",'OT - przykład wodociąg'!$BU454,"")</f>
        <v/>
      </c>
      <c r="AD454" s="190"/>
      <c r="AE454" s="190"/>
      <c r="AF454" s="190"/>
      <c r="AG454" s="190"/>
      <c r="AH454" s="190"/>
      <c r="AI454" s="190"/>
      <c r="AJ454" s="190"/>
      <c r="AK454" s="190"/>
      <c r="AL454" s="190"/>
      <c r="AM454" s="190"/>
      <c r="AN454" s="190"/>
      <c r="AO454" s="190"/>
      <c r="AP454" s="190"/>
      <c r="AQ454" s="190"/>
      <c r="AR454" s="190"/>
      <c r="AS454" s="190"/>
      <c r="AT454" s="190"/>
      <c r="AU454" s="190"/>
      <c r="AV454" s="242"/>
      <c r="AW454" s="242"/>
      <c r="AX454" s="190"/>
      <c r="AY454" s="190"/>
      <c r="AZ454" s="218"/>
      <c r="BA454" s="190"/>
      <c r="BB454" s="190"/>
      <c r="BC454" s="190"/>
      <c r="BD454" s="190"/>
      <c r="BE454" s="190"/>
      <c r="BF454" s="190"/>
      <c r="BG454" s="198" t="str">
        <f>IF(Tabela2[[#This Row],[Nazwa komponentu
'[3']]]&lt;&gt;"",'OT - przykład wodociąg'!$BS454,"")</f>
        <v/>
      </c>
      <c r="BH454" s="190"/>
      <c r="BI454" s="190"/>
      <c r="BJ454" s="190"/>
      <c r="BK454" s="190"/>
      <c r="BL454" s="190"/>
      <c r="BM454" s="190"/>
      <c r="BN454" s="190"/>
      <c r="BO454" s="190"/>
      <c r="BP454" s="190"/>
      <c r="BQ454" s="190"/>
      <c r="BR454" s="218"/>
      <c r="BS454" s="198" t="str">
        <f t="shared" si="7"/>
        <v/>
      </c>
      <c r="BT454" s="190"/>
      <c r="BU454" s="198" t="str">
        <f>IFERROR(IF(VLOOKUP(BS454,Słowniki_komponentów!$U$1:$Z$476,5,FALSE)="wg tabeli materiałowej",INDEX(Słowniki_komponentów!$AD$2:$AG$50,MATCH(BT454,Słowniki_komponentów!$AC$2:$AC$50,0),MATCH(BQ454,Słowniki_komponentów!$AD$1:$AG$1,0)),VLOOKUP(BS454,Słowniki_komponentów!$U$1:$Z$476,5,FALSE)),"brak wszystkich danych")</f>
        <v>brak wszystkich danych</v>
      </c>
      <c r="BV454" s="205"/>
      <c r="BZ454" s="90"/>
      <c r="CA454" s="90"/>
      <c r="CB454" s="90"/>
    </row>
    <row r="455" spans="1:80">
      <c r="A455" s="189" t="s">
        <v>4182</v>
      </c>
      <c r="B455" s="190"/>
      <c r="C455" s="191" t="str">
        <f>IFERROR(VLOOKUP('OT - przykład wodociąg'!$BS455,Słowniki_komponentów!$U$2:$Z$412,4,FALSE),"")</f>
        <v/>
      </c>
      <c r="D455" s="190"/>
      <c r="E455" s="190"/>
      <c r="F455" s="193"/>
      <c r="G455" s="193"/>
      <c r="H455" s="193"/>
      <c r="I455" s="253"/>
      <c r="J455" s="190"/>
      <c r="K455" s="194" t="str">
        <f>IF(Tabela2[[#This Row],[Nazwa komponentu
'[3']]]&lt;&gt;"",VLOOKUP('OT - przykład wodociąg'!$BT455,Słowniki_komponentów!$AC$2:$AH$50,6,FALSE),"")</f>
        <v/>
      </c>
      <c r="L455" s="202"/>
      <c r="M455" s="204"/>
      <c r="N455" s="202"/>
      <c r="O455" s="204">
        <f>'przedmiar - przykład wodociąg'!K463</f>
        <v>0</v>
      </c>
      <c r="P455" s="196" t="str">
        <f>IF(Tabela2[[#This Row],[Nazwa komponentu
'[3']]]&lt;&gt;"",SUM(L455:O455),"")</f>
        <v/>
      </c>
      <c r="Q455" s="190"/>
      <c r="R455" s="193"/>
      <c r="S455" s="193"/>
      <c r="T455" s="193"/>
      <c r="U455" s="190"/>
      <c r="V455" s="192"/>
      <c r="W455" s="197" t="str">
        <f>IFERROR(VLOOKUP('OT - przykład wodociąg'!$BS455,Słowniki_komponentów!$U$2:$Z$412,2,FALSE),"")</f>
        <v/>
      </c>
      <c r="X455" s="194" t="str">
        <f>IF(Tabela2[[#This Row],[Nazwa komponentu
'[3']]]&lt;&gt;"",IF(AND(Tabela2[[#This Row],[Wartość nakładów razem
'[15']]]&lt;3500,OR(MID('OT - przykład wodociąg'!$BS455,1,1)="4",MID('OT - przykład wodociąg'!$BS455,1,1)="5",MID('OT - przykład wodociąg'!$BS455,1,1)="6")),1,'OT - przykład wodociąg'!$BU455),"")</f>
        <v/>
      </c>
      <c r="Y455" s="190"/>
      <c r="Z455" s="190"/>
      <c r="AA455" s="190"/>
      <c r="AB455" s="190"/>
      <c r="AC455" s="198" t="str">
        <f>IF(Tabela2[[#This Row],[Nazwa komponentu
'[3']]]&lt;&gt;"",'OT - przykład wodociąg'!$BU455,"")</f>
        <v/>
      </c>
      <c r="AD455" s="190"/>
      <c r="AE455" s="190"/>
      <c r="AF455" s="190"/>
      <c r="AG455" s="190"/>
      <c r="AH455" s="190"/>
      <c r="AI455" s="190"/>
      <c r="AJ455" s="190"/>
      <c r="AK455" s="190"/>
      <c r="AL455" s="190"/>
      <c r="AM455" s="190"/>
      <c r="AN455" s="190"/>
      <c r="AO455" s="190"/>
      <c r="AP455" s="190"/>
      <c r="AQ455" s="190"/>
      <c r="AR455" s="190"/>
      <c r="AS455" s="190"/>
      <c r="AT455" s="190"/>
      <c r="AU455" s="190"/>
      <c r="AV455" s="242"/>
      <c r="AW455" s="242"/>
      <c r="AX455" s="190"/>
      <c r="AY455" s="190"/>
      <c r="AZ455" s="218"/>
      <c r="BA455" s="190"/>
      <c r="BB455" s="190"/>
      <c r="BC455" s="190"/>
      <c r="BD455" s="190"/>
      <c r="BE455" s="190"/>
      <c r="BF455" s="190"/>
      <c r="BG455" s="198" t="str">
        <f>IF(Tabela2[[#This Row],[Nazwa komponentu
'[3']]]&lt;&gt;"",'OT - przykład wodociąg'!$BS455,"")</f>
        <v/>
      </c>
      <c r="BH455" s="190"/>
      <c r="BI455" s="190"/>
      <c r="BJ455" s="190"/>
      <c r="BK455" s="190"/>
      <c r="BL455" s="190"/>
      <c r="BM455" s="190"/>
      <c r="BN455" s="190"/>
      <c r="BO455" s="190"/>
      <c r="BP455" s="190"/>
      <c r="BQ455" s="190"/>
      <c r="BR455" s="218"/>
      <c r="BS455" s="198" t="str">
        <f t="shared" si="7"/>
        <v/>
      </c>
      <c r="BT455" s="190"/>
      <c r="BU455" s="198" t="str">
        <f>IFERROR(IF(VLOOKUP(BS455,Słowniki_komponentów!$U$1:$Z$476,5,FALSE)="wg tabeli materiałowej",INDEX(Słowniki_komponentów!$AD$2:$AG$50,MATCH(BT455,Słowniki_komponentów!$AC$2:$AC$50,0),MATCH(BQ455,Słowniki_komponentów!$AD$1:$AG$1,0)),VLOOKUP(BS455,Słowniki_komponentów!$U$1:$Z$476,5,FALSE)),"brak wszystkich danych")</f>
        <v>brak wszystkich danych</v>
      </c>
      <c r="BV455" s="205"/>
      <c r="BZ455" s="90"/>
      <c r="CA455" s="90"/>
      <c r="CB455" s="90"/>
    </row>
    <row r="456" spans="1:80">
      <c r="A456" s="189" t="s">
        <v>4183</v>
      </c>
      <c r="B456" s="190"/>
      <c r="C456" s="191" t="str">
        <f>IFERROR(VLOOKUP('OT - przykład wodociąg'!$BS456,Słowniki_komponentów!$U$2:$Z$412,4,FALSE),"")</f>
        <v/>
      </c>
      <c r="D456" s="190"/>
      <c r="E456" s="190"/>
      <c r="F456" s="193"/>
      <c r="G456" s="193"/>
      <c r="H456" s="193"/>
      <c r="I456" s="253"/>
      <c r="J456" s="190"/>
      <c r="K456" s="194" t="str">
        <f>IF(Tabela2[[#This Row],[Nazwa komponentu
'[3']]]&lt;&gt;"",VLOOKUP('OT - przykład wodociąg'!$BT456,Słowniki_komponentów!$AC$2:$AH$50,6,FALSE),"")</f>
        <v/>
      </c>
      <c r="L456" s="202"/>
      <c r="M456" s="204"/>
      <c r="N456" s="202"/>
      <c r="O456" s="204">
        <f>'przedmiar - przykład wodociąg'!K464</f>
        <v>0</v>
      </c>
      <c r="P456" s="196" t="str">
        <f>IF(Tabela2[[#This Row],[Nazwa komponentu
'[3']]]&lt;&gt;"",SUM(L456:O456),"")</f>
        <v/>
      </c>
      <c r="Q456" s="190"/>
      <c r="R456" s="193"/>
      <c r="S456" s="193"/>
      <c r="T456" s="193"/>
      <c r="U456" s="190"/>
      <c r="V456" s="192"/>
      <c r="W456" s="197" t="str">
        <f>IFERROR(VLOOKUP('OT - przykład wodociąg'!$BS456,Słowniki_komponentów!$U$2:$Z$412,2,FALSE),"")</f>
        <v/>
      </c>
      <c r="X456" s="194" t="str">
        <f>IF(Tabela2[[#This Row],[Nazwa komponentu
'[3']]]&lt;&gt;"",IF(AND(Tabela2[[#This Row],[Wartość nakładów razem
'[15']]]&lt;3500,OR(MID('OT - przykład wodociąg'!$BS456,1,1)="4",MID('OT - przykład wodociąg'!$BS456,1,1)="5",MID('OT - przykład wodociąg'!$BS456,1,1)="6")),1,'OT - przykład wodociąg'!$BU456),"")</f>
        <v/>
      </c>
      <c r="Y456" s="190"/>
      <c r="Z456" s="190"/>
      <c r="AA456" s="190"/>
      <c r="AB456" s="190"/>
      <c r="AC456" s="198" t="str">
        <f>IF(Tabela2[[#This Row],[Nazwa komponentu
'[3']]]&lt;&gt;"",'OT - przykład wodociąg'!$BU456,"")</f>
        <v/>
      </c>
      <c r="AD456" s="190"/>
      <c r="AE456" s="190"/>
      <c r="AF456" s="190"/>
      <c r="AG456" s="190"/>
      <c r="AH456" s="190"/>
      <c r="AI456" s="190"/>
      <c r="AJ456" s="190"/>
      <c r="AK456" s="190"/>
      <c r="AL456" s="190"/>
      <c r="AM456" s="190"/>
      <c r="AN456" s="190"/>
      <c r="AO456" s="190"/>
      <c r="AP456" s="190"/>
      <c r="AQ456" s="190"/>
      <c r="AR456" s="190"/>
      <c r="AS456" s="190"/>
      <c r="AT456" s="190"/>
      <c r="AU456" s="190"/>
      <c r="AV456" s="242"/>
      <c r="AW456" s="242"/>
      <c r="AX456" s="190"/>
      <c r="AY456" s="190"/>
      <c r="AZ456" s="218"/>
      <c r="BA456" s="190"/>
      <c r="BB456" s="190"/>
      <c r="BC456" s="190"/>
      <c r="BD456" s="190"/>
      <c r="BE456" s="190"/>
      <c r="BF456" s="190"/>
      <c r="BG456" s="198" t="str">
        <f>IF(Tabela2[[#This Row],[Nazwa komponentu
'[3']]]&lt;&gt;"",'OT - przykład wodociąg'!$BS456,"")</f>
        <v/>
      </c>
      <c r="BH456" s="190"/>
      <c r="BI456" s="190"/>
      <c r="BJ456" s="190"/>
      <c r="BK456" s="190"/>
      <c r="BL456" s="190"/>
      <c r="BM456" s="190"/>
      <c r="BN456" s="190"/>
      <c r="BO456" s="190"/>
      <c r="BP456" s="190"/>
      <c r="BQ456" s="190"/>
      <c r="BR456" s="218"/>
      <c r="BS456" s="198" t="str">
        <f t="shared" si="7"/>
        <v/>
      </c>
      <c r="BT456" s="190"/>
      <c r="BU456" s="198" t="str">
        <f>IFERROR(IF(VLOOKUP(BS456,Słowniki_komponentów!$U$1:$Z$476,5,FALSE)="wg tabeli materiałowej",INDEX(Słowniki_komponentów!$AD$2:$AG$50,MATCH(BT456,Słowniki_komponentów!$AC$2:$AC$50,0),MATCH(BQ456,Słowniki_komponentów!$AD$1:$AG$1,0)),VLOOKUP(BS456,Słowniki_komponentów!$U$1:$Z$476,5,FALSE)),"brak wszystkich danych")</f>
        <v>brak wszystkich danych</v>
      </c>
      <c r="BV456" s="205"/>
      <c r="BZ456" s="90"/>
      <c r="CA456" s="90"/>
      <c r="CB456" s="90"/>
    </row>
    <row r="457" spans="1:80">
      <c r="A457" s="189" t="s">
        <v>4184</v>
      </c>
      <c r="B457" s="190"/>
      <c r="C457" s="191" t="str">
        <f>IFERROR(VLOOKUP('OT - przykład wodociąg'!$BS457,Słowniki_komponentów!$U$2:$Z$412,4,FALSE),"")</f>
        <v/>
      </c>
      <c r="D457" s="190"/>
      <c r="E457" s="190"/>
      <c r="F457" s="193"/>
      <c r="G457" s="193"/>
      <c r="H457" s="193"/>
      <c r="I457" s="253"/>
      <c r="J457" s="190"/>
      <c r="K457" s="194" t="str">
        <f>IF(Tabela2[[#This Row],[Nazwa komponentu
'[3']]]&lt;&gt;"",VLOOKUP('OT - przykład wodociąg'!$BT457,Słowniki_komponentów!$AC$2:$AH$50,6,FALSE),"")</f>
        <v/>
      </c>
      <c r="L457" s="202"/>
      <c r="M457" s="204"/>
      <c r="N457" s="202"/>
      <c r="O457" s="204">
        <f>'przedmiar - przykład wodociąg'!K465</f>
        <v>0</v>
      </c>
      <c r="P457" s="196" t="str">
        <f>IF(Tabela2[[#This Row],[Nazwa komponentu
'[3']]]&lt;&gt;"",SUM(L457:O457),"")</f>
        <v/>
      </c>
      <c r="Q457" s="190"/>
      <c r="R457" s="193"/>
      <c r="S457" s="193"/>
      <c r="T457" s="193"/>
      <c r="U457" s="190"/>
      <c r="V457" s="192"/>
      <c r="W457" s="197" t="str">
        <f>IFERROR(VLOOKUP('OT - przykład wodociąg'!$BS457,Słowniki_komponentów!$U$2:$Z$412,2,FALSE),"")</f>
        <v/>
      </c>
      <c r="X457" s="194" t="str">
        <f>IF(Tabela2[[#This Row],[Nazwa komponentu
'[3']]]&lt;&gt;"",IF(AND(Tabela2[[#This Row],[Wartość nakładów razem
'[15']]]&lt;3500,OR(MID('OT - przykład wodociąg'!$BS457,1,1)="4",MID('OT - przykład wodociąg'!$BS457,1,1)="5",MID('OT - przykład wodociąg'!$BS457,1,1)="6")),1,'OT - przykład wodociąg'!$BU457),"")</f>
        <v/>
      </c>
      <c r="Y457" s="190"/>
      <c r="Z457" s="190"/>
      <c r="AA457" s="190"/>
      <c r="AB457" s="190"/>
      <c r="AC457" s="198" t="str">
        <f>IF(Tabela2[[#This Row],[Nazwa komponentu
'[3']]]&lt;&gt;"",'OT - przykład wodociąg'!$BU457,"")</f>
        <v/>
      </c>
      <c r="AD457" s="190"/>
      <c r="AE457" s="190"/>
      <c r="AF457" s="190"/>
      <c r="AG457" s="190"/>
      <c r="AH457" s="190"/>
      <c r="AI457" s="190"/>
      <c r="AJ457" s="190"/>
      <c r="AK457" s="190"/>
      <c r="AL457" s="190"/>
      <c r="AM457" s="190"/>
      <c r="AN457" s="190"/>
      <c r="AO457" s="190"/>
      <c r="AP457" s="190"/>
      <c r="AQ457" s="190"/>
      <c r="AR457" s="190"/>
      <c r="AS457" s="190"/>
      <c r="AT457" s="190"/>
      <c r="AU457" s="190"/>
      <c r="AV457" s="242"/>
      <c r="AW457" s="242"/>
      <c r="AX457" s="190"/>
      <c r="AY457" s="190"/>
      <c r="AZ457" s="218"/>
      <c r="BA457" s="190"/>
      <c r="BB457" s="190"/>
      <c r="BC457" s="190"/>
      <c r="BD457" s="190"/>
      <c r="BE457" s="190"/>
      <c r="BF457" s="190"/>
      <c r="BG457" s="198" t="str">
        <f>IF(Tabela2[[#This Row],[Nazwa komponentu
'[3']]]&lt;&gt;"",'OT - przykład wodociąg'!$BS457,"")</f>
        <v/>
      </c>
      <c r="BH457" s="190"/>
      <c r="BI457" s="190"/>
      <c r="BJ457" s="190"/>
      <c r="BK457" s="190"/>
      <c r="BL457" s="190"/>
      <c r="BM457" s="190"/>
      <c r="BN457" s="190"/>
      <c r="BO457" s="190"/>
      <c r="BP457" s="190"/>
      <c r="BQ457" s="190"/>
      <c r="BR457" s="218"/>
      <c r="BS457" s="198" t="str">
        <f t="shared" si="7"/>
        <v/>
      </c>
      <c r="BT457" s="190"/>
      <c r="BU457" s="198" t="str">
        <f>IFERROR(IF(VLOOKUP(BS457,Słowniki_komponentów!$U$1:$Z$476,5,FALSE)="wg tabeli materiałowej",INDEX(Słowniki_komponentów!$AD$2:$AG$50,MATCH(BT457,Słowniki_komponentów!$AC$2:$AC$50,0),MATCH(BQ457,Słowniki_komponentów!$AD$1:$AG$1,0)),VLOOKUP(BS457,Słowniki_komponentów!$U$1:$Z$476,5,FALSE)),"brak wszystkich danych")</f>
        <v>brak wszystkich danych</v>
      </c>
      <c r="BV457" s="205"/>
      <c r="BZ457" s="90"/>
      <c r="CA457" s="90"/>
      <c r="CB457" s="90"/>
    </row>
    <row r="458" spans="1:80">
      <c r="A458" s="189" t="s">
        <v>4185</v>
      </c>
      <c r="B458" s="190"/>
      <c r="C458" s="191" t="str">
        <f>IFERROR(VLOOKUP('OT - przykład wodociąg'!$BS458,Słowniki_komponentów!$U$2:$Z$412,4,FALSE),"")</f>
        <v/>
      </c>
      <c r="D458" s="190"/>
      <c r="E458" s="190"/>
      <c r="F458" s="193"/>
      <c r="G458" s="193"/>
      <c r="H458" s="193"/>
      <c r="I458" s="253"/>
      <c r="J458" s="190"/>
      <c r="K458" s="194" t="str">
        <f>IF(Tabela2[[#This Row],[Nazwa komponentu
'[3']]]&lt;&gt;"",VLOOKUP('OT - przykład wodociąg'!$BT458,Słowniki_komponentów!$AC$2:$AH$50,6,FALSE),"")</f>
        <v/>
      </c>
      <c r="L458" s="202"/>
      <c r="M458" s="204"/>
      <c r="N458" s="202"/>
      <c r="O458" s="204">
        <f>'przedmiar - przykład wodociąg'!K466</f>
        <v>0</v>
      </c>
      <c r="P458" s="196" t="str">
        <f>IF(Tabela2[[#This Row],[Nazwa komponentu
'[3']]]&lt;&gt;"",SUM(L458:O458),"")</f>
        <v/>
      </c>
      <c r="Q458" s="190"/>
      <c r="R458" s="193"/>
      <c r="S458" s="193"/>
      <c r="T458" s="193"/>
      <c r="U458" s="190"/>
      <c r="V458" s="192"/>
      <c r="W458" s="197" t="str">
        <f>IFERROR(VLOOKUP('OT - przykład wodociąg'!$BS458,Słowniki_komponentów!$U$2:$Z$412,2,FALSE),"")</f>
        <v/>
      </c>
      <c r="X458" s="194" t="str">
        <f>IF(Tabela2[[#This Row],[Nazwa komponentu
'[3']]]&lt;&gt;"",IF(AND(Tabela2[[#This Row],[Wartość nakładów razem
'[15']]]&lt;3500,OR(MID('OT - przykład wodociąg'!$BS458,1,1)="4",MID('OT - przykład wodociąg'!$BS458,1,1)="5",MID('OT - przykład wodociąg'!$BS458,1,1)="6")),1,'OT - przykład wodociąg'!$BU458),"")</f>
        <v/>
      </c>
      <c r="Y458" s="190"/>
      <c r="Z458" s="190"/>
      <c r="AA458" s="190"/>
      <c r="AB458" s="190"/>
      <c r="AC458" s="198" t="str">
        <f>IF(Tabela2[[#This Row],[Nazwa komponentu
'[3']]]&lt;&gt;"",'OT - przykład wodociąg'!$BU458,"")</f>
        <v/>
      </c>
      <c r="AD458" s="190"/>
      <c r="AE458" s="190"/>
      <c r="AF458" s="190"/>
      <c r="AG458" s="190"/>
      <c r="AH458" s="190"/>
      <c r="AI458" s="190"/>
      <c r="AJ458" s="190"/>
      <c r="AK458" s="190"/>
      <c r="AL458" s="190"/>
      <c r="AM458" s="190"/>
      <c r="AN458" s="190"/>
      <c r="AO458" s="190"/>
      <c r="AP458" s="190"/>
      <c r="AQ458" s="190"/>
      <c r="AR458" s="190"/>
      <c r="AS458" s="190"/>
      <c r="AT458" s="190"/>
      <c r="AU458" s="190"/>
      <c r="AV458" s="242"/>
      <c r="AW458" s="242"/>
      <c r="AX458" s="190"/>
      <c r="AY458" s="190"/>
      <c r="AZ458" s="218"/>
      <c r="BA458" s="190"/>
      <c r="BB458" s="190"/>
      <c r="BC458" s="190"/>
      <c r="BD458" s="190"/>
      <c r="BE458" s="190"/>
      <c r="BF458" s="190"/>
      <c r="BG458" s="198" t="str">
        <f>IF(Tabela2[[#This Row],[Nazwa komponentu
'[3']]]&lt;&gt;"",'OT - przykład wodociąg'!$BS458,"")</f>
        <v/>
      </c>
      <c r="BH458" s="190"/>
      <c r="BI458" s="190"/>
      <c r="BJ458" s="190"/>
      <c r="BK458" s="190"/>
      <c r="BL458" s="190"/>
      <c r="BM458" s="190"/>
      <c r="BN458" s="190"/>
      <c r="BO458" s="190"/>
      <c r="BP458" s="190"/>
      <c r="BQ458" s="190"/>
      <c r="BR458" s="218"/>
      <c r="BS458" s="198" t="str">
        <f t="shared" si="7"/>
        <v/>
      </c>
      <c r="BT458" s="190"/>
      <c r="BU458" s="198" t="str">
        <f>IFERROR(IF(VLOOKUP(BS458,Słowniki_komponentów!$U$1:$Z$476,5,FALSE)="wg tabeli materiałowej",INDEX(Słowniki_komponentów!$AD$2:$AG$50,MATCH(BT458,Słowniki_komponentów!$AC$2:$AC$50,0),MATCH(BQ458,Słowniki_komponentów!$AD$1:$AG$1,0)),VLOOKUP(BS458,Słowniki_komponentów!$U$1:$Z$476,5,FALSE)),"brak wszystkich danych")</f>
        <v>brak wszystkich danych</v>
      </c>
      <c r="BV458" s="205"/>
      <c r="BZ458" s="90"/>
      <c r="CA458" s="90"/>
      <c r="CB458" s="90"/>
    </row>
    <row r="459" spans="1:80">
      <c r="A459" s="189" t="s">
        <v>4186</v>
      </c>
      <c r="B459" s="190"/>
      <c r="C459" s="191" t="str">
        <f>IFERROR(VLOOKUP('OT - przykład wodociąg'!$BS459,Słowniki_komponentów!$U$2:$Z$412,4,FALSE),"")</f>
        <v/>
      </c>
      <c r="D459" s="190"/>
      <c r="E459" s="190"/>
      <c r="F459" s="193"/>
      <c r="G459" s="193"/>
      <c r="H459" s="193"/>
      <c r="I459" s="253"/>
      <c r="J459" s="190"/>
      <c r="K459" s="194" t="str">
        <f>IF(Tabela2[[#This Row],[Nazwa komponentu
'[3']]]&lt;&gt;"",VLOOKUP('OT - przykład wodociąg'!$BT459,Słowniki_komponentów!$AC$2:$AH$50,6,FALSE),"")</f>
        <v/>
      </c>
      <c r="L459" s="202"/>
      <c r="M459" s="204"/>
      <c r="N459" s="202"/>
      <c r="O459" s="204">
        <f>'przedmiar - przykład wodociąg'!K467</f>
        <v>0</v>
      </c>
      <c r="P459" s="196" t="str">
        <f>IF(Tabela2[[#This Row],[Nazwa komponentu
'[3']]]&lt;&gt;"",SUM(L459:O459),"")</f>
        <v/>
      </c>
      <c r="Q459" s="190"/>
      <c r="R459" s="193"/>
      <c r="S459" s="193"/>
      <c r="T459" s="193"/>
      <c r="U459" s="190"/>
      <c r="V459" s="192"/>
      <c r="W459" s="197" t="str">
        <f>IFERROR(VLOOKUP('OT - przykład wodociąg'!$BS459,Słowniki_komponentów!$U$2:$Z$412,2,FALSE),"")</f>
        <v/>
      </c>
      <c r="X459" s="194" t="str">
        <f>IF(Tabela2[[#This Row],[Nazwa komponentu
'[3']]]&lt;&gt;"",IF(AND(Tabela2[[#This Row],[Wartość nakładów razem
'[15']]]&lt;3500,OR(MID('OT - przykład wodociąg'!$BS459,1,1)="4",MID('OT - przykład wodociąg'!$BS459,1,1)="5",MID('OT - przykład wodociąg'!$BS459,1,1)="6")),1,'OT - przykład wodociąg'!$BU459),"")</f>
        <v/>
      </c>
      <c r="Y459" s="190"/>
      <c r="Z459" s="190"/>
      <c r="AA459" s="190"/>
      <c r="AB459" s="190"/>
      <c r="AC459" s="198" t="str">
        <f>IF(Tabela2[[#This Row],[Nazwa komponentu
'[3']]]&lt;&gt;"",'OT - przykład wodociąg'!$BU459,"")</f>
        <v/>
      </c>
      <c r="AD459" s="190"/>
      <c r="AE459" s="190"/>
      <c r="AF459" s="190"/>
      <c r="AG459" s="190"/>
      <c r="AH459" s="190"/>
      <c r="AI459" s="190"/>
      <c r="AJ459" s="190"/>
      <c r="AK459" s="190"/>
      <c r="AL459" s="190"/>
      <c r="AM459" s="190"/>
      <c r="AN459" s="190"/>
      <c r="AO459" s="190"/>
      <c r="AP459" s="190"/>
      <c r="AQ459" s="190"/>
      <c r="AR459" s="190"/>
      <c r="AS459" s="190"/>
      <c r="AT459" s="190"/>
      <c r="AU459" s="190"/>
      <c r="AV459" s="242"/>
      <c r="AW459" s="242"/>
      <c r="AX459" s="190"/>
      <c r="AY459" s="190"/>
      <c r="AZ459" s="218"/>
      <c r="BA459" s="190"/>
      <c r="BB459" s="190"/>
      <c r="BC459" s="190"/>
      <c r="BD459" s="190"/>
      <c r="BE459" s="190"/>
      <c r="BF459" s="190"/>
      <c r="BG459" s="198" t="str">
        <f>IF(Tabela2[[#This Row],[Nazwa komponentu
'[3']]]&lt;&gt;"",'OT - przykład wodociąg'!$BS459,"")</f>
        <v/>
      </c>
      <c r="BH459" s="190"/>
      <c r="BI459" s="190"/>
      <c r="BJ459" s="190"/>
      <c r="BK459" s="190"/>
      <c r="BL459" s="190"/>
      <c r="BM459" s="190"/>
      <c r="BN459" s="190"/>
      <c r="BO459" s="190"/>
      <c r="BP459" s="190"/>
      <c r="BQ459" s="190"/>
      <c r="BR459" s="218"/>
      <c r="BS459" s="198" t="str">
        <f t="shared" si="7"/>
        <v/>
      </c>
      <c r="BT459" s="190"/>
      <c r="BU459" s="198" t="str">
        <f>IFERROR(IF(VLOOKUP(BS459,Słowniki_komponentów!$U$1:$Z$476,5,FALSE)="wg tabeli materiałowej",INDEX(Słowniki_komponentów!$AD$2:$AG$50,MATCH(BT459,Słowniki_komponentów!$AC$2:$AC$50,0),MATCH(BQ459,Słowniki_komponentów!$AD$1:$AG$1,0)),VLOOKUP(BS459,Słowniki_komponentów!$U$1:$Z$476,5,FALSE)),"brak wszystkich danych")</f>
        <v>brak wszystkich danych</v>
      </c>
      <c r="BV459" s="205"/>
      <c r="BZ459" s="90"/>
      <c r="CA459" s="90"/>
      <c r="CB459" s="90"/>
    </row>
    <row r="460" spans="1:80">
      <c r="A460" s="189" t="s">
        <v>4187</v>
      </c>
      <c r="B460" s="190"/>
      <c r="C460" s="191" t="str">
        <f>IFERROR(VLOOKUP('OT - przykład wodociąg'!$BS460,Słowniki_komponentów!$U$2:$Z$412,4,FALSE),"")</f>
        <v/>
      </c>
      <c r="D460" s="190"/>
      <c r="E460" s="190"/>
      <c r="F460" s="193"/>
      <c r="G460" s="193"/>
      <c r="H460" s="193"/>
      <c r="I460" s="253"/>
      <c r="J460" s="190"/>
      <c r="K460" s="194" t="str">
        <f>IF(Tabela2[[#This Row],[Nazwa komponentu
'[3']]]&lt;&gt;"",VLOOKUP('OT - przykład wodociąg'!$BT460,Słowniki_komponentów!$AC$2:$AH$50,6,FALSE),"")</f>
        <v/>
      </c>
      <c r="L460" s="202"/>
      <c r="M460" s="204"/>
      <c r="N460" s="202"/>
      <c r="O460" s="204">
        <f>'przedmiar - przykład wodociąg'!K468</f>
        <v>0</v>
      </c>
      <c r="P460" s="196" t="str">
        <f>IF(Tabela2[[#This Row],[Nazwa komponentu
'[3']]]&lt;&gt;"",SUM(L460:O460),"")</f>
        <v/>
      </c>
      <c r="Q460" s="190"/>
      <c r="R460" s="193"/>
      <c r="S460" s="193"/>
      <c r="T460" s="193"/>
      <c r="U460" s="190"/>
      <c r="V460" s="192"/>
      <c r="W460" s="197" t="str">
        <f>IFERROR(VLOOKUP('OT - przykład wodociąg'!$BS460,Słowniki_komponentów!$U$2:$Z$412,2,FALSE),"")</f>
        <v/>
      </c>
      <c r="X460" s="194" t="str">
        <f>IF(Tabela2[[#This Row],[Nazwa komponentu
'[3']]]&lt;&gt;"",IF(AND(Tabela2[[#This Row],[Wartość nakładów razem
'[15']]]&lt;3500,OR(MID('OT - przykład wodociąg'!$BS460,1,1)="4",MID('OT - przykład wodociąg'!$BS460,1,1)="5",MID('OT - przykład wodociąg'!$BS460,1,1)="6")),1,'OT - przykład wodociąg'!$BU460),"")</f>
        <v/>
      </c>
      <c r="Y460" s="190"/>
      <c r="Z460" s="190"/>
      <c r="AA460" s="190"/>
      <c r="AB460" s="190"/>
      <c r="AC460" s="198" t="str">
        <f>IF(Tabela2[[#This Row],[Nazwa komponentu
'[3']]]&lt;&gt;"",'OT - przykład wodociąg'!$BU460,"")</f>
        <v/>
      </c>
      <c r="AD460" s="190"/>
      <c r="AE460" s="190"/>
      <c r="AF460" s="190"/>
      <c r="AG460" s="190"/>
      <c r="AH460" s="190"/>
      <c r="AI460" s="190"/>
      <c r="AJ460" s="190"/>
      <c r="AK460" s="190"/>
      <c r="AL460" s="190"/>
      <c r="AM460" s="190"/>
      <c r="AN460" s="190"/>
      <c r="AO460" s="190"/>
      <c r="AP460" s="190"/>
      <c r="AQ460" s="190"/>
      <c r="AR460" s="190"/>
      <c r="AS460" s="190"/>
      <c r="AT460" s="190"/>
      <c r="AU460" s="190"/>
      <c r="AV460" s="242"/>
      <c r="AW460" s="242"/>
      <c r="AX460" s="190"/>
      <c r="AY460" s="190"/>
      <c r="AZ460" s="218"/>
      <c r="BA460" s="190"/>
      <c r="BB460" s="190"/>
      <c r="BC460" s="190"/>
      <c r="BD460" s="190"/>
      <c r="BE460" s="190"/>
      <c r="BF460" s="190"/>
      <c r="BG460" s="198" t="str">
        <f>IF(Tabela2[[#This Row],[Nazwa komponentu
'[3']]]&lt;&gt;"",'OT - przykład wodociąg'!$BS460,"")</f>
        <v/>
      </c>
      <c r="BH460" s="190"/>
      <c r="BI460" s="190"/>
      <c r="BJ460" s="190"/>
      <c r="BK460" s="190"/>
      <c r="BL460" s="190"/>
      <c r="BM460" s="190"/>
      <c r="BN460" s="190"/>
      <c r="BO460" s="190"/>
      <c r="BP460" s="190"/>
      <c r="BQ460" s="190"/>
      <c r="BR460" s="218"/>
      <c r="BS460" s="198" t="str">
        <f t="shared" si="7"/>
        <v/>
      </c>
      <c r="BT460" s="190"/>
      <c r="BU460" s="198" t="str">
        <f>IFERROR(IF(VLOOKUP(BS460,Słowniki_komponentów!$U$1:$Z$476,5,FALSE)="wg tabeli materiałowej",INDEX(Słowniki_komponentów!$AD$2:$AG$50,MATCH(BT460,Słowniki_komponentów!$AC$2:$AC$50,0),MATCH(BQ460,Słowniki_komponentów!$AD$1:$AG$1,0)),VLOOKUP(BS460,Słowniki_komponentów!$U$1:$Z$476,5,FALSE)),"brak wszystkich danych")</f>
        <v>brak wszystkich danych</v>
      </c>
      <c r="BV460" s="205"/>
      <c r="BZ460" s="90"/>
      <c r="CA460" s="90"/>
      <c r="CB460" s="90"/>
    </row>
    <row r="461" spans="1:80">
      <c r="A461" s="189" t="s">
        <v>4188</v>
      </c>
      <c r="B461" s="190"/>
      <c r="C461" s="191" t="str">
        <f>IFERROR(VLOOKUP('OT - przykład wodociąg'!$BS461,Słowniki_komponentów!$U$2:$Z$412,4,FALSE),"")</f>
        <v/>
      </c>
      <c r="D461" s="190"/>
      <c r="E461" s="190"/>
      <c r="F461" s="193"/>
      <c r="G461" s="193"/>
      <c r="H461" s="193"/>
      <c r="I461" s="253"/>
      <c r="J461" s="190"/>
      <c r="K461" s="194" t="str">
        <f>IF(Tabela2[[#This Row],[Nazwa komponentu
'[3']]]&lt;&gt;"",VLOOKUP('OT - przykład wodociąg'!$BT461,Słowniki_komponentów!$AC$2:$AH$50,6,FALSE),"")</f>
        <v/>
      </c>
      <c r="L461" s="202"/>
      <c r="M461" s="204"/>
      <c r="N461" s="202"/>
      <c r="O461" s="204">
        <f>'przedmiar - przykład wodociąg'!K469</f>
        <v>0</v>
      </c>
      <c r="P461" s="196" t="str">
        <f>IF(Tabela2[[#This Row],[Nazwa komponentu
'[3']]]&lt;&gt;"",SUM(L461:O461),"")</f>
        <v/>
      </c>
      <c r="Q461" s="190"/>
      <c r="R461" s="193"/>
      <c r="S461" s="193"/>
      <c r="T461" s="193"/>
      <c r="U461" s="190"/>
      <c r="V461" s="192"/>
      <c r="W461" s="197" t="str">
        <f>IFERROR(VLOOKUP('OT - przykład wodociąg'!$BS461,Słowniki_komponentów!$U$2:$Z$412,2,FALSE),"")</f>
        <v/>
      </c>
      <c r="X461" s="194" t="str">
        <f>IF(Tabela2[[#This Row],[Nazwa komponentu
'[3']]]&lt;&gt;"",IF(AND(Tabela2[[#This Row],[Wartość nakładów razem
'[15']]]&lt;3500,OR(MID('OT - przykład wodociąg'!$BS461,1,1)="4",MID('OT - przykład wodociąg'!$BS461,1,1)="5",MID('OT - przykład wodociąg'!$BS461,1,1)="6")),1,'OT - przykład wodociąg'!$BU461),"")</f>
        <v/>
      </c>
      <c r="Y461" s="190"/>
      <c r="Z461" s="190"/>
      <c r="AA461" s="190"/>
      <c r="AB461" s="190"/>
      <c r="AC461" s="198" t="str">
        <f>IF(Tabela2[[#This Row],[Nazwa komponentu
'[3']]]&lt;&gt;"",'OT - przykład wodociąg'!$BU461,"")</f>
        <v/>
      </c>
      <c r="AD461" s="190"/>
      <c r="AE461" s="190"/>
      <c r="AF461" s="190"/>
      <c r="AG461" s="190"/>
      <c r="AH461" s="190"/>
      <c r="AI461" s="190"/>
      <c r="AJ461" s="190"/>
      <c r="AK461" s="190"/>
      <c r="AL461" s="190"/>
      <c r="AM461" s="190"/>
      <c r="AN461" s="190"/>
      <c r="AO461" s="190"/>
      <c r="AP461" s="190"/>
      <c r="AQ461" s="190"/>
      <c r="AR461" s="190"/>
      <c r="AS461" s="190"/>
      <c r="AT461" s="190"/>
      <c r="AU461" s="190"/>
      <c r="AV461" s="242"/>
      <c r="AW461" s="242"/>
      <c r="AX461" s="190"/>
      <c r="AY461" s="190"/>
      <c r="AZ461" s="218"/>
      <c r="BA461" s="190"/>
      <c r="BB461" s="190"/>
      <c r="BC461" s="190"/>
      <c r="BD461" s="190"/>
      <c r="BE461" s="190"/>
      <c r="BF461" s="190"/>
      <c r="BG461" s="198" t="str">
        <f>IF(Tabela2[[#This Row],[Nazwa komponentu
'[3']]]&lt;&gt;"",'OT - przykład wodociąg'!$BS461,"")</f>
        <v/>
      </c>
      <c r="BH461" s="190"/>
      <c r="BI461" s="190"/>
      <c r="BJ461" s="190"/>
      <c r="BK461" s="190"/>
      <c r="BL461" s="190"/>
      <c r="BM461" s="190"/>
      <c r="BN461" s="190"/>
      <c r="BO461" s="190"/>
      <c r="BP461" s="190"/>
      <c r="BQ461" s="190"/>
      <c r="BR461" s="218"/>
      <c r="BS461" s="198" t="str">
        <f t="shared" si="7"/>
        <v/>
      </c>
      <c r="BT461" s="190"/>
      <c r="BU461" s="198" t="str">
        <f>IFERROR(IF(VLOOKUP(BS461,Słowniki_komponentów!$U$1:$Z$476,5,FALSE)="wg tabeli materiałowej",INDEX(Słowniki_komponentów!$AD$2:$AG$50,MATCH(BT461,Słowniki_komponentów!$AC$2:$AC$50,0),MATCH(BQ461,Słowniki_komponentów!$AD$1:$AG$1,0)),VLOOKUP(BS461,Słowniki_komponentów!$U$1:$Z$476,5,FALSE)),"brak wszystkich danych")</f>
        <v>brak wszystkich danych</v>
      </c>
      <c r="BV461" s="205"/>
      <c r="BZ461" s="90"/>
      <c r="CA461" s="90"/>
      <c r="CB461" s="90"/>
    </row>
    <row r="462" spans="1:80">
      <c r="A462" s="189" t="s">
        <v>4189</v>
      </c>
      <c r="B462" s="190"/>
      <c r="C462" s="191" t="str">
        <f>IFERROR(VLOOKUP('OT - przykład wodociąg'!$BS462,Słowniki_komponentów!$U$2:$Z$412,4,FALSE),"")</f>
        <v/>
      </c>
      <c r="D462" s="190"/>
      <c r="E462" s="190"/>
      <c r="F462" s="193"/>
      <c r="G462" s="193"/>
      <c r="H462" s="193"/>
      <c r="I462" s="253"/>
      <c r="J462" s="190"/>
      <c r="K462" s="194" t="str">
        <f>IF(Tabela2[[#This Row],[Nazwa komponentu
'[3']]]&lt;&gt;"",VLOOKUP('OT - przykład wodociąg'!$BT462,Słowniki_komponentów!$AC$2:$AH$50,6,FALSE),"")</f>
        <v/>
      </c>
      <c r="L462" s="202"/>
      <c r="M462" s="204"/>
      <c r="N462" s="202"/>
      <c r="O462" s="204">
        <f>'przedmiar - przykład wodociąg'!K470</f>
        <v>0</v>
      </c>
      <c r="P462" s="196" t="str">
        <f>IF(Tabela2[[#This Row],[Nazwa komponentu
'[3']]]&lt;&gt;"",SUM(L462:O462),"")</f>
        <v/>
      </c>
      <c r="Q462" s="190"/>
      <c r="R462" s="193"/>
      <c r="S462" s="193"/>
      <c r="T462" s="193"/>
      <c r="U462" s="190"/>
      <c r="V462" s="192"/>
      <c r="W462" s="197" t="str">
        <f>IFERROR(VLOOKUP('OT - przykład wodociąg'!$BS462,Słowniki_komponentów!$U$2:$Z$412,2,FALSE),"")</f>
        <v/>
      </c>
      <c r="X462" s="194" t="str">
        <f>IF(Tabela2[[#This Row],[Nazwa komponentu
'[3']]]&lt;&gt;"",IF(AND(Tabela2[[#This Row],[Wartość nakładów razem
'[15']]]&lt;3500,OR(MID('OT - przykład wodociąg'!$BS462,1,1)="4",MID('OT - przykład wodociąg'!$BS462,1,1)="5",MID('OT - przykład wodociąg'!$BS462,1,1)="6")),1,'OT - przykład wodociąg'!$BU462),"")</f>
        <v/>
      </c>
      <c r="Y462" s="190"/>
      <c r="Z462" s="190"/>
      <c r="AA462" s="190"/>
      <c r="AB462" s="190"/>
      <c r="AC462" s="198" t="str">
        <f>IF(Tabela2[[#This Row],[Nazwa komponentu
'[3']]]&lt;&gt;"",'OT - przykład wodociąg'!$BU462,"")</f>
        <v/>
      </c>
      <c r="AD462" s="190"/>
      <c r="AE462" s="190"/>
      <c r="AF462" s="190"/>
      <c r="AG462" s="190"/>
      <c r="AH462" s="190"/>
      <c r="AI462" s="190"/>
      <c r="AJ462" s="190"/>
      <c r="AK462" s="190"/>
      <c r="AL462" s="190"/>
      <c r="AM462" s="190"/>
      <c r="AN462" s="190"/>
      <c r="AO462" s="190"/>
      <c r="AP462" s="190"/>
      <c r="AQ462" s="190"/>
      <c r="AR462" s="190"/>
      <c r="AS462" s="190"/>
      <c r="AT462" s="190"/>
      <c r="AU462" s="190"/>
      <c r="AV462" s="242"/>
      <c r="AW462" s="242"/>
      <c r="AX462" s="190"/>
      <c r="AY462" s="190"/>
      <c r="AZ462" s="218"/>
      <c r="BA462" s="190"/>
      <c r="BB462" s="190"/>
      <c r="BC462" s="190"/>
      <c r="BD462" s="190"/>
      <c r="BE462" s="190"/>
      <c r="BF462" s="190"/>
      <c r="BG462" s="198" t="str">
        <f>IF(Tabela2[[#This Row],[Nazwa komponentu
'[3']]]&lt;&gt;"",'OT - przykład wodociąg'!$BS462,"")</f>
        <v/>
      </c>
      <c r="BH462" s="190"/>
      <c r="BI462" s="190"/>
      <c r="BJ462" s="190"/>
      <c r="BK462" s="190"/>
      <c r="BL462" s="190"/>
      <c r="BM462" s="190"/>
      <c r="BN462" s="190"/>
      <c r="BO462" s="190"/>
      <c r="BP462" s="190"/>
      <c r="BQ462" s="190"/>
      <c r="BR462" s="218"/>
      <c r="BS462" s="198" t="str">
        <f t="shared" si="7"/>
        <v/>
      </c>
      <c r="BT462" s="190"/>
      <c r="BU462" s="198" t="str">
        <f>IFERROR(IF(VLOOKUP(BS462,Słowniki_komponentów!$U$1:$Z$476,5,FALSE)="wg tabeli materiałowej",INDEX(Słowniki_komponentów!$AD$2:$AG$50,MATCH(BT462,Słowniki_komponentów!$AC$2:$AC$50,0),MATCH(BQ462,Słowniki_komponentów!$AD$1:$AG$1,0)),VLOOKUP(BS462,Słowniki_komponentów!$U$1:$Z$476,5,FALSE)),"brak wszystkich danych")</f>
        <v>brak wszystkich danych</v>
      </c>
      <c r="BV462" s="205"/>
      <c r="BZ462" s="90"/>
      <c r="CA462" s="90"/>
      <c r="CB462" s="90"/>
    </row>
    <row r="463" spans="1:80">
      <c r="A463" s="189" t="s">
        <v>4190</v>
      </c>
      <c r="B463" s="190"/>
      <c r="C463" s="191" t="str">
        <f>IFERROR(VLOOKUP('OT - przykład wodociąg'!$BS463,Słowniki_komponentów!$U$2:$Z$412,4,FALSE),"")</f>
        <v/>
      </c>
      <c r="D463" s="190"/>
      <c r="E463" s="190"/>
      <c r="F463" s="193"/>
      <c r="G463" s="193"/>
      <c r="H463" s="193"/>
      <c r="I463" s="253"/>
      <c r="J463" s="190"/>
      <c r="K463" s="194" t="str">
        <f>IF(Tabela2[[#This Row],[Nazwa komponentu
'[3']]]&lt;&gt;"",VLOOKUP('OT - przykład wodociąg'!$BT463,Słowniki_komponentów!$AC$2:$AH$50,6,FALSE),"")</f>
        <v/>
      </c>
      <c r="L463" s="202"/>
      <c r="M463" s="204"/>
      <c r="N463" s="202"/>
      <c r="O463" s="204">
        <f>'przedmiar - przykład wodociąg'!K471</f>
        <v>0</v>
      </c>
      <c r="P463" s="196" t="str">
        <f>IF(Tabela2[[#This Row],[Nazwa komponentu
'[3']]]&lt;&gt;"",SUM(L463:O463),"")</f>
        <v/>
      </c>
      <c r="Q463" s="190"/>
      <c r="R463" s="193"/>
      <c r="S463" s="193"/>
      <c r="T463" s="193"/>
      <c r="U463" s="190"/>
      <c r="V463" s="192"/>
      <c r="W463" s="197" t="str">
        <f>IFERROR(VLOOKUP('OT - przykład wodociąg'!$BS463,Słowniki_komponentów!$U$2:$Z$412,2,FALSE),"")</f>
        <v/>
      </c>
      <c r="X463" s="194" t="str">
        <f>IF(Tabela2[[#This Row],[Nazwa komponentu
'[3']]]&lt;&gt;"",IF(AND(Tabela2[[#This Row],[Wartość nakładów razem
'[15']]]&lt;3500,OR(MID('OT - przykład wodociąg'!$BS463,1,1)="4",MID('OT - przykład wodociąg'!$BS463,1,1)="5",MID('OT - przykład wodociąg'!$BS463,1,1)="6")),1,'OT - przykład wodociąg'!$BU463),"")</f>
        <v/>
      </c>
      <c r="Y463" s="190"/>
      <c r="Z463" s="190"/>
      <c r="AA463" s="190"/>
      <c r="AB463" s="190"/>
      <c r="AC463" s="198" t="str">
        <f>IF(Tabela2[[#This Row],[Nazwa komponentu
'[3']]]&lt;&gt;"",'OT - przykład wodociąg'!$BU463,"")</f>
        <v/>
      </c>
      <c r="AD463" s="190"/>
      <c r="AE463" s="190"/>
      <c r="AF463" s="190"/>
      <c r="AG463" s="190"/>
      <c r="AH463" s="190"/>
      <c r="AI463" s="190"/>
      <c r="AJ463" s="190"/>
      <c r="AK463" s="190"/>
      <c r="AL463" s="190"/>
      <c r="AM463" s="190"/>
      <c r="AN463" s="190"/>
      <c r="AO463" s="190"/>
      <c r="AP463" s="190"/>
      <c r="AQ463" s="190"/>
      <c r="AR463" s="190"/>
      <c r="AS463" s="190"/>
      <c r="AT463" s="190"/>
      <c r="AU463" s="190"/>
      <c r="AV463" s="242"/>
      <c r="AW463" s="242"/>
      <c r="AX463" s="190"/>
      <c r="AY463" s="190"/>
      <c r="AZ463" s="218"/>
      <c r="BA463" s="190"/>
      <c r="BB463" s="190"/>
      <c r="BC463" s="190"/>
      <c r="BD463" s="190"/>
      <c r="BE463" s="190"/>
      <c r="BF463" s="190"/>
      <c r="BG463" s="198" t="str">
        <f>IF(Tabela2[[#This Row],[Nazwa komponentu
'[3']]]&lt;&gt;"",'OT - przykład wodociąg'!$BS463,"")</f>
        <v/>
      </c>
      <c r="BH463" s="190"/>
      <c r="BI463" s="190"/>
      <c r="BJ463" s="190"/>
      <c r="BK463" s="190"/>
      <c r="BL463" s="190"/>
      <c r="BM463" s="190"/>
      <c r="BN463" s="190"/>
      <c r="BO463" s="190"/>
      <c r="BP463" s="190"/>
      <c r="BQ463" s="190"/>
      <c r="BR463" s="218"/>
      <c r="BS463" s="198" t="str">
        <f t="shared" si="7"/>
        <v/>
      </c>
      <c r="BT463" s="190"/>
      <c r="BU463" s="198" t="str">
        <f>IFERROR(IF(VLOOKUP(BS463,Słowniki_komponentów!$U$1:$Z$476,5,FALSE)="wg tabeli materiałowej",INDEX(Słowniki_komponentów!$AD$2:$AG$50,MATCH(BT463,Słowniki_komponentów!$AC$2:$AC$50,0),MATCH(BQ463,Słowniki_komponentów!$AD$1:$AG$1,0)),VLOOKUP(BS463,Słowniki_komponentów!$U$1:$Z$476,5,FALSE)),"brak wszystkich danych")</f>
        <v>brak wszystkich danych</v>
      </c>
      <c r="BV463" s="205"/>
      <c r="BZ463" s="90"/>
      <c r="CA463" s="90"/>
      <c r="CB463" s="90"/>
    </row>
    <row r="464" spans="1:80">
      <c r="A464" s="189" t="s">
        <v>4191</v>
      </c>
      <c r="B464" s="190"/>
      <c r="C464" s="191" t="str">
        <f>IFERROR(VLOOKUP('OT - przykład wodociąg'!$BS464,Słowniki_komponentów!$U$2:$Z$412,4,FALSE),"")</f>
        <v/>
      </c>
      <c r="D464" s="190"/>
      <c r="E464" s="190"/>
      <c r="F464" s="193"/>
      <c r="G464" s="193"/>
      <c r="H464" s="193"/>
      <c r="I464" s="253"/>
      <c r="J464" s="190"/>
      <c r="K464" s="194" t="str">
        <f>IF(Tabela2[[#This Row],[Nazwa komponentu
'[3']]]&lt;&gt;"",VLOOKUP('OT - przykład wodociąg'!$BT464,Słowniki_komponentów!$AC$2:$AH$50,6,FALSE),"")</f>
        <v/>
      </c>
      <c r="L464" s="202"/>
      <c r="M464" s="204"/>
      <c r="N464" s="202"/>
      <c r="O464" s="204">
        <f>'przedmiar - przykład wodociąg'!K472</f>
        <v>0</v>
      </c>
      <c r="P464" s="196" t="str">
        <f>IF(Tabela2[[#This Row],[Nazwa komponentu
'[3']]]&lt;&gt;"",SUM(L464:O464),"")</f>
        <v/>
      </c>
      <c r="Q464" s="190"/>
      <c r="R464" s="193"/>
      <c r="S464" s="193"/>
      <c r="T464" s="193"/>
      <c r="U464" s="190"/>
      <c r="V464" s="192"/>
      <c r="W464" s="197" t="str">
        <f>IFERROR(VLOOKUP('OT - przykład wodociąg'!$BS464,Słowniki_komponentów!$U$2:$Z$412,2,FALSE),"")</f>
        <v/>
      </c>
      <c r="X464" s="194" t="str">
        <f>IF(Tabela2[[#This Row],[Nazwa komponentu
'[3']]]&lt;&gt;"",IF(AND(Tabela2[[#This Row],[Wartość nakładów razem
'[15']]]&lt;3500,OR(MID('OT - przykład wodociąg'!$BS464,1,1)="4",MID('OT - przykład wodociąg'!$BS464,1,1)="5",MID('OT - przykład wodociąg'!$BS464,1,1)="6")),1,'OT - przykład wodociąg'!$BU464),"")</f>
        <v/>
      </c>
      <c r="Y464" s="190"/>
      <c r="Z464" s="190"/>
      <c r="AA464" s="190"/>
      <c r="AB464" s="190"/>
      <c r="AC464" s="198" t="str">
        <f>IF(Tabela2[[#This Row],[Nazwa komponentu
'[3']]]&lt;&gt;"",'OT - przykład wodociąg'!$BU464,"")</f>
        <v/>
      </c>
      <c r="AD464" s="190"/>
      <c r="AE464" s="190"/>
      <c r="AF464" s="190"/>
      <c r="AG464" s="190"/>
      <c r="AH464" s="190"/>
      <c r="AI464" s="190"/>
      <c r="AJ464" s="190"/>
      <c r="AK464" s="190"/>
      <c r="AL464" s="190"/>
      <c r="AM464" s="190"/>
      <c r="AN464" s="190"/>
      <c r="AO464" s="190"/>
      <c r="AP464" s="190"/>
      <c r="AQ464" s="190"/>
      <c r="AR464" s="190"/>
      <c r="AS464" s="190"/>
      <c r="AT464" s="190"/>
      <c r="AU464" s="190"/>
      <c r="AV464" s="242"/>
      <c r="AW464" s="242"/>
      <c r="AX464" s="190"/>
      <c r="AY464" s="190"/>
      <c r="AZ464" s="218"/>
      <c r="BA464" s="190"/>
      <c r="BB464" s="190"/>
      <c r="BC464" s="190"/>
      <c r="BD464" s="190"/>
      <c r="BE464" s="190"/>
      <c r="BF464" s="190"/>
      <c r="BG464" s="198" t="str">
        <f>IF(Tabela2[[#This Row],[Nazwa komponentu
'[3']]]&lt;&gt;"",'OT - przykład wodociąg'!$BS464,"")</f>
        <v/>
      </c>
      <c r="BH464" s="190"/>
      <c r="BI464" s="190"/>
      <c r="BJ464" s="190"/>
      <c r="BK464" s="190"/>
      <c r="BL464" s="190"/>
      <c r="BM464" s="190"/>
      <c r="BN464" s="190"/>
      <c r="BO464" s="190"/>
      <c r="BP464" s="190"/>
      <c r="BQ464" s="190"/>
      <c r="BR464" s="218"/>
      <c r="BS464" s="198" t="str">
        <f t="shared" si="7"/>
        <v/>
      </c>
      <c r="BT464" s="190"/>
      <c r="BU464" s="198" t="str">
        <f>IFERROR(IF(VLOOKUP(BS464,Słowniki_komponentów!$U$1:$Z$476,5,FALSE)="wg tabeli materiałowej",INDEX(Słowniki_komponentów!$AD$2:$AG$50,MATCH(BT464,Słowniki_komponentów!$AC$2:$AC$50,0),MATCH(BQ464,Słowniki_komponentów!$AD$1:$AG$1,0)),VLOOKUP(BS464,Słowniki_komponentów!$U$1:$Z$476,5,FALSE)),"brak wszystkich danych")</f>
        <v>brak wszystkich danych</v>
      </c>
      <c r="BV464" s="205"/>
      <c r="BZ464" s="90"/>
      <c r="CA464" s="90"/>
      <c r="CB464" s="90"/>
    </row>
    <row r="465" spans="1:80">
      <c r="A465" s="189" t="s">
        <v>4192</v>
      </c>
      <c r="B465" s="190"/>
      <c r="C465" s="191" t="str">
        <f>IFERROR(VLOOKUP('OT - przykład wodociąg'!$BS465,Słowniki_komponentów!$U$2:$Z$412,4,FALSE),"")</f>
        <v/>
      </c>
      <c r="D465" s="190"/>
      <c r="E465" s="190"/>
      <c r="F465" s="193"/>
      <c r="G465" s="193"/>
      <c r="H465" s="193"/>
      <c r="I465" s="253"/>
      <c r="J465" s="190"/>
      <c r="K465" s="194" t="str">
        <f>IF(Tabela2[[#This Row],[Nazwa komponentu
'[3']]]&lt;&gt;"",VLOOKUP('OT - przykład wodociąg'!$BT465,Słowniki_komponentów!$AC$2:$AH$50,6,FALSE),"")</f>
        <v/>
      </c>
      <c r="L465" s="202"/>
      <c r="M465" s="204"/>
      <c r="N465" s="202"/>
      <c r="O465" s="204">
        <f>'przedmiar - przykład wodociąg'!K473</f>
        <v>0</v>
      </c>
      <c r="P465" s="196" t="str">
        <f>IF(Tabela2[[#This Row],[Nazwa komponentu
'[3']]]&lt;&gt;"",SUM(L465:O465),"")</f>
        <v/>
      </c>
      <c r="Q465" s="190"/>
      <c r="R465" s="193"/>
      <c r="S465" s="193"/>
      <c r="T465" s="193"/>
      <c r="U465" s="190"/>
      <c r="V465" s="192"/>
      <c r="W465" s="197" t="str">
        <f>IFERROR(VLOOKUP('OT - przykład wodociąg'!$BS465,Słowniki_komponentów!$U$2:$Z$412,2,FALSE),"")</f>
        <v/>
      </c>
      <c r="X465" s="194" t="str">
        <f>IF(Tabela2[[#This Row],[Nazwa komponentu
'[3']]]&lt;&gt;"",IF(AND(Tabela2[[#This Row],[Wartość nakładów razem
'[15']]]&lt;3500,OR(MID('OT - przykład wodociąg'!$BS465,1,1)="4",MID('OT - przykład wodociąg'!$BS465,1,1)="5",MID('OT - przykład wodociąg'!$BS465,1,1)="6")),1,'OT - przykład wodociąg'!$BU465),"")</f>
        <v/>
      </c>
      <c r="Y465" s="190"/>
      <c r="Z465" s="190"/>
      <c r="AA465" s="190"/>
      <c r="AB465" s="190"/>
      <c r="AC465" s="198" t="str">
        <f>IF(Tabela2[[#This Row],[Nazwa komponentu
'[3']]]&lt;&gt;"",'OT - przykład wodociąg'!$BU465,"")</f>
        <v/>
      </c>
      <c r="AD465" s="190"/>
      <c r="AE465" s="190"/>
      <c r="AF465" s="190"/>
      <c r="AG465" s="190"/>
      <c r="AH465" s="190"/>
      <c r="AI465" s="190"/>
      <c r="AJ465" s="190"/>
      <c r="AK465" s="190"/>
      <c r="AL465" s="190"/>
      <c r="AM465" s="190"/>
      <c r="AN465" s="190"/>
      <c r="AO465" s="190"/>
      <c r="AP465" s="190"/>
      <c r="AQ465" s="190"/>
      <c r="AR465" s="190"/>
      <c r="AS465" s="190"/>
      <c r="AT465" s="190"/>
      <c r="AU465" s="190"/>
      <c r="AV465" s="242"/>
      <c r="AW465" s="242"/>
      <c r="AX465" s="190"/>
      <c r="AY465" s="190"/>
      <c r="AZ465" s="218"/>
      <c r="BA465" s="190"/>
      <c r="BB465" s="190"/>
      <c r="BC465" s="190"/>
      <c r="BD465" s="190"/>
      <c r="BE465" s="190"/>
      <c r="BF465" s="190"/>
      <c r="BG465" s="198" t="str">
        <f>IF(Tabela2[[#This Row],[Nazwa komponentu
'[3']]]&lt;&gt;"",'OT - przykład wodociąg'!$BS465,"")</f>
        <v/>
      </c>
      <c r="BH465" s="190"/>
      <c r="BI465" s="190"/>
      <c r="BJ465" s="190"/>
      <c r="BK465" s="190"/>
      <c r="BL465" s="190"/>
      <c r="BM465" s="190"/>
      <c r="BN465" s="190"/>
      <c r="BO465" s="190"/>
      <c r="BP465" s="190"/>
      <c r="BQ465" s="190"/>
      <c r="BR465" s="218"/>
      <c r="BS465" s="198" t="str">
        <f t="shared" si="7"/>
        <v/>
      </c>
      <c r="BT465" s="190"/>
      <c r="BU465" s="198" t="str">
        <f>IFERROR(IF(VLOOKUP(BS465,Słowniki_komponentów!$U$1:$Z$476,5,FALSE)="wg tabeli materiałowej",INDEX(Słowniki_komponentów!$AD$2:$AG$50,MATCH(BT465,Słowniki_komponentów!$AC$2:$AC$50,0),MATCH(BQ465,Słowniki_komponentów!$AD$1:$AG$1,0)),VLOOKUP(BS465,Słowniki_komponentów!$U$1:$Z$476,5,FALSE)),"brak wszystkich danych")</f>
        <v>brak wszystkich danych</v>
      </c>
      <c r="BV465" s="205"/>
      <c r="BZ465" s="90"/>
      <c r="CA465" s="90"/>
      <c r="CB465" s="90"/>
    </row>
    <row r="466" spans="1:80">
      <c r="A466" s="189" t="s">
        <v>4193</v>
      </c>
      <c r="B466" s="190"/>
      <c r="C466" s="191" t="str">
        <f>IFERROR(VLOOKUP('OT - przykład wodociąg'!$BS466,Słowniki_komponentów!$U$2:$Z$412,4,FALSE),"")</f>
        <v/>
      </c>
      <c r="D466" s="190"/>
      <c r="E466" s="190"/>
      <c r="F466" s="193"/>
      <c r="G466" s="193"/>
      <c r="H466" s="193"/>
      <c r="I466" s="253"/>
      <c r="J466" s="190"/>
      <c r="K466" s="194" t="str">
        <f>IF(Tabela2[[#This Row],[Nazwa komponentu
'[3']]]&lt;&gt;"",VLOOKUP('OT - przykład wodociąg'!$BT466,Słowniki_komponentów!$AC$2:$AH$50,6,FALSE),"")</f>
        <v/>
      </c>
      <c r="L466" s="202"/>
      <c r="M466" s="204"/>
      <c r="N466" s="202"/>
      <c r="O466" s="204">
        <f>'przedmiar - przykład wodociąg'!K474</f>
        <v>0</v>
      </c>
      <c r="P466" s="196" t="str">
        <f>IF(Tabela2[[#This Row],[Nazwa komponentu
'[3']]]&lt;&gt;"",SUM(L466:O466),"")</f>
        <v/>
      </c>
      <c r="Q466" s="190"/>
      <c r="R466" s="193"/>
      <c r="S466" s="193"/>
      <c r="T466" s="193"/>
      <c r="U466" s="190"/>
      <c r="V466" s="192"/>
      <c r="W466" s="197" t="str">
        <f>IFERROR(VLOOKUP('OT - przykład wodociąg'!$BS466,Słowniki_komponentów!$U$2:$Z$412,2,FALSE),"")</f>
        <v/>
      </c>
      <c r="X466" s="194" t="str">
        <f>IF(Tabela2[[#This Row],[Nazwa komponentu
'[3']]]&lt;&gt;"",IF(AND(Tabela2[[#This Row],[Wartość nakładów razem
'[15']]]&lt;3500,OR(MID('OT - przykład wodociąg'!$BS466,1,1)="4",MID('OT - przykład wodociąg'!$BS466,1,1)="5",MID('OT - przykład wodociąg'!$BS466,1,1)="6")),1,'OT - przykład wodociąg'!$BU466),"")</f>
        <v/>
      </c>
      <c r="Y466" s="190"/>
      <c r="Z466" s="190"/>
      <c r="AA466" s="190"/>
      <c r="AB466" s="190"/>
      <c r="AC466" s="198" t="str">
        <f>IF(Tabela2[[#This Row],[Nazwa komponentu
'[3']]]&lt;&gt;"",'OT - przykład wodociąg'!$BU466,"")</f>
        <v/>
      </c>
      <c r="AD466" s="190"/>
      <c r="AE466" s="190"/>
      <c r="AF466" s="190"/>
      <c r="AG466" s="190"/>
      <c r="AH466" s="190"/>
      <c r="AI466" s="190"/>
      <c r="AJ466" s="190"/>
      <c r="AK466" s="190"/>
      <c r="AL466" s="190"/>
      <c r="AM466" s="190"/>
      <c r="AN466" s="190"/>
      <c r="AO466" s="190"/>
      <c r="AP466" s="190"/>
      <c r="AQ466" s="190"/>
      <c r="AR466" s="190"/>
      <c r="AS466" s="190"/>
      <c r="AT466" s="190"/>
      <c r="AU466" s="190"/>
      <c r="AV466" s="242"/>
      <c r="AW466" s="242"/>
      <c r="AX466" s="190"/>
      <c r="AY466" s="190"/>
      <c r="AZ466" s="218"/>
      <c r="BA466" s="190"/>
      <c r="BB466" s="190"/>
      <c r="BC466" s="190"/>
      <c r="BD466" s="190"/>
      <c r="BE466" s="190"/>
      <c r="BF466" s="190"/>
      <c r="BG466" s="198" t="str">
        <f>IF(Tabela2[[#This Row],[Nazwa komponentu
'[3']]]&lt;&gt;"",'OT - przykład wodociąg'!$BS466,"")</f>
        <v/>
      </c>
      <c r="BH466" s="190"/>
      <c r="BI466" s="190"/>
      <c r="BJ466" s="190"/>
      <c r="BK466" s="190"/>
      <c r="BL466" s="190"/>
      <c r="BM466" s="190"/>
      <c r="BN466" s="190"/>
      <c r="BO466" s="190"/>
      <c r="BP466" s="190"/>
      <c r="BQ466" s="190"/>
      <c r="BR466" s="218"/>
      <c r="BS466" s="198" t="str">
        <f t="shared" si="7"/>
        <v/>
      </c>
      <c r="BT466" s="190"/>
      <c r="BU466" s="198" t="str">
        <f>IFERROR(IF(VLOOKUP(BS466,Słowniki_komponentów!$U$1:$Z$476,5,FALSE)="wg tabeli materiałowej",INDEX(Słowniki_komponentów!$AD$2:$AG$50,MATCH(BT466,Słowniki_komponentów!$AC$2:$AC$50,0),MATCH(BQ466,Słowniki_komponentów!$AD$1:$AG$1,0)),VLOOKUP(BS466,Słowniki_komponentów!$U$1:$Z$476,5,FALSE)),"brak wszystkich danych")</f>
        <v>brak wszystkich danych</v>
      </c>
      <c r="BV466" s="205"/>
      <c r="BZ466" s="90"/>
      <c r="CA466" s="90"/>
      <c r="CB466" s="90"/>
    </row>
    <row r="467" spans="1:80">
      <c r="A467" s="189" t="s">
        <v>4194</v>
      </c>
      <c r="B467" s="190"/>
      <c r="C467" s="191" t="str">
        <f>IFERROR(VLOOKUP('OT - przykład wodociąg'!$BS467,Słowniki_komponentów!$U$2:$Z$412,4,FALSE),"")</f>
        <v/>
      </c>
      <c r="D467" s="190"/>
      <c r="E467" s="190"/>
      <c r="F467" s="193"/>
      <c r="G467" s="193"/>
      <c r="H467" s="193"/>
      <c r="I467" s="253"/>
      <c r="J467" s="190"/>
      <c r="K467" s="194" t="str">
        <f>IF(Tabela2[[#This Row],[Nazwa komponentu
'[3']]]&lt;&gt;"",VLOOKUP('OT - przykład wodociąg'!$BT467,Słowniki_komponentów!$AC$2:$AH$50,6,FALSE),"")</f>
        <v/>
      </c>
      <c r="L467" s="202"/>
      <c r="M467" s="204"/>
      <c r="N467" s="202"/>
      <c r="O467" s="204">
        <f>'przedmiar - przykład wodociąg'!K475</f>
        <v>0</v>
      </c>
      <c r="P467" s="196" t="str">
        <f>IF(Tabela2[[#This Row],[Nazwa komponentu
'[3']]]&lt;&gt;"",SUM(L467:O467),"")</f>
        <v/>
      </c>
      <c r="Q467" s="190"/>
      <c r="R467" s="193"/>
      <c r="S467" s="193"/>
      <c r="T467" s="193"/>
      <c r="U467" s="190"/>
      <c r="V467" s="192"/>
      <c r="W467" s="197" t="str">
        <f>IFERROR(VLOOKUP('OT - przykład wodociąg'!$BS467,Słowniki_komponentów!$U$2:$Z$412,2,FALSE),"")</f>
        <v/>
      </c>
      <c r="X467" s="194" t="str">
        <f>IF(Tabela2[[#This Row],[Nazwa komponentu
'[3']]]&lt;&gt;"",IF(AND(Tabela2[[#This Row],[Wartość nakładów razem
'[15']]]&lt;3500,OR(MID('OT - przykład wodociąg'!$BS467,1,1)="4",MID('OT - przykład wodociąg'!$BS467,1,1)="5",MID('OT - przykład wodociąg'!$BS467,1,1)="6")),1,'OT - przykład wodociąg'!$BU467),"")</f>
        <v/>
      </c>
      <c r="Y467" s="190"/>
      <c r="Z467" s="190"/>
      <c r="AA467" s="190"/>
      <c r="AB467" s="190"/>
      <c r="AC467" s="198" t="str">
        <f>IF(Tabela2[[#This Row],[Nazwa komponentu
'[3']]]&lt;&gt;"",'OT - przykład wodociąg'!$BU467,"")</f>
        <v/>
      </c>
      <c r="AD467" s="190"/>
      <c r="AE467" s="190"/>
      <c r="AF467" s="190"/>
      <c r="AG467" s="190"/>
      <c r="AH467" s="190"/>
      <c r="AI467" s="190"/>
      <c r="AJ467" s="190"/>
      <c r="AK467" s="190"/>
      <c r="AL467" s="190"/>
      <c r="AM467" s="190"/>
      <c r="AN467" s="190"/>
      <c r="AO467" s="190"/>
      <c r="AP467" s="190"/>
      <c r="AQ467" s="190"/>
      <c r="AR467" s="190"/>
      <c r="AS467" s="190"/>
      <c r="AT467" s="190"/>
      <c r="AU467" s="190"/>
      <c r="AV467" s="242"/>
      <c r="AW467" s="242"/>
      <c r="AX467" s="190"/>
      <c r="AY467" s="190"/>
      <c r="AZ467" s="218"/>
      <c r="BA467" s="190"/>
      <c r="BB467" s="190"/>
      <c r="BC467" s="190"/>
      <c r="BD467" s="190"/>
      <c r="BE467" s="190"/>
      <c r="BF467" s="190"/>
      <c r="BG467" s="198" t="str">
        <f>IF(Tabela2[[#This Row],[Nazwa komponentu
'[3']]]&lt;&gt;"",'OT - przykład wodociąg'!$BS467,"")</f>
        <v/>
      </c>
      <c r="BH467" s="190"/>
      <c r="BI467" s="190"/>
      <c r="BJ467" s="190"/>
      <c r="BK467" s="190"/>
      <c r="BL467" s="190"/>
      <c r="BM467" s="190"/>
      <c r="BN467" s="190"/>
      <c r="BO467" s="190"/>
      <c r="BP467" s="190"/>
      <c r="BQ467" s="190"/>
      <c r="BR467" s="218"/>
      <c r="BS467" s="198" t="str">
        <f t="shared" si="7"/>
        <v/>
      </c>
      <c r="BT467" s="190"/>
      <c r="BU467" s="198" t="str">
        <f>IFERROR(IF(VLOOKUP(BS467,Słowniki_komponentów!$U$1:$Z$476,5,FALSE)="wg tabeli materiałowej",INDEX(Słowniki_komponentów!$AD$2:$AG$50,MATCH(BT467,Słowniki_komponentów!$AC$2:$AC$50,0),MATCH(BQ467,Słowniki_komponentów!$AD$1:$AG$1,0)),VLOOKUP(BS467,Słowniki_komponentów!$U$1:$Z$476,5,FALSE)),"brak wszystkich danych")</f>
        <v>brak wszystkich danych</v>
      </c>
      <c r="BV467" s="205"/>
      <c r="BZ467" s="90"/>
      <c r="CA467" s="90"/>
      <c r="CB467" s="90"/>
    </row>
    <row r="468" spans="1:80">
      <c r="A468" s="189" t="s">
        <v>4195</v>
      </c>
      <c r="B468" s="190"/>
      <c r="C468" s="191" t="str">
        <f>IFERROR(VLOOKUP('OT - przykład wodociąg'!$BS468,Słowniki_komponentów!$U$2:$Z$412,4,FALSE),"")</f>
        <v/>
      </c>
      <c r="D468" s="190"/>
      <c r="E468" s="190"/>
      <c r="F468" s="193"/>
      <c r="G468" s="193"/>
      <c r="H468" s="193"/>
      <c r="I468" s="253"/>
      <c r="J468" s="190"/>
      <c r="K468" s="194" t="str">
        <f>IF(Tabela2[[#This Row],[Nazwa komponentu
'[3']]]&lt;&gt;"",VLOOKUP('OT - przykład wodociąg'!$BT468,Słowniki_komponentów!$AC$2:$AH$50,6,FALSE),"")</f>
        <v/>
      </c>
      <c r="L468" s="202"/>
      <c r="M468" s="204"/>
      <c r="N468" s="202"/>
      <c r="O468" s="204">
        <f>'przedmiar - przykład wodociąg'!K476</f>
        <v>0</v>
      </c>
      <c r="P468" s="196" t="str">
        <f>IF(Tabela2[[#This Row],[Nazwa komponentu
'[3']]]&lt;&gt;"",SUM(L468:O468),"")</f>
        <v/>
      </c>
      <c r="Q468" s="190"/>
      <c r="R468" s="193"/>
      <c r="S468" s="193"/>
      <c r="T468" s="193"/>
      <c r="U468" s="190"/>
      <c r="V468" s="192"/>
      <c r="W468" s="197" t="str">
        <f>IFERROR(VLOOKUP('OT - przykład wodociąg'!$BS468,Słowniki_komponentów!$U$2:$Z$412,2,FALSE),"")</f>
        <v/>
      </c>
      <c r="X468" s="194" t="str">
        <f>IF(Tabela2[[#This Row],[Nazwa komponentu
'[3']]]&lt;&gt;"",IF(AND(Tabela2[[#This Row],[Wartość nakładów razem
'[15']]]&lt;3500,OR(MID('OT - przykład wodociąg'!$BS468,1,1)="4",MID('OT - przykład wodociąg'!$BS468,1,1)="5",MID('OT - przykład wodociąg'!$BS468,1,1)="6")),1,'OT - przykład wodociąg'!$BU468),"")</f>
        <v/>
      </c>
      <c r="Y468" s="190"/>
      <c r="Z468" s="190"/>
      <c r="AA468" s="190"/>
      <c r="AB468" s="190"/>
      <c r="AC468" s="198" t="str">
        <f>IF(Tabela2[[#This Row],[Nazwa komponentu
'[3']]]&lt;&gt;"",'OT - przykład wodociąg'!$BU468,"")</f>
        <v/>
      </c>
      <c r="AD468" s="190"/>
      <c r="AE468" s="190"/>
      <c r="AF468" s="190"/>
      <c r="AG468" s="190"/>
      <c r="AH468" s="190"/>
      <c r="AI468" s="190"/>
      <c r="AJ468" s="190"/>
      <c r="AK468" s="190"/>
      <c r="AL468" s="190"/>
      <c r="AM468" s="190"/>
      <c r="AN468" s="190"/>
      <c r="AO468" s="190"/>
      <c r="AP468" s="190"/>
      <c r="AQ468" s="190"/>
      <c r="AR468" s="190"/>
      <c r="AS468" s="190"/>
      <c r="AT468" s="190"/>
      <c r="AU468" s="190"/>
      <c r="AV468" s="242"/>
      <c r="AW468" s="242"/>
      <c r="AX468" s="190"/>
      <c r="AY468" s="190"/>
      <c r="AZ468" s="218"/>
      <c r="BA468" s="190"/>
      <c r="BB468" s="190"/>
      <c r="BC468" s="190"/>
      <c r="BD468" s="190"/>
      <c r="BE468" s="190"/>
      <c r="BF468" s="190"/>
      <c r="BG468" s="198" t="str">
        <f>IF(Tabela2[[#This Row],[Nazwa komponentu
'[3']]]&lt;&gt;"",'OT - przykład wodociąg'!$BS468,"")</f>
        <v/>
      </c>
      <c r="BH468" s="190"/>
      <c r="BI468" s="190"/>
      <c r="BJ468" s="190"/>
      <c r="BK468" s="190"/>
      <c r="BL468" s="190"/>
      <c r="BM468" s="190"/>
      <c r="BN468" s="190"/>
      <c r="BO468" s="190"/>
      <c r="BP468" s="190"/>
      <c r="BQ468" s="190"/>
      <c r="BR468" s="218"/>
      <c r="BS468" s="198" t="str">
        <f t="shared" si="7"/>
        <v/>
      </c>
      <c r="BT468" s="190"/>
      <c r="BU468" s="198" t="str">
        <f>IFERROR(IF(VLOOKUP(BS468,Słowniki_komponentów!$U$1:$Z$476,5,FALSE)="wg tabeli materiałowej",INDEX(Słowniki_komponentów!$AD$2:$AG$50,MATCH(BT468,Słowniki_komponentów!$AC$2:$AC$50,0),MATCH(BQ468,Słowniki_komponentów!$AD$1:$AG$1,0)),VLOOKUP(BS468,Słowniki_komponentów!$U$1:$Z$476,5,FALSE)),"brak wszystkich danych")</f>
        <v>brak wszystkich danych</v>
      </c>
      <c r="BV468" s="205"/>
      <c r="BZ468" s="90"/>
      <c r="CA468" s="90"/>
      <c r="CB468" s="90"/>
    </row>
    <row r="469" spans="1:80">
      <c r="A469" s="189" t="s">
        <v>4196</v>
      </c>
      <c r="B469" s="190"/>
      <c r="C469" s="191" t="str">
        <f>IFERROR(VLOOKUP('OT - przykład wodociąg'!$BS469,Słowniki_komponentów!$U$2:$Z$412,4,FALSE),"")</f>
        <v/>
      </c>
      <c r="D469" s="190"/>
      <c r="E469" s="190"/>
      <c r="F469" s="193"/>
      <c r="G469" s="193"/>
      <c r="H469" s="193"/>
      <c r="I469" s="253"/>
      <c r="J469" s="190"/>
      <c r="K469" s="194" t="str">
        <f>IF(Tabela2[[#This Row],[Nazwa komponentu
'[3']]]&lt;&gt;"",VLOOKUP('OT - przykład wodociąg'!$BT469,Słowniki_komponentów!$AC$2:$AH$50,6,FALSE),"")</f>
        <v/>
      </c>
      <c r="L469" s="202"/>
      <c r="M469" s="204"/>
      <c r="N469" s="202"/>
      <c r="O469" s="204">
        <f>'przedmiar - przykład wodociąg'!K477</f>
        <v>0</v>
      </c>
      <c r="P469" s="196" t="str">
        <f>IF(Tabela2[[#This Row],[Nazwa komponentu
'[3']]]&lt;&gt;"",SUM(L469:O469),"")</f>
        <v/>
      </c>
      <c r="Q469" s="190"/>
      <c r="R469" s="193"/>
      <c r="S469" s="193"/>
      <c r="T469" s="193"/>
      <c r="U469" s="190"/>
      <c r="V469" s="192"/>
      <c r="W469" s="197" t="str">
        <f>IFERROR(VLOOKUP('OT - przykład wodociąg'!$BS469,Słowniki_komponentów!$U$2:$Z$412,2,FALSE),"")</f>
        <v/>
      </c>
      <c r="X469" s="194" t="str">
        <f>IF(Tabela2[[#This Row],[Nazwa komponentu
'[3']]]&lt;&gt;"",IF(AND(Tabela2[[#This Row],[Wartość nakładów razem
'[15']]]&lt;3500,OR(MID('OT - przykład wodociąg'!$BS469,1,1)="4",MID('OT - przykład wodociąg'!$BS469,1,1)="5",MID('OT - przykład wodociąg'!$BS469,1,1)="6")),1,'OT - przykład wodociąg'!$BU469),"")</f>
        <v/>
      </c>
      <c r="Y469" s="190"/>
      <c r="Z469" s="190"/>
      <c r="AA469" s="190"/>
      <c r="AB469" s="190"/>
      <c r="AC469" s="198" t="str">
        <f>IF(Tabela2[[#This Row],[Nazwa komponentu
'[3']]]&lt;&gt;"",'OT - przykład wodociąg'!$BU469,"")</f>
        <v/>
      </c>
      <c r="AD469" s="190"/>
      <c r="AE469" s="190"/>
      <c r="AF469" s="190"/>
      <c r="AG469" s="190"/>
      <c r="AH469" s="190"/>
      <c r="AI469" s="190"/>
      <c r="AJ469" s="190"/>
      <c r="AK469" s="190"/>
      <c r="AL469" s="190"/>
      <c r="AM469" s="190"/>
      <c r="AN469" s="190"/>
      <c r="AO469" s="190"/>
      <c r="AP469" s="190"/>
      <c r="AQ469" s="190"/>
      <c r="AR469" s="190"/>
      <c r="AS469" s="190"/>
      <c r="AT469" s="190"/>
      <c r="AU469" s="190"/>
      <c r="AV469" s="242"/>
      <c r="AW469" s="242"/>
      <c r="AX469" s="190"/>
      <c r="AY469" s="190"/>
      <c r="AZ469" s="218"/>
      <c r="BA469" s="190"/>
      <c r="BB469" s="190"/>
      <c r="BC469" s="190"/>
      <c r="BD469" s="190"/>
      <c r="BE469" s="190"/>
      <c r="BF469" s="190"/>
      <c r="BG469" s="198" t="str">
        <f>IF(Tabela2[[#This Row],[Nazwa komponentu
'[3']]]&lt;&gt;"",'OT - przykład wodociąg'!$BS469,"")</f>
        <v/>
      </c>
      <c r="BH469" s="190"/>
      <c r="BI469" s="190"/>
      <c r="BJ469" s="190"/>
      <c r="BK469" s="190"/>
      <c r="BL469" s="190"/>
      <c r="BM469" s="190"/>
      <c r="BN469" s="190"/>
      <c r="BO469" s="190"/>
      <c r="BP469" s="190"/>
      <c r="BQ469" s="190"/>
      <c r="BR469" s="218"/>
      <c r="BS469" s="198" t="str">
        <f t="shared" si="7"/>
        <v/>
      </c>
      <c r="BT469" s="190"/>
      <c r="BU469" s="198" t="str">
        <f>IFERROR(IF(VLOOKUP(BS469,Słowniki_komponentów!$U$1:$Z$476,5,FALSE)="wg tabeli materiałowej",INDEX(Słowniki_komponentów!$AD$2:$AG$50,MATCH(BT469,Słowniki_komponentów!$AC$2:$AC$50,0),MATCH(BQ469,Słowniki_komponentów!$AD$1:$AG$1,0)),VLOOKUP(BS469,Słowniki_komponentów!$U$1:$Z$476,5,FALSE)),"brak wszystkich danych")</f>
        <v>brak wszystkich danych</v>
      </c>
      <c r="BV469" s="205"/>
      <c r="BZ469" s="90"/>
      <c r="CA469" s="90"/>
      <c r="CB469" s="90"/>
    </row>
    <row r="470" spans="1:80">
      <c r="A470" s="189" t="s">
        <v>4197</v>
      </c>
      <c r="B470" s="190"/>
      <c r="C470" s="191" t="str">
        <f>IFERROR(VLOOKUP('OT - przykład wodociąg'!$BS470,Słowniki_komponentów!$U$2:$Z$412,4,FALSE),"")</f>
        <v/>
      </c>
      <c r="D470" s="190"/>
      <c r="E470" s="190"/>
      <c r="F470" s="193"/>
      <c r="G470" s="193"/>
      <c r="H470" s="193"/>
      <c r="I470" s="253"/>
      <c r="J470" s="190"/>
      <c r="K470" s="194" t="str">
        <f>IF(Tabela2[[#This Row],[Nazwa komponentu
'[3']]]&lt;&gt;"",VLOOKUP('OT - przykład wodociąg'!$BT470,Słowniki_komponentów!$AC$2:$AH$50,6,FALSE),"")</f>
        <v/>
      </c>
      <c r="L470" s="202"/>
      <c r="M470" s="204"/>
      <c r="N470" s="202"/>
      <c r="O470" s="204">
        <f>'przedmiar - przykład wodociąg'!K478</f>
        <v>0</v>
      </c>
      <c r="P470" s="196" t="str">
        <f>IF(Tabela2[[#This Row],[Nazwa komponentu
'[3']]]&lt;&gt;"",SUM(L470:O470),"")</f>
        <v/>
      </c>
      <c r="Q470" s="190"/>
      <c r="R470" s="193"/>
      <c r="S470" s="193"/>
      <c r="T470" s="193"/>
      <c r="U470" s="190"/>
      <c r="V470" s="192"/>
      <c r="W470" s="197" t="str">
        <f>IFERROR(VLOOKUP('OT - przykład wodociąg'!$BS470,Słowniki_komponentów!$U$2:$Z$412,2,FALSE),"")</f>
        <v/>
      </c>
      <c r="X470" s="194" t="str">
        <f>IF(Tabela2[[#This Row],[Nazwa komponentu
'[3']]]&lt;&gt;"",IF(AND(Tabela2[[#This Row],[Wartość nakładów razem
'[15']]]&lt;3500,OR(MID('OT - przykład wodociąg'!$BS470,1,1)="4",MID('OT - przykład wodociąg'!$BS470,1,1)="5",MID('OT - przykład wodociąg'!$BS470,1,1)="6")),1,'OT - przykład wodociąg'!$BU470),"")</f>
        <v/>
      </c>
      <c r="Y470" s="190"/>
      <c r="Z470" s="190"/>
      <c r="AA470" s="190"/>
      <c r="AB470" s="190"/>
      <c r="AC470" s="198" t="str">
        <f>IF(Tabela2[[#This Row],[Nazwa komponentu
'[3']]]&lt;&gt;"",'OT - przykład wodociąg'!$BU470,"")</f>
        <v/>
      </c>
      <c r="AD470" s="190"/>
      <c r="AE470" s="190"/>
      <c r="AF470" s="190"/>
      <c r="AG470" s="190"/>
      <c r="AH470" s="190"/>
      <c r="AI470" s="190"/>
      <c r="AJ470" s="190"/>
      <c r="AK470" s="190"/>
      <c r="AL470" s="190"/>
      <c r="AM470" s="190"/>
      <c r="AN470" s="190"/>
      <c r="AO470" s="190"/>
      <c r="AP470" s="190"/>
      <c r="AQ470" s="190"/>
      <c r="AR470" s="190"/>
      <c r="AS470" s="190"/>
      <c r="AT470" s="190"/>
      <c r="AU470" s="190"/>
      <c r="AV470" s="242"/>
      <c r="AW470" s="242"/>
      <c r="AX470" s="190"/>
      <c r="AY470" s="190"/>
      <c r="AZ470" s="218"/>
      <c r="BA470" s="190"/>
      <c r="BB470" s="190"/>
      <c r="BC470" s="190"/>
      <c r="BD470" s="190"/>
      <c r="BE470" s="190"/>
      <c r="BF470" s="190"/>
      <c r="BG470" s="198" t="str">
        <f>IF(Tabela2[[#This Row],[Nazwa komponentu
'[3']]]&lt;&gt;"",'OT - przykład wodociąg'!$BS470,"")</f>
        <v/>
      </c>
      <c r="BH470" s="190"/>
      <c r="BI470" s="190"/>
      <c r="BJ470" s="190"/>
      <c r="BK470" s="190"/>
      <c r="BL470" s="190"/>
      <c r="BM470" s="190"/>
      <c r="BN470" s="190"/>
      <c r="BO470" s="190"/>
      <c r="BP470" s="190"/>
      <c r="BQ470" s="190"/>
      <c r="BR470" s="218"/>
      <c r="BS470" s="198" t="str">
        <f t="shared" si="7"/>
        <v/>
      </c>
      <c r="BT470" s="190"/>
      <c r="BU470" s="198" t="str">
        <f>IFERROR(IF(VLOOKUP(BS470,Słowniki_komponentów!$U$1:$Z$476,5,FALSE)="wg tabeli materiałowej",INDEX(Słowniki_komponentów!$AD$2:$AG$50,MATCH(BT470,Słowniki_komponentów!$AC$2:$AC$50,0),MATCH(BQ470,Słowniki_komponentów!$AD$1:$AG$1,0)),VLOOKUP(BS470,Słowniki_komponentów!$U$1:$Z$476,5,FALSE)),"brak wszystkich danych")</f>
        <v>brak wszystkich danych</v>
      </c>
      <c r="BV470" s="205"/>
      <c r="BZ470" s="90"/>
      <c r="CA470" s="90"/>
      <c r="CB470" s="90"/>
    </row>
    <row r="471" spans="1:80">
      <c r="A471" s="189" t="s">
        <v>4198</v>
      </c>
      <c r="B471" s="190"/>
      <c r="C471" s="191" t="str">
        <f>IFERROR(VLOOKUP('OT - przykład wodociąg'!$BS471,Słowniki_komponentów!$U$2:$Z$412,4,FALSE),"")</f>
        <v/>
      </c>
      <c r="D471" s="190"/>
      <c r="E471" s="190"/>
      <c r="F471" s="193"/>
      <c r="G471" s="193"/>
      <c r="H471" s="193"/>
      <c r="I471" s="253"/>
      <c r="J471" s="190"/>
      <c r="K471" s="194" t="str">
        <f>IF(Tabela2[[#This Row],[Nazwa komponentu
'[3']]]&lt;&gt;"",VLOOKUP('OT - przykład wodociąg'!$BT471,Słowniki_komponentów!$AC$2:$AH$50,6,FALSE),"")</f>
        <v/>
      </c>
      <c r="L471" s="202"/>
      <c r="M471" s="204"/>
      <c r="N471" s="202"/>
      <c r="O471" s="204">
        <f>'przedmiar - przykład wodociąg'!K479</f>
        <v>0</v>
      </c>
      <c r="P471" s="196" t="str">
        <f>IF(Tabela2[[#This Row],[Nazwa komponentu
'[3']]]&lt;&gt;"",SUM(L471:O471),"")</f>
        <v/>
      </c>
      <c r="Q471" s="190"/>
      <c r="R471" s="193"/>
      <c r="S471" s="193"/>
      <c r="T471" s="193"/>
      <c r="U471" s="190"/>
      <c r="V471" s="192"/>
      <c r="W471" s="197" t="str">
        <f>IFERROR(VLOOKUP('OT - przykład wodociąg'!$BS471,Słowniki_komponentów!$U$2:$Z$412,2,FALSE),"")</f>
        <v/>
      </c>
      <c r="X471" s="194" t="str">
        <f>IF(Tabela2[[#This Row],[Nazwa komponentu
'[3']]]&lt;&gt;"",IF(AND(Tabela2[[#This Row],[Wartość nakładów razem
'[15']]]&lt;3500,OR(MID('OT - przykład wodociąg'!$BS471,1,1)="4",MID('OT - przykład wodociąg'!$BS471,1,1)="5",MID('OT - przykład wodociąg'!$BS471,1,1)="6")),1,'OT - przykład wodociąg'!$BU471),"")</f>
        <v/>
      </c>
      <c r="Y471" s="190"/>
      <c r="Z471" s="190"/>
      <c r="AA471" s="190"/>
      <c r="AB471" s="190"/>
      <c r="AC471" s="198" t="str">
        <f>IF(Tabela2[[#This Row],[Nazwa komponentu
'[3']]]&lt;&gt;"",'OT - przykład wodociąg'!$BU471,"")</f>
        <v/>
      </c>
      <c r="AD471" s="190"/>
      <c r="AE471" s="190"/>
      <c r="AF471" s="190"/>
      <c r="AG471" s="190"/>
      <c r="AH471" s="190"/>
      <c r="AI471" s="190"/>
      <c r="AJ471" s="190"/>
      <c r="AK471" s="190"/>
      <c r="AL471" s="190"/>
      <c r="AM471" s="190"/>
      <c r="AN471" s="190"/>
      <c r="AO471" s="190"/>
      <c r="AP471" s="190"/>
      <c r="AQ471" s="190"/>
      <c r="AR471" s="190"/>
      <c r="AS471" s="190"/>
      <c r="AT471" s="190"/>
      <c r="AU471" s="190"/>
      <c r="AV471" s="242"/>
      <c r="AW471" s="242"/>
      <c r="AX471" s="190"/>
      <c r="AY471" s="190"/>
      <c r="AZ471" s="218"/>
      <c r="BA471" s="190"/>
      <c r="BB471" s="190"/>
      <c r="BC471" s="190"/>
      <c r="BD471" s="190"/>
      <c r="BE471" s="190"/>
      <c r="BF471" s="190"/>
      <c r="BG471" s="198" t="str">
        <f>IF(Tabela2[[#This Row],[Nazwa komponentu
'[3']]]&lt;&gt;"",'OT - przykład wodociąg'!$BS471,"")</f>
        <v/>
      </c>
      <c r="BH471" s="190"/>
      <c r="BI471" s="190"/>
      <c r="BJ471" s="190"/>
      <c r="BK471" s="190"/>
      <c r="BL471" s="190"/>
      <c r="BM471" s="190"/>
      <c r="BN471" s="190"/>
      <c r="BO471" s="190"/>
      <c r="BP471" s="190"/>
      <c r="BQ471" s="190"/>
      <c r="BR471" s="218"/>
      <c r="BS471" s="198" t="str">
        <f t="shared" si="7"/>
        <v/>
      </c>
      <c r="BT471" s="190"/>
      <c r="BU471" s="198" t="str">
        <f>IFERROR(IF(VLOOKUP(BS471,Słowniki_komponentów!$U$1:$Z$476,5,FALSE)="wg tabeli materiałowej",INDEX(Słowniki_komponentów!$AD$2:$AG$50,MATCH(BT471,Słowniki_komponentów!$AC$2:$AC$50,0),MATCH(BQ471,Słowniki_komponentów!$AD$1:$AG$1,0)),VLOOKUP(BS471,Słowniki_komponentów!$U$1:$Z$476,5,FALSE)),"brak wszystkich danych")</f>
        <v>brak wszystkich danych</v>
      </c>
      <c r="BV471" s="205"/>
      <c r="BZ471" s="90"/>
      <c r="CA471" s="90"/>
      <c r="CB471" s="90"/>
    </row>
    <row r="472" spans="1:80">
      <c r="A472" s="189" t="s">
        <v>4199</v>
      </c>
      <c r="B472" s="190"/>
      <c r="C472" s="191" t="str">
        <f>IFERROR(VLOOKUP('OT - przykład wodociąg'!$BS472,Słowniki_komponentów!$U$2:$Z$412,4,FALSE),"")</f>
        <v/>
      </c>
      <c r="D472" s="190"/>
      <c r="E472" s="190"/>
      <c r="F472" s="193"/>
      <c r="G472" s="193"/>
      <c r="H472" s="193"/>
      <c r="I472" s="253"/>
      <c r="J472" s="190"/>
      <c r="K472" s="194" t="str">
        <f>IF(Tabela2[[#This Row],[Nazwa komponentu
'[3']]]&lt;&gt;"",VLOOKUP('OT - przykład wodociąg'!$BT472,Słowniki_komponentów!$AC$2:$AH$50,6,FALSE),"")</f>
        <v/>
      </c>
      <c r="L472" s="202"/>
      <c r="M472" s="204"/>
      <c r="N472" s="202"/>
      <c r="O472" s="204">
        <f>'przedmiar - przykład wodociąg'!K480</f>
        <v>0</v>
      </c>
      <c r="P472" s="196" t="str">
        <f>IF(Tabela2[[#This Row],[Nazwa komponentu
'[3']]]&lt;&gt;"",SUM(L472:O472),"")</f>
        <v/>
      </c>
      <c r="Q472" s="190"/>
      <c r="R472" s="193"/>
      <c r="S472" s="193"/>
      <c r="T472" s="193"/>
      <c r="U472" s="190"/>
      <c r="V472" s="192"/>
      <c r="W472" s="197" t="str">
        <f>IFERROR(VLOOKUP('OT - przykład wodociąg'!$BS472,Słowniki_komponentów!$U$2:$Z$412,2,FALSE),"")</f>
        <v/>
      </c>
      <c r="X472" s="194" t="str">
        <f>IF(Tabela2[[#This Row],[Nazwa komponentu
'[3']]]&lt;&gt;"",IF(AND(Tabela2[[#This Row],[Wartość nakładów razem
'[15']]]&lt;3500,OR(MID('OT - przykład wodociąg'!$BS472,1,1)="4",MID('OT - przykład wodociąg'!$BS472,1,1)="5",MID('OT - przykład wodociąg'!$BS472,1,1)="6")),1,'OT - przykład wodociąg'!$BU472),"")</f>
        <v/>
      </c>
      <c r="Y472" s="190"/>
      <c r="Z472" s="190"/>
      <c r="AA472" s="190"/>
      <c r="AB472" s="190"/>
      <c r="AC472" s="198" t="str">
        <f>IF(Tabela2[[#This Row],[Nazwa komponentu
'[3']]]&lt;&gt;"",'OT - przykład wodociąg'!$BU472,"")</f>
        <v/>
      </c>
      <c r="AD472" s="190"/>
      <c r="AE472" s="190"/>
      <c r="AF472" s="190"/>
      <c r="AG472" s="190"/>
      <c r="AH472" s="190"/>
      <c r="AI472" s="190"/>
      <c r="AJ472" s="190"/>
      <c r="AK472" s="190"/>
      <c r="AL472" s="190"/>
      <c r="AM472" s="190"/>
      <c r="AN472" s="190"/>
      <c r="AO472" s="190"/>
      <c r="AP472" s="190"/>
      <c r="AQ472" s="190"/>
      <c r="AR472" s="190"/>
      <c r="AS472" s="190"/>
      <c r="AT472" s="190"/>
      <c r="AU472" s="190"/>
      <c r="AV472" s="242"/>
      <c r="AW472" s="242"/>
      <c r="AX472" s="190"/>
      <c r="AY472" s="190"/>
      <c r="AZ472" s="218"/>
      <c r="BA472" s="190"/>
      <c r="BB472" s="190"/>
      <c r="BC472" s="190"/>
      <c r="BD472" s="190"/>
      <c r="BE472" s="190"/>
      <c r="BF472" s="190"/>
      <c r="BG472" s="198" t="str">
        <f>IF(Tabela2[[#This Row],[Nazwa komponentu
'[3']]]&lt;&gt;"",'OT - przykład wodociąg'!$BS472,"")</f>
        <v/>
      </c>
      <c r="BH472" s="190"/>
      <c r="BI472" s="190"/>
      <c r="BJ472" s="190"/>
      <c r="BK472" s="190"/>
      <c r="BL472" s="190"/>
      <c r="BM472" s="190"/>
      <c r="BN472" s="190"/>
      <c r="BO472" s="190"/>
      <c r="BP472" s="190"/>
      <c r="BQ472" s="190"/>
      <c r="BR472" s="218"/>
      <c r="BS472" s="198" t="str">
        <f t="shared" si="7"/>
        <v/>
      </c>
      <c r="BT472" s="190"/>
      <c r="BU472" s="198" t="str">
        <f>IFERROR(IF(VLOOKUP(BS472,Słowniki_komponentów!$U$1:$Z$476,5,FALSE)="wg tabeli materiałowej",INDEX(Słowniki_komponentów!$AD$2:$AG$50,MATCH(BT472,Słowniki_komponentów!$AC$2:$AC$50,0),MATCH(BQ472,Słowniki_komponentów!$AD$1:$AG$1,0)),VLOOKUP(BS472,Słowniki_komponentów!$U$1:$Z$476,5,FALSE)),"brak wszystkich danych")</f>
        <v>brak wszystkich danych</v>
      </c>
      <c r="BV472" s="205"/>
      <c r="BZ472" s="90"/>
      <c r="CA472" s="90"/>
      <c r="CB472" s="90"/>
    </row>
    <row r="473" spans="1:80">
      <c r="A473" s="189" t="s">
        <v>4200</v>
      </c>
      <c r="B473" s="190"/>
      <c r="C473" s="191" t="str">
        <f>IFERROR(VLOOKUP('OT - przykład wodociąg'!$BS473,Słowniki_komponentów!$U$2:$Z$412,4,FALSE),"")</f>
        <v/>
      </c>
      <c r="D473" s="190"/>
      <c r="E473" s="190"/>
      <c r="F473" s="193"/>
      <c r="G473" s="193"/>
      <c r="H473" s="193"/>
      <c r="I473" s="253"/>
      <c r="J473" s="190"/>
      <c r="K473" s="194" t="str">
        <f>IF(Tabela2[[#This Row],[Nazwa komponentu
'[3']]]&lt;&gt;"",VLOOKUP('OT - przykład wodociąg'!$BT473,Słowniki_komponentów!$AC$2:$AH$50,6,FALSE),"")</f>
        <v/>
      </c>
      <c r="L473" s="202"/>
      <c r="M473" s="204"/>
      <c r="N473" s="202"/>
      <c r="O473" s="204">
        <f>'przedmiar - przykład wodociąg'!K481</f>
        <v>0</v>
      </c>
      <c r="P473" s="196" t="str">
        <f>IF(Tabela2[[#This Row],[Nazwa komponentu
'[3']]]&lt;&gt;"",SUM(L473:O473),"")</f>
        <v/>
      </c>
      <c r="Q473" s="190"/>
      <c r="R473" s="193"/>
      <c r="S473" s="193"/>
      <c r="T473" s="193"/>
      <c r="U473" s="190"/>
      <c r="V473" s="192"/>
      <c r="W473" s="197" t="str">
        <f>IFERROR(VLOOKUP('OT - przykład wodociąg'!$BS473,Słowniki_komponentów!$U$2:$Z$412,2,FALSE),"")</f>
        <v/>
      </c>
      <c r="X473" s="194" t="str">
        <f>IF(Tabela2[[#This Row],[Nazwa komponentu
'[3']]]&lt;&gt;"",IF(AND(Tabela2[[#This Row],[Wartość nakładów razem
'[15']]]&lt;3500,OR(MID('OT - przykład wodociąg'!$BS473,1,1)="4",MID('OT - przykład wodociąg'!$BS473,1,1)="5",MID('OT - przykład wodociąg'!$BS473,1,1)="6")),1,'OT - przykład wodociąg'!$BU473),"")</f>
        <v/>
      </c>
      <c r="Y473" s="190"/>
      <c r="Z473" s="190"/>
      <c r="AA473" s="190"/>
      <c r="AB473" s="190"/>
      <c r="AC473" s="198" t="str">
        <f>IF(Tabela2[[#This Row],[Nazwa komponentu
'[3']]]&lt;&gt;"",'OT - przykład wodociąg'!$BU473,"")</f>
        <v/>
      </c>
      <c r="AD473" s="190"/>
      <c r="AE473" s="190"/>
      <c r="AF473" s="190"/>
      <c r="AG473" s="190"/>
      <c r="AH473" s="190"/>
      <c r="AI473" s="190"/>
      <c r="AJ473" s="190"/>
      <c r="AK473" s="190"/>
      <c r="AL473" s="190"/>
      <c r="AM473" s="190"/>
      <c r="AN473" s="190"/>
      <c r="AO473" s="190"/>
      <c r="AP473" s="190"/>
      <c r="AQ473" s="190"/>
      <c r="AR473" s="190"/>
      <c r="AS473" s="190"/>
      <c r="AT473" s="190"/>
      <c r="AU473" s="190"/>
      <c r="AV473" s="242"/>
      <c r="AW473" s="242"/>
      <c r="AX473" s="190"/>
      <c r="AY473" s="190"/>
      <c r="AZ473" s="218"/>
      <c r="BA473" s="190"/>
      <c r="BB473" s="190"/>
      <c r="BC473" s="190"/>
      <c r="BD473" s="190"/>
      <c r="BE473" s="190"/>
      <c r="BF473" s="190"/>
      <c r="BG473" s="198" t="str">
        <f>IF(Tabela2[[#This Row],[Nazwa komponentu
'[3']]]&lt;&gt;"",'OT - przykład wodociąg'!$BS473,"")</f>
        <v/>
      </c>
      <c r="BH473" s="190"/>
      <c r="BI473" s="190"/>
      <c r="BJ473" s="190"/>
      <c r="BK473" s="190"/>
      <c r="BL473" s="190"/>
      <c r="BM473" s="190"/>
      <c r="BN473" s="190"/>
      <c r="BO473" s="190"/>
      <c r="BP473" s="190"/>
      <c r="BQ473" s="190"/>
      <c r="BR473" s="218"/>
      <c r="BS473" s="198" t="str">
        <f t="shared" si="7"/>
        <v/>
      </c>
      <c r="BT473" s="190"/>
      <c r="BU473" s="198" t="str">
        <f>IFERROR(IF(VLOOKUP(BS473,Słowniki_komponentów!$U$1:$Z$476,5,FALSE)="wg tabeli materiałowej",INDEX(Słowniki_komponentów!$AD$2:$AG$50,MATCH(BT473,Słowniki_komponentów!$AC$2:$AC$50,0),MATCH(BQ473,Słowniki_komponentów!$AD$1:$AG$1,0)),VLOOKUP(BS473,Słowniki_komponentów!$U$1:$Z$476,5,FALSE)),"brak wszystkich danych")</f>
        <v>brak wszystkich danych</v>
      </c>
      <c r="BV473" s="205"/>
      <c r="BZ473" s="90"/>
      <c r="CA473" s="90"/>
      <c r="CB473" s="90"/>
    </row>
    <row r="474" spans="1:80">
      <c r="A474" s="189" t="s">
        <v>4201</v>
      </c>
      <c r="B474" s="190"/>
      <c r="C474" s="191" t="str">
        <f>IFERROR(VLOOKUP('OT - przykład wodociąg'!$BS474,Słowniki_komponentów!$U$2:$Z$412,4,FALSE),"")</f>
        <v/>
      </c>
      <c r="D474" s="190"/>
      <c r="E474" s="190"/>
      <c r="F474" s="193"/>
      <c r="G474" s="193"/>
      <c r="H474" s="193"/>
      <c r="I474" s="253"/>
      <c r="J474" s="190"/>
      <c r="K474" s="194" t="str">
        <f>IF(Tabela2[[#This Row],[Nazwa komponentu
'[3']]]&lt;&gt;"",VLOOKUP('OT - przykład wodociąg'!$BT474,Słowniki_komponentów!$AC$2:$AH$50,6,FALSE),"")</f>
        <v/>
      </c>
      <c r="L474" s="202"/>
      <c r="M474" s="204"/>
      <c r="N474" s="202"/>
      <c r="O474" s="204">
        <f>'przedmiar - przykład wodociąg'!K482</f>
        <v>0</v>
      </c>
      <c r="P474" s="196" t="str">
        <f>IF(Tabela2[[#This Row],[Nazwa komponentu
'[3']]]&lt;&gt;"",SUM(L474:O474),"")</f>
        <v/>
      </c>
      <c r="Q474" s="190"/>
      <c r="R474" s="193"/>
      <c r="S474" s="193"/>
      <c r="T474" s="193"/>
      <c r="U474" s="190"/>
      <c r="V474" s="192"/>
      <c r="W474" s="197" t="str">
        <f>IFERROR(VLOOKUP('OT - przykład wodociąg'!$BS474,Słowniki_komponentów!$U$2:$Z$412,2,FALSE),"")</f>
        <v/>
      </c>
      <c r="X474" s="194" t="str">
        <f>IF(Tabela2[[#This Row],[Nazwa komponentu
'[3']]]&lt;&gt;"",IF(AND(Tabela2[[#This Row],[Wartość nakładów razem
'[15']]]&lt;3500,OR(MID('OT - przykład wodociąg'!$BS474,1,1)="4",MID('OT - przykład wodociąg'!$BS474,1,1)="5",MID('OT - przykład wodociąg'!$BS474,1,1)="6")),1,'OT - przykład wodociąg'!$BU474),"")</f>
        <v/>
      </c>
      <c r="Y474" s="190"/>
      <c r="Z474" s="190"/>
      <c r="AA474" s="190"/>
      <c r="AB474" s="190"/>
      <c r="AC474" s="198" t="str">
        <f>IF(Tabela2[[#This Row],[Nazwa komponentu
'[3']]]&lt;&gt;"",'OT - przykład wodociąg'!$BU474,"")</f>
        <v/>
      </c>
      <c r="AD474" s="190"/>
      <c r="AE474" s="190"/>
      <c r="AF474" s="190"/>
      <c r="AG474" s="190"/>
      <c r="AH474" s="190"/>
      <c r="AI474" s="190"/>
      <c r="AJ474" s="190"/>
      <c r="AK474" s="190"/>
      <c r="AL474" s="190"/>
      <c r="AM474" s="190"/>
      <c r="AN474" s="190"/>
      <c r="AO474" s="190"/>
      <c r="AP474" s="190"/>
      <c r="AQ474" s="190"/>
      <c r="AR474" s="190"/>
      <c r="AS474" s="190"/>
      <c r="AT474" s="190"/>
      <c r="AU474" s="190"/>
      <c r="AV474" s="242"/>
      <c r="AW474" s="242"/>
      <c r="AX474" s="190"/>
      <c r="AY474" s="190"/>
      <c r="AZ474" s="218"/>
      <c r="BA474" s="190"/>
      <c r="BB474" s="190"/>
      <c r="BC474" s="190"/>
      <c r="BD474" s="190"/>
      <c r="BE474" s="190"/>
      <c r="BF474" s="190"/>
      <c r="BG474" s="198" t="str">
        <f>IF(Tabela2[[#This Row],[Nazwa komponentu
'[3']]]&lt;&gt;"",'OT - przykład wodociąg'!$BS474,"")</f>
        <v/>
      </c>
      <c r="BH474" s="190"/>
      <c r="BI474" s="190"/>
      <c r="BJ474" s="190"/>
      <c r="BK474" s="190"/>
      <c r="BL474" s="190"/>
      <c r="BM474" s="190"/>
      <c r="BN474" s="190"/>
      <c r="BO474" s="190"/>
      <c r="BP474" s="190"/>
      <c r="BQ474" s="190"/>
      <c r="BR474" s="218"/>
      <c r="BS474" s="198" t="str">
        <f t="shared" si="7"/>
        <v/>
      </c>
      <c r="BT474" s="190"/>
      <c r="BU474" s="198" t="str">
        <f>IFERROR(IF(VLOOKUP(BS474,Słowniki_komponentów!$U$1:$Z$476,5,FALSE)="wg tabeli materiałowej",INDEX(Słowniki_komponentów!$AD$2:$AG$50,MATCH(BT474,Słowniki_komponentów!$AC$2:$AC$50,0),MATCH(BQ474,Słowniki_komponentów!$AD$1:$AG$1,0)),VLOOKUP(BS474,Słowniki_komponentów!$U$1:$Z$476,5,FALSE)),"brak wszystkich danych")</f>
        <v>brak wszystkich danych</v>
      </c>
      <c r="BV474" s="205"/>
      <c r="BZ474" s="90"/>
      <c r="CA474" s="90"/>
      <c r="CB474" s="90"/>
    </row>
    <row r="475" spans="1:80">
      <c r="A475" s="189" t="s">
        <v>4202</v>
      </c>
      <c r="B475" s="190"/>
      <c r="C475" s="191" t="str">
        <f>IFERROR(VLOOKUP('OT - przykład wodociąg'!$BS475,Słowniki_komponentów!$U$2:$Z$412,4,FALSE),"")</f>
        <v/>
      </c>
      <c r="D475" s="190"/>
      <c r="E475" s="190"/>
      <c r="F475" s="193"/>
      <c r="G475" s="193"/>
      <c r="H475" s="193"/>
      <c r="I475" s="253"/>
      <c r="J475" s="190"/>
      <c r="K475" s="194" t="str">
        <f>IF(Tabela2[[#This Row],[Nazwa komponentu
'[3']]]&lt;&gt;"",VLOOKUP('OT - przykład wodociąg'!$BT475,Słowniki_komponentów!$AC$2:$AH$50,6,FALSE),"")</f>
        <v/>
      </c>
      <c r="L475" s="202"/>
      <c r="M475" s="204"/>
      <c r="N475" s="202"/>
      <c r="O475" s="204">
        <f>'przedmiar - przykład wodociąg'!K483</f>
        <v>0</v>
      </c>
      <c r="P475" s="196" t="str">
        <f>IF(Tabela2[[#This Row],[Nazwa komponentu
'[3']]]&lt;&gt;"",SUM(L475:O475),"")</f>
        <v/>
      </c>
      <c r="Q475" s="190"/>
      <c r="R475" s="193"/>
      <c r="S475" s="193"/>
      <c r="T475" s="193"/>
      <c r="U475" s="190"/>
      <c r="V475" s="192"/>
      <c r="W475" s="197" t="str">
        <f>IFERROR(VLOOKUP('OT - przykład wodociąg'!$BS475,Słowniki_komponentów!$U$2:$Z$412,2,FALSE),"")</f>
        <v/>
      </c>
      <c r="X475" s="194" t="str">
        <f>IF(Tabela2[[#This Row],[Nazwa komponentu
'[3']]]&lt;&gt;"",IF(AND(Tabela2[[#This Row],[Wartość nakładów razem
'[15']]]&lt;3500,OR(MID('OT - przykład wodociąg'!$BS475,1,1)="4",MID('OT - przykład wodociąg'!$BS475,1,1)="5",MID('OT - przykład wodociąg'!$BS475,1,1)="6")),1,'OT - przykład wodociąg'!$BU475),"")</f>
        <v/>
      </c>
      <c r="Y475" s="190"/>
      <c r="Z475" s="190"/>
      <c r="AA475" s="190"/>
      <c r="AB475" s="190"/>
      <c r="AC475" s="198" t="str">
        <f>IF(Tabela2[[#This Row],[Nazwa komponentu
'[3']]]&lt;&gt;"",'OT - przykład wodociąg'!$BU475,"")</f>
        <v/>
      </c>
      <c r="AD475" s="190"/>
      <c r="AE475" s="190"/>
      <c r="AF475" s="190"/>
      <c r="AG475" s="190"/>
      <c r="AH475" s="190"/>
      <c r="AI475" s="190"/>
      <c r="AJ475" s="190"/>
      <c r="AK475" s="190"/>
      <c r="AL475" s="190"/>
      <c r="AM475" s="190"/>
      <c r="AN475" s="190"/>
      <c r="AO475" s="190"/>
      <c r="AP475" s="190"/>
      <c r="AQ475" s="190"/>
      <c r="AR475" s="190"/>
      <c r="AS475" s="190"/>
      <c r="AT475" s="190"/>
      <c r="AU475" s="190"/>
      <c r="AV475" s="242"/>
      <c r="AW475" s="242"/>
      <c r="AX475" s="190"/>
      <c r="AY475" s="190"/>
      <c r="AZ475" s="218"/>
      <c r="BA475" s="190"/>
      <c r="BB475" s="190"/>
      <c r="BC475" s="190"/>
      <c r="BD475" s="190"/>
      <c r="BE475" s="190"/>
      <c r="BF475" s="190"/>
      <c r="BG475" s="198" t="str">
        <f>IF(Tabela2[[#This Row],[Nazwa komponentu
'[3']]]&lt;&gt;"",'OT - przykład wodociąg'!$BS475,"")</f>
        <v/>
      </c>
      <c r="BH475" s="190"/>
      <c r="BI475" s="190"/>
      <c r="BJ475" s="190"/>
      <c r="BK475" s="190"/>
      <c r="BL475" s="190"/>
      <c r="BM475" s="190"/>
      <c r="BN475" s="190"/>
      <c r="BO475" s="190"/>
      <c r="BP475" s="190"/>
      <c r="BQ475" s="190"/>
      <c r="BR475" s="218"/>
      <c r="BS475" s="198" t="str">
        <f t="shared" si="7"/>
        <v/>
      </c>
      <c r="BT475" s="190"/>
      <c r="BU475" s="198" t="str">
        <f>IFERROR(IF(VLOOKUP(BS475,Słowniki_komponentów!$U$1:$Z$476,5,FALSE)="wg tabeli materiałowej",INDEX(Słowniki_komponentów!$AD$2:$AG$50,MATCH(BT475,Słowniki_komponentów!$AC$2:$AC$50,0),MATCH(BQ475,Słowniki_komponentów!$AD$1:$AG$1,0)),VLOOKUP(BS475,Słowniki_komponentów!$U$1:$Z$476,5,FALSE)),"brak wszystkich danych")</f>
        <v>brak wszystkich danych</v>
      </c>
      <c r="BV475" s="205"/>
      <c r="BZ475" s="90"/>
      <c r="CA475" s="90"/>
      <c r="CB475" s="90"/>
    </row>
    <row r="476" spans="1:80">
      <c r="A476" s="189" t="s">
        <v>4203</v>
      </c>
      <c r="B476" s="190"/>
      <c r="C476" s="191" t="str">
        <f>IFERROR(VLOOKUP('OT - przykład wodociąg'!$BS476,Słowniki_komponentów!$U$2:$Z$412,4,FALSE),"")</f>
        <v/>
      </c>
      <c r="D476" s="190"/>
      <c r="E476" s="190"/>
      <c r="F476" s="193"/>
      <c r="G476" s="193"/>
      <c r="H476" s="193"/>
      <c r="I476" s="253"/>
      <c r="J476" s="190"/>
      <c r="K476" s="194" t="str">
        <f>IF(Tabela2[[#This Row],[Nazwa komponentu
'[3']]]&lt;&gt;"",VLOOKUP('OT - przykład wodociąg'!$BT476,Słowniki_komponentów!$AC$2:$AH$50,6,FALSE),"")</f>
        <v/>
      </c>
      <c r="L476" s="202"/>
      <c r="M476" s="204"/>
      <c r="N476" s="202"/>
      <c r="O476" s="204">
        <f>'przedmiar - przykład wodociąg'!K484</f>
        <v>0</v>
      </c>
      <c r="P476" s="196" t="str">
        <f>IF(Tabela2[[#This Row],[Nazwa komponentu
'[3']]]&lt;&gt;"",SUM(L476:O476),"")</f>
        <v/>
      </c>
      <c r="Q476" s="190"/>
      <c r="R476" s="193"/>
      <c r="S476" s="193"/>
      <c r="T476" s="193"/>
      <c r="U476" s="190"/>
      <c r="V476" s="192"/>
      <c r="W476" s="197" t="str">
        <f>IFERROR(VLOOKUP('OT - przykład wodociąg'!$BS476,Słowniki_komponentów!$U$2:$Z$412,2,FALSE),"")</f>
        <v/>
      </c>
      <c r="X476" s="194" t="str">
        <f>IF(Tabela2[[#This Row],[Nazwa komponentu
'[3']]]&lt;&gt;"",IF(AND(Tabela2[[#This Row],[Wartość nakładów razem
'[15']]]&lt;3500,OR(MID('OT - przykład wodociąg'!$BS476,1,1)="4",MID('OT - przykład wodociąg'!$BS476,1,1)="5",MID('OT - przykład wodociąg'!$BS476,1,1)="6")),1,'OT - przykład wodociąg'!$BU476),"")</f>
        <v/>
      </c>
      <c r="Y476" s="190"/>
      <c r="Z476" s="190"/>
      <c r="AA476" s="190"/>
      <c r="AB476" s="190"/>
      <c r="AC476" s="198" t="str">
        <f>IF(Tabela2[[#This Row],[Nazwa komponentu
'[3']]]&lt;&gt;"",'OT - przykład wodociąg'!$BU476,"")</f>
        <v/>
      </c>
      <c r="AD476" s="190"/>
      <c r="AE476" s="190"/>
      <c r="AF476" s="190"/>
      <c r="AG476" s="190"/>
      <c r="AH476" s="190"/>
      <c r="AI476" s="190"/>
      <c r="AJ476" s="190"/>
      <c r="AK476" s="190"/>
      <c r="AL476" s="190"/>
      <c r="AM476" s="190"/>
      <c r="AN476" s="190"/>
      <c r="AO476" s="190"/>
      <c r="AP476" s="190"/>
      <c r="AQ476" s="190"/>
      <c r="AR476" s="190"/>
      <c r="AS476" s="190"/>
      <c r="AT476" s="190"/>
      <c r="AU476" s="190"/>
      <c r="AV476" s="242"/>
      <c r="AW476" s="242"/>
      <c r="AX476" s="190"/>
      <c r="AY476" s="190"/>
      <c r="AZ476" s="218"/>
      <c r="BA476" s="190"/>
      <c r="BB476" s="190"/>
      <c r="BC476" s="190"/>
      <c r="BD476" s="190"/>
      <c r="BE476" s="190"/>
      <c r="BF476" s="190"/>
      <c r="BG476" s="198" t="str">
        <f>IF(Tabela2[[#This Row],[Nazwa komponentu
'[3']]]&lt;&gt;"",'OT - przykład wodociąg'!$BS476,"")</f>
        <v/>
      </c>
      <c r="BH476" s="190"/>
      <c r="BI476" s="190"/>
      <c r="BJ476" s="190"/>
      <c r="BK476" s="190"/>
      <c r="BL476" s="190"/>
      <c r="BM476" s="190"/>
      <c r="BN476" s="190"/>
      <c r="BO476" s="190"/>
      <c r="BP476" s="190"/>
      <c r="BQ476" s="190"/>
      <c r="BR476" s="218"/>
      <c r="BS476" s="198" t="str">
        <f t="shared" si="7"/>
        <v/>
      </c>
      <c r="BT476" s="190"/>
      <c r="BU476" s="198" t="str">
        <f>IFERROR(IF(VLOOKUP(BS476,Słowniki_komponentów!$U$1:$Z$476,5,FALSE)="wg tabeli materiałowej",INDEX(Słowniki_komponentów!$AD$2:$AG$50,MATCH(BT476,Słowniki_komponentów!$AC$2:$AC$50,0),MATCH(BQ476,Słowniki_komponentów!$AD$1:$AG$1,0)),VLOOKUP(BS476,Słowniki_komponentów!$U$1:$Z$476,5,FALSE)),"brak wszystkich danych")</f>
        <v>brak wszystkich danych</v>
      </c>
      <c r="BV476" s="205"/>
      <c r="BZ476" s="90"/>
      <c r="CA476" s="90"/>
      <c r="CB476" s="90"/>
    </row>
    <row r="477" spans="1:80">
      <c r="A477" s="189" t="s">
        <v>4204</v>
      </c>
      <c r="B477" s="190"/>
      <c r="C477" s="191" t="str">
        <f>IFERROR(VLOOKUP('OT - przykład wodociąg'!$BS477,Słowniki_komponentów!$U$2:$Z$412,4,FALSE),"")</f>
        <v/>
      </c>
      <c r="D477" s="190"/>
      <c r="E477" s="190"/>
      <c r="F477" s="193"/>
      <c r="G477" s="193"/>
      <c r="H477" s="193"/>
      <c r="I477" s="253"/>
      <c r="J477" s="190"/>
      <c r="K477" s="194" t="str">
        <f>IF(Tabela2[[#This Row],[Nazwa komponentu
'[3']]]&lt;&gt;"",VLOOKUP('OT - przykład wodociąg'!$BT477,Słowniki_komponentów!$AC$2:$AH$50,6,FALSE),"")</f>
        <v/>
      </c>
      <c r="L477" s="202"/>
      <c r="M477" s="204"/>
      <c r="N477" s="202"/>
      <c r="O477" s="204">
        <f>'przedmiar - przykład wodociąg'!K485</f>
        <v>0</v>
      </c>
      <c r="P477" s="196" t="str">
        <f>IF(Tabela2[[#This Row],[Nazwa komponentu
'[3']]]&lt;&gt;"",SUM(L477:O477),"")</f>
        <v/>
      </c>
      <c r="Q477" s="190"/>
      <c r="R477" s="193"/>
      <c r="S477" s="193"/>
      <c r="T477" s="193"/>
      <c r="U477" s="190"/>
      <c r="V477" s="192"/>
      <c r="W477" s="197" t="str">
        <f>IFERROR(VLOOKUP('OT - przykład wodociąg'!$BS477,Słowniki_komponentów!$U$2:$Z$412,2,FALSE),"")</f>
        <v/>
      </c>
      <c r="X477" s="194" t="str">
        <f>IF(Tabela2[[#This Row],[Nazwa komponentu
'[3']]]&lt;&gt;"",IF(AND(Tabela2[[#This Row],[Wartość nakładów razem
'[15']]]&lt;3500,OR(MID('OT - przykład wodociąg'!$BS477,1,1)="4",MID('OT - przykład wodociąg'!$BS477,1,1)="5",MID('OT - przykład wodociąg'!$BS477,1,1)="6")),1,'OT - przykład wodociąg'!$BU477),"")</f>
        <v/>
      </c>
      <c r="Y477" s="190"/>
      <c r="Z477" s="190"/>
      <c r="AA477" s="190"/>
      <c r="AB477" s="190"/>
      <c r="AC477" s="198" t="str">
        <f>IF(Tabela2[[#This Row],[Nazwa komponentu
'[3']]]&lt;&gt;"",'OT - przykład wodociąg'!$BU477,"")</f>
        <v/>
      </c>
      <c r="AD477" s="190"/>
      <c r="AE477" s="190"/>
      <c r="AF477" s="190"/>
      <c r="AG477" s="190"/>
      <c r="AH477" s="190"/>
      <c r="AI477" s="190"/>
      <c r="AJ477" s="190"/>
      <c r="AK477" s="190"/>
      <c r="AL477" s="190"/>
      <c r="AM477" s="190"/>
      <c r="AN477" s="190"/>
      <c r="AO477" s="190"/>
      <c r="AP477" s="190"/>
      <c r="AQ477" s="190"/>
      <c r="AR477" s="190"/>
      <c r="AS477" s="190"/>
      <c r="AT477" s="190"/>
      <c r="AU477" s="190"/>
      <c r="AV477" s="242"/>
      <c r="AW477" s="242"/>
      <c r="AX477" s="190"/>
      <c r="AY477" s="190"/>
      <c r="AZ477" s="218"/>
      <c r="BA477" s="190"/>
      <c r="BB477" s="190"/>
      <c r="BC477" s="190"/>
      <c r="BD477" s="190"/>
      <c r="BE477" s="190"/>
      <c r="BF477" s="190"/>
      <c r="BG477" s="198" t="str">
        <f>IF(Tabela2[[#This Row],[Nazwa komponentu
'[3']]]&lt;&gt;"",'OT - przykład wodociąg'!$BS477,"")</f>
        <v/>
      </c>
      <c r="BH477" s="190"/>
      <c r="BI477" s="190"/>
      <c r="BJ477" s="190"/>
      <c r="BK477" s="190"/>
      <c r="BL477" s="190"/>
      <c r="BM477" s="190"/>
      <c r="BN477" s="190"/>
      <c r="BO477" s="190"/>
      <c r="BP477" s="190"/>
      <c r="BQ477" s="190"/>
      <c r="BR477" s="218"/>
      <c r="BS477" s="198" t="str">
        <f t="shared" si="7"/>
        <v/>
      </c>
      <c r="BT477" s="190"/>
      <c r="BU477" s="198" t="str">
        <f>IFERROR(IF(VLOOKUP(BS477,Słowniki_komponentów!$U$1:$Z$476,5,FALSE)="wg tabeli materiałowej",INDEX(Słowniki_komponentów!$AD$2:$AG$50,MATCH(BT477,Słowniki_komponentów!$AC$2:$AC$50,0),MATCH(BQ477,Słowniki_komponentów!$AD$1:$AG$1,0)),VLOOKUP(BS477,Słowniki_komponentów!$U$1:$Z$476,5,FALSE)),"brak wszystkich danych")</f>
        <v>brak wszystkich danych</v>
      </c>
      <c r="BV477" s="205"/>
      <c r="BZ477" s="90"/>
      <c r="CA477" s="90"/>
      <c r="CB477" s="90"/>
    </row>
    <row r="478" spans="1:80">
      <c r="A478" s="189" t="s">
        <v>4205</v>
      </c>
      <c r="B478" s="190"/>
      <c r="C478" s="191" t="str">
        <f>IFERROR(VLOOKUP('OT - przykład wodociąg'!$BS478,Słowniki_komponentów!$U$2:$Z$412,4,FALSE),"")</f>
        <v/>
      </c>
      <c r="D478" s="190"/>
      <c r="E478" s="190"/>
      <c r="F478" s="193"/>
      <c r="G478" s="193"/>
      <c r="H478" s="193"/>
      <c r="I478" s="253"/>
      <c r="J478" s="190"/>
      <c r="K478" s="194" t="str">
        <f>IF(Tabela2[[#This Row],[Nazwa komponentu
'[3']]]&lt;&gt;"",VLOOKUP('OT - przykład wodociąg'!$BT478,Słowniki_komponentów!$AC$2:$AH$50,6,FALSE),"")</f>
        <v/>
      </c>
      <c r="L478" s="202"/>
      <c r="M478" s="204"/>
      <c r="N478" s="202"/>
      <c r="O478" s="204">
        <f>'przedmiar - przykład wodociąg'!K486</f>
        <v>0</v>
      </c>
      <c r="P478" s="196" t="str">
        <f>IF(Tabela2[[#This Row],[Nazwa komponentu
'[3']]]&lt;&gt;"",SUM(L478:O478),"")</f>
        <v/>
      </c>
      <c r="Q478" s="190"/>
      <c r="R478" s="193"/>
      <c r="S478" s="193"/>
      <c r="T478" s="193"/>
      <c r="U478" s="190"/>
      <c r="V478" s="192"/>
      <c r="W478" s="197" t="str">
        <f>IFERROR(VLOOKUP('OT - przykład wodociąg'!$BS478,Słowniki_komponentów!$U$2:$Z$412,2,FALSE),"")</f>
        <v/>
      </c>
      <c r="X478" s="194" t="str">
        <f>IF(Tabela2[[#This Row],[Nazwa komponentu
'[3']]]&lt;&gt;"",IF(AND(Tabela2[[#This Row],[Wartość nakładów razem
'[15']]]&lt;3500,OR(MID('OT - przykład wodociąg'!$BS478,1,1)="4",MID('OT - przykład wodociąg'!$BS478,1,1)="5",MID('OT - przykład wodociąg'!$BS478,1,1)="6")),1,'OT - przykład wodociąg'!$BU478),"")</f>
        <v/>
      </c>
      <c r="Y478" s="190"/>
      <c r="Z478" s="190"/>
      <c r="AA478" s="190"/>
      <c r="AB478" s="190"/>
      <c r="AC478" s="198" t="str">
        <f>IF(Tabela2[[#This Row],[Nazwa komponentu
'[3']]]&lt;&gt;"",'OT - przykład wodociąg'!$BU478,"")</f>
        <v/>
      </c>
      <c r="AD478" s="190"/>
      <c r="AE478" s="190"/>
      <c r="AF478" s="190"/>
      <c r="AG478" s="190"/>
      <c r="AH478" s="190"/>
      <c r="AI478" s="190"/>
      <c r="AJ478" s="190"/>
      <c r="AK478" s="190"/>
      <c r="AL478" s="190"/>
      <c r="AM478" s="190"/>
      <c r="AN478" s="190"/>
      <c r="AO478" s="190"/>
      <c r="AP478" s="190"/>
      <c r="AQ478" s="190"/>
      <c r="AR478" s="190"/>
      <c r="AS478" s="190"/>
      <c r="AT478" s="190"/>
      <c r="AU478" s="190"/>
      <c r="AV478" s="242"/>
      <c r="AW478" s="242"/>
      <c r="AX478" s="190"/>
      <c r="AY478" s="190"/>
      <c r="AZ478" s="218"/>
      <c r="BA478" s="190"/>
      <c r="BB478" s="190"/>
      <c r="BC478" s="190"/>
      <c r="BD478" s="190"/>
      <c r="BE478" s="190"/>
      <c r="BF478" s="190"/>
      <c r="BG478" s="198" t="str">
        <f>IF(Tabela2[[#This Row],[Nazwa komponentu
'[3']]]&lt;&gt;"",'OT - przykład wodociąg'!$BS478,"")</f>
        <v/>
      </c>
      <c r="BH478" s="190"/>
      <c r="BI478" s="190"/>
      <c r="BJ478" s="190"/>
      <c r="BK478" s="190"/>
      <c r="BL478" s="190"/>
      <c r="BM478" s="190"/>
      <c r="BN478" s="190"/>
      <c r="BO478" s="190"/>
      <c r="BP478" s="190"/>
      <c r="BQ478" s="190"/>
      <c r="BR478" s="218"/>
      <c r="BS478" s="198" t="str">
        <f t="shared" si="7"/>
        <v/>
      </c>
      <c r="BT478" s="190"/>
      <c r="BU478" s="198" t="str">
        <f>IFERROR(IF(VLOOKUP(BS478,Słowniki_komponentów!$U$1:$Z$476,5,FALSE)="wg tabeli materiałowej",INDEX(Słowniki_komponentów!$AD$2:$AG$50,MATCH(BT478,Słowniki_komponentów!$AC$2:$AC$50,0),MATCH(BQ478,Słowniki_komponentów!$AD$1:$AG$1,0)),VLOOKUP(BS478,Słowniki_komponentów!$U$1:$Z$476,5,FALSE)),"brak wszystkich danych")</f>
        <v>brak wszystkich danych</v>
      </c>
      <c r="BV478" s="205"/>
      <c r="BZ478" s="90"/>
      <c r="CA478" s="90"/>
      <c r="CB478" s="90"/>
    </row>
    <row r="479" spans="1:80">
      <c r="A479" s="189" t="s">
        <v>4206</v>
      </c>
      <c r="B479" s="190"/>
      <c r="C479" s="191" t="str">
        <f>IFERROR(VLOOKUP('OT - przykład wodociąg'!$BS479,Słowniki_komponentów!$U$2:$Z$412,4,FALSE),"")</f>
        <v/>
      </c>
      <c r="D479" s="190"/>
      <c r="E479" s="190"/>
      <c r="F479" s="193"/>
      <c r="G479" s="193"/>
      <c r="H479" s="193"/>
      <c r="I479" s="253"/>
      <c r="J479" s="190"/>
      <c r="K479" s="194" t="str">
        <f>IF(Tabela2[[#This Row],[Nazwa komponentu
'[3']]]&lt;&gt;"",VLOOKUP('OT - przykład wodociąg'!$BT479,Słowniki_komponentów!$AC$2:$AH$50,6,FALSE),"")</f>
        <v/>
      </c>
      <c r="L479" s="202"/>
      <c r="M479" s="204"/>
      <c r="N479" s="202"/>
      <c r="O479" s="204">
        <f>'przedmiar - przykład wodociąg'!K487</f>
        <v>0</v>
      </c>
      <c r="P479" s="196" t="str">
        <f>IF(Tabela2[[#This Row],[Nazwa komponentu
'[3']]]&lt;&gt;"",SUM(L479:O479),"")</f>
        <v/>
      </c>
      <c r="Q479" s="190"/>
      <c r="R479" s="193"/>
      <c r="S479" s="193"/>
      <c r="T479" s="193"/>
      <c r="U479" s="190"/>
      <c r="V479" s="192"/>
      <c r="W479" s="197" t="str">
        <f>IFERROR(VLOOKUP('OT - przykład wodociąg'!$BS479,Słowniki_komponentów!$U$2:$Z$412,2,FALSE),"")</f>
        <v/>
      </c>
      <c r="X479" s="194" t="str">
        <f>IF(Tabela2[[#This Row],[Nazwa komponentu
'[3']]]&lt;&gt;"",IF(AND(Tabela2[[#This Row],[Wartość nakładów razem
'[15']]]&lt;3500,OR(MID('OT - przykład wodociąg'!$BS479,1,1)="4",MID('OT - przykład wodociąg'!$BS479,1,1)="5",MID('OT - przykład wodociąg'!$BS479,1,1)="6")),1,'OT - przykład wodociąg'!$BU479),"")</f>
        <v/>
      </c>
      <c r="Y479" s="190"/>
      <c r="Z479" s="190"/>
      <c r="AA479" s="190"/>
      <c r="AB479" s="190"/>
      <c r="AC479" s="198" t="str">
        <f>IF(Tabela2[[#This Row],[Nazwa komponentu
'[3']]]&lt;&gt;"",'OT - przykład wodociąg'!$BU479,"")</f>
        <v/>
      </c>
      <c r="AD479" s="190"/>
      <c r="AE479" s="190"/>
      <c r="AF479" s="190"/>
      <c r="AG479" s="190"/>
      <c r="AH479" s="190"/>
      <c r="AI479" s="190"/>
      <c r="AJ479" s="190"/>
      <c r="AK479" s="190"/>
      <c r="AL479" s="190"/>
      <c r="AM479" s="190"/>
      <c r="AN479" s="190"/>
      <c r="AO479" s="190"/>
      <c r="AP479" s="190"/>
      <c r="AQ479" s="190"/>
      <c r="AR479" s="190"/>
      <c r="AS479" s="190"/>
      <c r="AT479" s="190"/>
      <c r="AU479" s="190"/>
      <c r="AV479" s="242"/>
      <c r="AW479" s="242"/>
      <c r="AX479" s="190"/>
      <c r="AY479" s="190"/>
      <c r="AZ479" s="218"/>
      <c r="BA479" s="190"/>
      <c r="BB479" s="190"/>
      <c r="BC479" s="190"/>
      <c r="BD479" s="190"/>
      <c r="BE479" s="190"/>
      <c r="BF479" s="190"/>
      <c r="BG479" s="198" t="str">
        <f>IF(Tabela2[[#This Row],[Nazwa komponentu
'[3']]]&lt;&gt;"",'OT - przykład wodociąg'!$BS479,"")</f>
        <v/>
      </c>
      <c r="BH479" s="190"/>
      <c r="BI479" s="190"/>
      <c r="BJ479" s="190"/>
      <c r="BK479" s="190"/>
      <c r="BL479" s="190"/>
      <c r="BM479" s="190"/>
      <c r="BN479" s="190"/>
      <c r="BO479" s="190"/>
      <c r="BP479" s="190"/>
      <c r="BQ479" s="190"/>
      <c r="BR479" s="218"/>
      <c r="BS479" s="198" t="str">
        <f t="shared" si="7"/>
        <v/>
      </c>
      <c r="BT479" s="190"/>
      <c r="BU479" s="198" t="str">
        <f>IFERROR(IF(VLOOKUP(BS479,Słowniki_komponentów!$U$1:$Z$476,5,FALSE)="wg tabeli materiałowej",INDEX(Słowniki_komponentów!$AD$2:$AG$50,MATCH(BT479,Słowniki_komponentów!$AC$2:$AC$50,0),MATCH(BQ479,Słowniki_komponentów!$AD$1:$AG$1,0)),VLOOKUP(BS479,Słowniki_komponentów!$U$1:$Z$476,5,FALSE)),"brak wszystkich danych")</f>
        <v>brak wszystkich danych</v>
      </c>
      <c r="BV479" s="205"/>
      <c r="BZ479" s="90"/>
      <c r="CA479" s="90"/>
      <c r="CB479" s="90"/>
    </row>
    <row r="480" spans="1:80">
      <c r="A480" s="189" t="s">
        <v>4207</v>
      </c>
      <c r="B480" s="190"/>
      <c r="C480" s="191" t="str">
        <f>IFERROR(VLOOKUP('OT - przykład wodociąg'!$BS480,Słowniki_komponentów!$U$2:$Z$412,4,FALSE),"")</f>
        <v/>
      </c>
      <c r="D480" s="190"/>
      <c r="E480" s="190"/>
      <c r="F480" s="193"/>
      <c r="G480" s="193"/>
      <c r="H480" s="193"/>
      <c r="I480" s="253"/>
      <c r="J480" s="190"/>
      <c r="K480" s="194" t="str">
        <f>IF(Tabela2[[#This Row],[Nazwa komponentu
'[3']]]&lt;&gt;"",VLOOKUP('OT - przykład wodociąg'!$BT480,Słowniki_komponentów!$AC$2:$AH$50,6,FALSE),"")</f>
        <v/>
      </c>
      <c r="L480" s="202"/>
      <c r="M480" s="204"/>
      <c r="N480" s="202"/>
      <c r="O480" s="204">
        <f>'przedmiar - przykład wodociąg'!K488</f>
        <v>0</v>
      </c>
      <c r="P480" s="196" t="str">
        <f>IF(Tabela2[[#This Row],[Nazwa komponentu
'[3']]]&lt;&gt;"",SUM(L480:O480),"")</f>
        <v/>
      </c>
      <c r="Q480" s="190"/>
      <c r="R480" s="193"/>
      <c r="S480" s="193"/>
      <c r="T480" s="193"/>
      <c r="U480" s="190"/>
      <c r="V480" s="192"/>
      <c r="W480" s="197" t="str">
        <f>IFERROR(VLOOKUP('OT - przykład wodociąg'!$BS480,Słowniki_komponentów!$U$2:$Z$412,2,FALSE),"")</f>
        <v/>
      </c>
      <c r="X480" s="194" t="str">
        <f>IF(Tabela2[[#This Row],[Nazwa komponentu
'[3']]]&lt;&gt;"",IF(AND(Tabela2[[#This Row],[Wartość nakładów razem
'[15']]]&lt;3500,OR(MID('OT - przykład wodociąg'!$BS480,1,1)="4",MID('OT - przykład wodociąg'!$BS480,1,1)="5",MID('OT - przykład wodociąg'!$BS480,1,1)="6")),1,'OT - przykład wodociąg'!$BU480),"")</f>
        <v/>
      </c>
      <c r="Y480" s="190"/>
      <c r="Z480" s="190"/>
      <c r="AA480" s="190"/>
      <c r="AB480" s="190"/>
      <c r="AC480" s="198" t="str">
        <f>IF(Tabela2[[#This Row],[Nazwa komponentu
'[3']]]&lt;&gt;"",'OT - przykład wodociąg'!$BU480,"")</f>
        <v/>
      </c>
      <c r="AD480" s="190"/>
      <c r="AE480" s="190"/>
      <c r="AF480" s="190"/>
      <c r="AG480" s="190"/>
      <c r="AH480" s="190"/>
      <c r="AI480" s="190"/>
      <c r="AJ480" s="190"/>
      <c r="AK480" s="190"/>
      <c r="AL480" s="190"/>
      <c r="AM480" s="190"/>
      <c r="AN480" s="190"/>
      <c r="AO480" s="190"/>
      <c r="AP480" s="190"/>
      <c r="AQ480" s="190"/>
      <c r="AR480" s="190"/>
      <c r="AS480" s="190"/>
      <c r="AT480" s="190"/>
      <c r="AU480" s="190"/>
      <c r="AV480" s="242"/>
      <c r="AW480" s="242"/>
      <c r="AX480" s="190"/>
      <c r="AY480" s="190"/>
      <c r="AZ480" s="218"/>
      <c r="BA480" s="190"/>
      <c r="BB480" s="190"/>
      <c r="BC480" s="190"/>
      <c r="BD480" s="190"/>
      <c r="BE480" s="190"/>
      <c r="BF480" s="190"/>
      <c r="BG480" s="198" t="str">
        <f>IF(Tabela2[[#This Row],[Nazwa komponentu
'[3']]]&lt;&gt;"",'OT - przykład wodociąg'!$BS480,"")</f>
        <v/>
      </c>
      <c r="BH480" s="190"/>
      <c r="BI480" s="190"/>
      <c r="BJ480" s="190"/>
      <c r="BK480" s="190"/>
      <c r="BL480" s="190"/>
      <c r="BM480" s="190"/>
      <c r="BN480" s="190"/>
      <c r="BO480" s="190"/>
      <c r="BP480" s="190"/>
      <c r="BQ480" s="190"/>
      <c r="BR480" s="218"/>
      <c r="BS480" s="198" t="str">
        <f t="shared" si="7"/>
        <v/>
      </c>
      <c r="BT480" s="190"/>
      <c r="BU480" s="198" t="str">
        <f>IFERROR(IF(VLOOKUP(BS480,Słowniki_komponentów!$U$1:$Z$476,5,FALSE)="wg tabeli materiałowej",INDEX(Słowniki_komponentów!$AD$2:$AG$50,MATCH(BT480,Słowniki_komponentów!$AC$2:$AC$50,0),MATCH(BQ480,Słowniki_komponentów!$AD$1:$AG$1,0)),VLOOKUP(BS480,Słowniki_komponentów!$U$1:$Z$476,5,FALSE)),"brak wszystkich danych")</f>
        <v>brak wszystkich danych</v>
      </c>
      <c r="BV480" s="205"/>
      <c r="BZ480" s="90"/>
      <c r="CA480" s="90"/>
      <c r="CB480" s="90"/>
    </row>
    <row r="481" spans="1:80">
      <c r="A481" s="189" t="s">
        <v>4208</v>
      </c>
      <c r="B481" s="190"/>
      <c r="C481" s="191" t="str">
        <f>IFERROR(VLOOKUP('OT - przykład wodociąg'!$BS481,Słowniki_komponentów!$U$2:$Z$412,4,FALSE),"")</f>
        <v/>
      </c>
      <c r="D481" s="190"/>
      <c r="E481" s="190"/>
      <c r="F481" s="193"/>
      <c r="G481" s="193"/>
      <c r="H481" s="193"/>
      <c r="I481" s="253"/>
      <c r="J481" s="190"/>
      <c r="K481" s="194" t="str">
        <f>IF(Tabela2[[#This Row],[Nazwa komponentu
'[3']]]&lt;&gt;"",VLOOKUP('OT - przykład wodociąg'!$BT481,Słowniki_komponentów!$AC$2:$AH$50,6,FALSE),"")</f>
        <v/>
      </c>
      <c r="L481" s="202"/>
      <c r="M481" s="204"/>
      <c r="N481" s="202"/>
      <c r="O481" s="204">
        <f>'przedmiar - przykład wodociąg'!K489</f>
        <v>0</v>
      </c>
      <c r="P481" s="196" t="str">
        <f>IF(Tabela2[[#This Row],[Nazwa komponentu
'[3']]]&lt;&gt;"",SUM(L481:O481),"")</f>
        <v/>
      </c>
      <c r="Q481" s="190"/>
      <c r="R481" s="193"/>
      <c r="S481" s="193"/>
      <c r="T481" s="193"/>
      <c r="U481" s="190"/>
      <c r="V481" s="192"/>
      <c r="W481" s="197" t="str">
        <f>IFERROR(VLOOKUP('OT - przykład wodociąg'!$BS481,Słowniki_komponentów!$U$2:$Z$412,2,FALSE),"")</f>
        <v/>
      </c>
      <c r="X481" s="194" t="str">
        <f>IF(Tabela2[[#This Row],[Nazwa komponentu
'[3']]]&lt;&gt;"",IF(AND(Tabela2[[#This Row],[Wartość nakładów razem
'[15']]]&lt;3500,OR(MID('OT - przykład wodociąg'!$BS481,1,1)="4",MID('OT - przykład wodociąg'!$BS481,1,1)="5",MID('OT - przykład wodociąg'!$BS481,1,1)="6")),1,'OT - przykład wodociąg'!$BU481),"")</f>
        <v/>
      </c>
      <c r="Y481" s="190"/>
      <c r="Z481" s="190"/>
      <c r="AA481" s="190"/>
      <c r="AB481" s="190"/>
      <c r="AC481" s="198" t="str">
        <f>IF(Tabela2[[#This Row],[Nazwa komponentu
'[3']]]&lt;&gt;"",'OT - przykład wodociąg'!$BU481,"")</f>
        <v/>
      </c>
      <c r="AD481" s="190"/>
      <c r="AE481" s="190"/>
      <c r="AF481" s="190"/>
      <c r="AG481" s="190"/>
      <c r="AH481" s="190"/>
      <c r="AI481" s="190"/>
      <c r="AJ481" s="190"/>
      <c r="AK481" s="190"/>
      <c r="AL481" s="190"/>
      <c r="AM481" s="190"/>
      <c r="AN481" s="190"/>
      <c r="AO481" s="190"/>
      <c r="AP481" s="190"/>
      <c r="AQ481" s="190"/>
      <c r="AR481" s="190"/>
      <c r="AS481" s="190"/>
      <c r="AT481" s="190"/>
      <c r="AU481" s="190"/>
      <c r="AV481" s="242"/>
      <c r="AW481" s="242"/>
      <c r="AX481" s="190"/>
      <c r="AY481" s="190"/>
      <c r="AZ481" s="218"/>
      <c r="BA481" s="190"/>
      <c r="BB481" s="190"/>
      <c r="BC481" s="190"/>
      <c r="BD481" s="190"/>
      <c r="BE481" s="190"/>
      <c r="BF481" s="190"/>
      <c r="BG481" s="198" t="str">
        <f>IF(Tabela2[[#This Row],[Nazwa komponentu
'[3']]]&lt;&gt;"",'OT - przykład wodociąg'!$BS481,"")</f>
        <v/>
      </c>
      <c r="BH481" s="190"/>
      <c r="BI481" s="190"/>
      <c r="BJ481" s="190"/>
      <c r="BK481" s="190"/>
      <c r="BL481" s="190"/>
      <c r="BM481" s="190"/>
      <c r="BN481" s="190"/>
      <c r="BO481" s="190"/>
      <c r="BP481" s="190"/>
      <c r="BQ481" s="190"/>
      <c r="BR481" s="218"/>
      <c r="BS481" s="198" t="str">
        <f t="shared" si="7"/>
        <v/>
      </c>
      <c r="BT481" s="190"/>
      <c r="BU481" s="198" t="str">
        <f>IFERROR(IF(VLOOKUP(BS481,Słowniki_komponentów!$U$1:$Z$476,5,FALSE)="wg tabeli materiałowej",INDEX(Słowniki_komponentów!$AD$2:$AG$50,MATCH(BT481,Słowniki_komponentów!$AC$2:$AC$50,0),MATCH(BQ481,Słowniki_komponentów!$AD$1:$AG$1,0)),VLOOKUP(BS481,Słowniki_komponentów!$U$1:$Z$476,5,FALSE)),"brak wszystkich danych")</f>
        <v>brak wszystkich danych</v>
      </c>
      <c r="BV481" s="205"/>
      <c r="BZ481" s="90"/>
      <c r="CA481" s="90"/>
      <c r="CB481" s="90"/>
    </row>
    <row r="482" spans="1:80">
      <c r="A482" s="189" t="s">
        <v>4209</v>
      </c>
      <c r="B482" s="190"/>
      <c r="C482" s="191" t="str">
        <f>IFERROR(VLOOKUP('OT - przykład wodociąg'!$BS482,Słowniki_komponentów!$U$2:$Z$412,4,FALSE),"")</f>
        <v/>
      </c>
      <c r="D482" s="190"/>
      <c r="E482" s="190"/>
      <c r="F482" s="193"/>
      <c r="G482" s="193"/>
      <c r="H482" s="193"/>
      <c r="I482" s="253"/>
      <c r="J482" s="190"/>
      <c r="K482" s="194" t="str">
        <f>IF(Tabela2[[#This Row],[Nazwa komponentu
'[3']]]&lt;&gt;"",VLOOKUP('OT - przykład wodociąg'!$BT482,Słowniki_komponentów!$AC$2:$AH$50,6,FALSE),"")</f>
        <v/>
      </c>
      <c r="L482" s="202"/>
      <c r="M482" s="204"/>
      <c r="N482" s="202"/>
      <c r="O482" s="204">
        <f>'przedmiar - przykład wodociąg'!K490</f>
        <v>0</v>
      </c>
      <c r="P482" s="196" t="str">
        <f>IF(Tabela2[[#This Row],[Nazwa komponentu
'[3']]]&lt;&gt;"",SUM(L482:O482),"")</f>
        <v/>
      </c>
      <c r="Q482" s="190"/>
      <c r="R482" s="193"/>
      <c r="S482" s="193"/>
      <c r="T482" s="193"/>
      <c r="U482" s="190"/>
      <c r="V482" s="192"/>
      <c r="W482" s="197" t="str">
        <f>IFERROR(VLOOKUP('OT - przykład wodociąg'!$BS482,Słowniki_komponentów!$U$2:$Z$412,2,FALSE),"")</f>
        <v/>
      </c>
      <c r="X482" s="194" t="str">
        <f>IF(Tabela2[[#This Row],[Nazwa komponentu
'[3']]]&lt;&gt;"",IF(AND(Tabela2[[#This Row],[Wartość nakładów razem
'[15']]]&lt;3500,OR(MID('OT - przykład wodociąg'!$BS482,1,1)="4",MID('OT - przykład wodociąg'!$BS482,1,1)="5",MID('OT - przykład wodociąg'!$BS482,1,1)="6")),1,'OT - przykład wodociąg'!$BU482),"")</f>
        <v/>
      </c>
      <c r="Y482" s="190"/>
      <c r="Z482" s="190"/>
      <c r="AA482" s="190"/>
      <c r="AB482" s="190"/>
      <c r="AC482" s="198" t="str">
        <f>IF(Tabela2[[#This Row],[Nazwa komponentu
'[3']]]&lt;&gt;"",'OT - przykład wodociąg'!$BU482,"")</f>
        <v/>
      </c>
      <c r="AD482" s="190"/>
      <c r="AE482" s="190"/>
      <c r="AF482" s="190"/>
      <c r="AG482" s="190"/>
      <c r="AH482" s="190"/>
      <c r="AI482" s="190"/>
      <c r="AJ482" s="190"/>
      <c r="AK482" s="190"/>
      <c r="AL482" s="190"/>
      <c r="AM482" s="190"/>
      <c r="AN482" s="190"/>
      <c r="AO482" s="190"/>
      <c r="AP482" s="190"/>
      <c r="AQ482" s="190"/>
      <c r="AR482" s="190"/>
      <c r="AS482" s="190"/>
      <c r="AT482" s="190"/>
      <c r="AU482" s="190"/>
      <c r="AV482" s="242"/>
      <c r="AW482" s="242"/>
      <c r="AX482" s="190"/>
      <c r="AY482" s="190"/>
      <c r="AZ482" s="218"/>
      <c r="BA482" s="190"/>
      <c r="BB482" s="190"/>
      <c r="BC482" s="190"/>
      <c r="BD482" s="190"/>
      <c r="BE482" s="190"/>
      <c r="BF482" s="190"/>
      <c r="BG482" s="198" t="str">
        <f>IF(Tabela2[[#This Row],[Nazwa komponentu
'[3']]]&lt;&gt;"",'OT - przykład wodociąg'!$BS482,"")</f>
        <v/>
      </c>
      <c r="BH482" s="190"/>
      <c r="BI482" s="190"/>
      <c r="BJ482" s="190"/>
      <c r="BK482" s="190"/>
      <c r="BL482" s="190"/>
      <c r="BM482" s="190"/>
      <c r="BN482" s="190"/>
      <c r="BO482" s="190"/>
      <c r="BP482" s="190"/>
      <c r="BQ482" s="190"/>
      <c r="BR482" s="218"/>
      <c r="BS482" s="198" t="str">
        <f t="shared" si="7"/>
        <v/>
      </c>
      <c r="BT482" s="190"/>
      <c r="BU482" s="198" t="str">
        <f>IFERROR(IF(VLOOKUP(BS482,Słowniki_komponentów!$U$1:$Z$476,5,FALSE)="wg tabeli materiałowej",INDEX(Słowniki_komponentów!$AD$2:$AG$50,MATCH(BT482,Słowniki_komponentów!$AC$2:$AC$50,0),MATCH(BQ482,Słowniki_komponentów!$AD$1:$AG$1,0)),VLOOKUP(BS482,Słowniki_komponentów!$U$1:$Z$476,5,FALSE)),"brak wszystkich danych")</f>
        <v>brak wszystkich danych</v>
      </c>
      <c r="BV482" s="205"/>
      <c r="BZ482" s="90"/>
      <c r="CA482" s="90"/>
      <c r="CB482" s="90"/>
    </row>
    <row r="483" spans="1:80">
      <c r="A483" s="189" t="s">
        <v>4210</v>
      </c>
      <c r="B483" s="190"/>
      <c r="C483" s="191" t="str">
        <f>IFERROR(VLOOKUP('OT - przykład wodociąg'!$BS483,Słowniki_komponentów!$U$2:$Z$412,4,FALSE),"")</f>
        <v/>
      </c>
      <c r="D483" s="190"/>
      <c r="E483" s="190"/>
      <c r="F483" s="193"/>
      <c r="G483" s="193"/>
      <c r="H483" s="193"/>
      <c r="I483" s="253"/>
      <c r="J483" s="190"/>
      <c r="K483" s="194" t="str">
        <f>IF(Tabela2[[#This Row],[Nazwa komponentu
'[3']]]&lt;&gt;"",VLOOKUP('OT - przykład wodociąg'!$BT483,Słowniki_komponentów!$AC$2:$AH$50,6,FALSE),"")</f>
        <v/>
      </c>
      <c r="L483" s="202"/>
      <c r="M483" s="204"/>
      <c r="N483" s="202"/>
      <c r="O483" s="204">
        <f>'przedmiar - przykład wodociąg'!K491</f>
        <v>0</v>
      </c>
      <c r="P483" s="196" t="str">
        <f>IF(Tabela2[[#This Row],[Nazwa komponentu
'[3']]]&lt;&gt;"",SUM(L483:O483),"")</f>
        <v/>
      </c>
      <c r="Q483" s="190"/>
      <c r="R483" s="193"/>
      <c r="S483" s="193"/>
      <c r="T483" s="193"/>
      <c r="U483" s="190"/>
      <c r="V483" s="192"/>
      <c r="W483" s="197" t="str">
        <f>IFERROR(VLOOKUP('OT - przykład wodociąg'!$BS483,Słowniki_komponentów!$U$2:$Z$412,2,FALSE),"")</f>
        <v/>
      </c>
      <c r="X483" s="194" t="str">
        <f>IF(Tabela2[[#This Row],[Nazwa komponentu
'[3']]]&lt;&gt;"",IF(AND(Tabela2[[#This Row],[Wartość nakładów razem
'[15']]]&lt;3500,OR(MID('OT - przykład wodociąg'!$BS483,1,1)="4",MID('OT - przykład wodociąg'!$BS483,1,1)="5",MID('OT - przykład wodociąg'!$BS483,1,1)="6")),1,'OT - przykład wodociąg'!$BU483),"")</f>
        <v/>
      </c>
      <c r="Y483" s="190"/>
      <c r="Z483" s="190"/>
      <c r="AA483" s="190"/>
      <c r="AB483" s="190"/>
      <c r="AC483" s="198" t="str">
        <f>IF(Tabela2[[#This Row],[Nazwa komponentu
'[3']]]&lt;&gt;"",'OT - przykład wodociąg'!$BU483,"")</f>
        <v/>
      </c>
      <c r="AD483" s="190"/>
      <c r="AE483" s="190"/>
      <c r="AF483" s="190"/>
      <c r="AG483" s="190"/>
      <c r="AH483" s="190"/>
      <c r="AI483" s="190"/>
      <c r="AJ483" s="190"/>
      <c r="AK483" s="190"/>
      <c r="AL483" s="190"/>
      <c r="AM483" s="190"/>
      <c r="AN483" s="190"/>
      <c r="AO483" s="190"/>
      <c r="AP483" s="190"/>
      <c r="AQ483" s="190"/>
      <c r="AR483" s="190"/>
      <c r="AS483" s="190"/>
      <c r="AT483" s="190"/>
      <c r="AU483" s="190"/>
      <c r="AV483" s="242"/>
      <c r="AW483" s="242"/>
      <c r="AX483" s="190"/>
      <c r="AY483" s="190"/>
      <c r="AZ483" s="218"/>
      <c r="BA483" s="190"/>
      <c r="BB483" s="190"/>
      <c r="BC483" s="190"/>
      <c r="BD483" s="190"/>
      <c r="BE483" s="190"/>
      <c r="BF483" s="190"/>
      <c r="BG483" s="198" t="str">
        <f>IF(Tabela2[[#This Row],[Nazwa komponentu
'[3']]]&lt;&gt;"",'OT - przykład wodociąg'!$BS483,"")</f>
        <v/>
      </c>
      <c r="BH483" s="190"/>
      <c r="BI483" s="190"/>
      <c r="BJ483" s="190"/>
      <c r="BK483" s="190"/>
      <c r="BL483" s="190"/>
      <c r="BM483" s="190"/>
      <c r="BN483" s="190"/>
      <c r="BO483" s="190"/>
      <c r="BP483" s="190"/>
      <c r="BQ483" s="190"/>
      <c r="BR483" s="218"/>
      <c r="BS483" s="198" t="str">
        <f t="shared" si="7"/>
        <v/>
      </c>
      <c r="BT483" s="190"/>
      <c r="BU483" s="198" t="str">
        <f>IFERROR(IF(VLOOKUP(BS483,Słowniki_komponentów!$U$1:$Z$476,5,FALSE)="wg tabeli materiałowej",INDEX(Słowniki_komponentów!$AD$2:$AG$50,MATCH(BT483,Słowniki_komponentów!$AC$2:$AC$50,0),MATCH(BQ483,Słowniki_komponentów!$AD$1:$AG$1,0)),VLOOKUP(BS483,Słowniki_komponentów!$U$1:$Z$476,5,FALSE)),"brak wszystkich danych")</f>
        <v>brak wszystkich danych</v>
      </c>
      <c r="BV483" s="205"/>
      <c r="BZ483" s="90"/>
      <c r="CA483" s="90"/>
      <c r="CB483" s="90"/>
    </row>
    <row r="484" spans="1:80">
      <c r="A484" s="189" t="s">
        <v>4211</v>
      </c>
      <c r="B484" s="190"/>
      <c r="C484" s="191" t="str">
        <f>IFERROR(VLOOKUP('OT - przykład wodociąg'!$BS484,Słowniki_komponentów!$U$2:$Z$412,4,FALSE),"")</f>
        <v/>
      </c>
      <c r="D484" s="190"/>
      <c r="E484" s="190"/>
      <c r="F484" s="193"/>
      <c r="G484" s="193"/>
      <c r="H484" s="193"/>
      <c r="I484" s="253"/>
      <c r="J484" s="190"/>
      <c r="K484" s="194" t="str">
        <f>IF(Tabela2[[#This Row],[Nazwa komponentu
'[3']]]&lt;&gt;"",VLOOKUP('OT - przykład wodociąg'!$BT484,Słowniki_komponentów!$AC$2:$AH$50,6,FALSE),"")</f>
        <v/>
      </c>
      <c r="L484" s="202"/>
      <c r="M484" s="204"/>
      <c r="N484" s="202"/>
      <c r="O484" s="204">
        <f>'przedmiar - przykład wodociąg'!K492</f>
        <v>0</v>
      </c>
      <c r="P484" s="196" t="str">
        <f>IF(Tabela2[[#This Row],[Nazwa komponentu
'[3']]]&lt;&gt;"",SUM(L484:O484),"")</f>
        <v/>
      </c>
      <c r="Q484" s="190"/>
      <c r="R484" s="193"/>
      <c r="S484" s="193"/>
      <c r="T484" s="193"/>
      <c r="U484" s="190"/>
      <c r="V484" s="192"/>
      <c r="W484" s="197" t="str">
        <f>IFERROR(VLOOKUP('OT - przykład wodociąg'!$BS484,Słowniki_komponentów!$U$2:$Z$412,2,FALSE),"")</f>
        <v/>
      </c>
      <c r="X484" s="194" t="str">
        <f>IF(Tabela2[[#This Row],[Nazwa komponentu
'[3']]]&lt;&gt;"",IF(AND(Tabela2[[#This Row],[Wartość nakładów razem
'[15']]]&lt;3500,OR(MID('OT - przykład wodociąg'!$BS484,1,1)="4",MID('OT - przykład wodociąg'!$BS484,1,1)="5",MID('OT - przykład wodociąg'!$BS484,1,1)="6")),1,'OT - przykład wodociąg'!$BU484),"")</f>
        <v/>
      </c>
      <c r="Y484" s="190"/>
      <c r="Z484" s="190"/>
      <c r="AA484" s="190"/>
      <c r="AB484" s="190"/>
      <c r="AC484" s="198" t="str">
        <f>IF(Tabela2[[#This Row],[Nazwa komponentu
'[3']]]&lt;&gt;"",'OT - przykład wodociąg'!$BU484,"")</f>
        <v/>
      </c>
      <c r="AD484" s="190"/>
      <c r="AE484" s="190"/>
      <c r="AF484" s="190"/>
      <c r="AG484" s="190"/>
      <c r="AH484" s="190"/>
      <c r="AI484" s="190"/>
      <c r="AJ484" s="190"/>
      <c r="AK484" s="190"/>
      <c r="AL484" s="190"/>
      <c r="AM484" s="190"/>
      <c r="AN484" s="190"/>
      <c r="AO484" s="190"/>
      <c r="AP484" s="190"/>
      <c r="AQ484" s="190"/>
      <c r="AR484" s="190"/>
      <c r="AS484" s="190"/>
      <c r="AT484" s="190"/>
      <c r="AU484" s="190"/>
      <c r="AV484" s="242"/>
      <c r="AW484" s="242"/>
      <c r="AX484" s="190"/>
      <c r="AY484" s="190"/>
      <c r="AZ484" s="218"/>
      <c r="BA484" s="190"/>
      <c r="BB484" s="190"/>
      <c r="BC484" s="190"/>
      <c r="BD484" s="190"/>
      <c r="BE484" s="190"/>
      <c r="BF484" s="190"/>
      <c r="BG484" s="198" t="str">
        <f>IF(Tabela2[[#This Row],[Nazwa komponentu
'[3']]]&lt;&gt;"",'OT - przykład wodociąg'!$BS484,"")</f>
        <v/>
      </c>
      <c r="BH484" s="190"/>
      <c r="BI484" s="190"/>
      <c r="BJ484" s="190"/>
      <c r="BK484" s="190"/>
      <c r="BL484" s="190"/>
      <c r="BM484" s="190"/>
      <c r="BN484" s="190"/>
      <c r="BO484" s="190"/>
      <c r="BP484" s="190"/>
      <c r="BQ484" s="190"/>
      <c r="BR484" s="218"/>
      <c r="BS484" s="198" t="str">
        <f t="shared" si="7"/>
        <v/>
      </c>
      <c r="BT484" s="190"/>
      <c r="BU484" s="198" t="str">
        <f>IFERROR(IF(VLOOKUP(BS484,Słowniki_komponentów!$U$1:$Z$476,5,FALSE)="wg tabeli materiałowej",INDEX(Słowniki_komponentów!$AD$2:$AG$50,MATCH(BT484,Słowniki_komponentów!$AC$2:$AC$50,0),MATCH(BQ484,Słowniki_komponentów!$AD$1:$AG$1,0)),VLOOKUP(BS484,Słowniki_komponentów!$U$1:$Z$476,5,FALSE)),"brak wszystkich danych")</f>
        <v>brak wszystkich danych</v>
      </c>
      <c r="BV484" s="205"/>
      <c r="BZ484" s="90"/>
      <c r="CA484" s="90"/>
      <c r="CB484" s="90"/>
    </row>
    <row r="485" spans="1:80">
      <c r="A485" s="189" t="s">
        <v>4212</v>
      </c>
      <c r="B485" s="190"/>
      <c r="C485" s="191" t="str">
        <f>IFERROR(VLOOKUP('OT - przykład wodociąg'!$BS485,Słowniki_komponentów!$U$2:$Z$412,4,FALSE),"")</f>
        <v/>
      </c>
      <c r="D485" s="190"/>
      <c r="E485" s="190"/>
      <c r="F485" s="193"/>
      <c r="G485" s="193"/>
      <c r="H485" s="193"/>
      <c r="I485" s="253"/>
      <c r="J485" s="190"/>
      <c r="K485" s="194" t="str">
        <f>IF(Tabela2[[#This Row],[Nazwa komponentu
'[3']]]&lt;&gt;"",VLOOKUP('OT - przykład wodociąg'!$BT485,Słowniki_komponentów!$AC$2:$AH$50,6,FALSE),"")</f>
        <v/>
      </c>
      <c r="L485" s="202"/>
      <c r="M485" s="204"/>
      <c r="N485" s="202"/>
      <c r="O485" s="204">
        <f>'przedmiar - przykład wodociąg'!K493</f>
        <v>0</v>
      </c>
      <c r="P485" s="196" t="str">
        <f>IF(Tabela2[[#This Row],[Nazwa komponentu
'[3']]]&lt;&gt;"",SUM(L485:O485),"")</f>
        <v/>
      </c>
      <c r="Q485" s="190"/>
      <c r="R485" s="193"/>
      <c r="S485" s="193"/>
      <c r="T485" s="193"/>
      <c r="U485" s="190"/>
      <c r="V485" s="192"/>
      <c r="W485" s="197" t="str">
        <f>IFERROR(VLOOKUP('OT - przykład wodociąg'!$BS485,Słowniki_komponentów!$U$2:$Z$412,2,FALSE),"")</f>
        <v/>
      </c>
      <c r="X485" s="194" t="str">
        <f>IF(Tabela2[[#This Row],[Nazwa komponentu
'[3']]]&lt;&gt;"",IF(AND(Tabela2[[#This Row],[Wartość nakładów razem
'[15']]]&lt;3500,OR(MID('OT - przykład wodociąg'!$BS485,1,1)="4",MID('OT - przykład wodociąg'!$BS485,1,1)="5",MID('OT - przykład wodociąg'!$BS485,1,1)="6")),1,'OT - przykład wodociąg'!$BU485),"")</f>
        <v/>
      </c>
      <c r="Y485" s="190"/>
      <c r="Z485" s="190"/>
      <c r="AA485" s="190"/>
      <c r="AB485" s="190"/>
      <c r="AC485" s="198" t="str">
        <f>IF(Tabela2[[#This Row],[Nazwa komponentu
'[3']]]&lt;&gt;"",'OT - przykład wodociąg'!$BU485,"")</f>
        <v/>
      </c>
      <c r="AD485" s="190"/>
      <c r="AE485" s="190"/>
      <c r="AF485" s="190"/>
      <c r="AG485" s="190"/>
      <c r="AH485" s="190"/>
      <c r="AI485" s="190"/>
      <c r="AJ485" s="190"/>
      <c r="AK485" s="190"/>
      <c r="AL485" s="190"/>
      <c r="AM485" s="190"/>
      <c r="AN485" s="190"/>
      <c r="AO485" s="190"/>
      <c r="AP485" s="190"/>
      <c r="AQ485" s="190"/>
      <c r="AR485" s="190"/>
      <c r="AS485" s="190"/>
      <c r="AT485" s="190"/>
      <c r="AU485" s="190"/>
      <c r="AV485" s="242"/>
      <c r="AW485" s="242"/>
      <c r="AX485" s="190"/>
      <c r="AY485" s="190"/>
      <c r="AZ485" s="218"/>
      <c r="BA485" s="190"/>
      <c r="BB485" s="190"/>
      <c r="BC485" s="190"/>
      <c r="BD485" s="190"/>
      <c r="BE485" s="190"/>
      <c r="BF485" s="190"/>
      <c r="BG485" s="198" t="str">
        <f>IF(Tabela2[[#This Row],[Nazwa komponentu
'[3']]]&lt;&gt;"",'OT - przykład wodociąg'!$BS485,"")</f>
        <v/>
      </c>
      <c r="BH485" s="190"/>
      <c r="BI485" s="190"/>
      <c r="BJ485" s="190"/>
      <c r="BK485" s="190"/>
      <c r="BL485" s="190"/>
      <c r="BM485" s="190"/>
      <c r="BN485" s="190"/>
      <c r="BO485" s="190"/>
      <c r="BP485" s="190"/>
      <c r="BQ485" s="190"/>
      <c r="BR485" s="218"/>
      <c r="BS485" s="198" t="str">
        <f t="shared" si="7"/>
        <v/>
      </c>
      <c r="BT485" s="190"/>
      <c r="BU485" s="198" t="str">
        <f>IFERROR(IF(VLOOKUP(BS485,Słowniki_komponentów!$U$1:$Z$476,5,FALSE)="wg tabeli materiałowej",INDEX(Słowniki_komponentów!$AD$2:$AG$50,MATCH(BT485,Słowniki_komponentów!$AC$2:$AC$50,0),MATCH(BQ485,Słowniki_komponentów!$AD$1:$AG$1,0)),VLOOKUP(BS485,Słowniki_komponentów!$U$1:$Z$476,5,FALSE)),"brak wszystkich danych")</f>
        <v>brak wszystkich danych</v>
      </c>
      <c r="BV485" s="205"/>
      <c r="BZ485" s="90"/>
      <c r="CA485" s="90"/>
      <c r="CB485" s="90"/>
    </row>
    <row r="486" spans="1:80">
      <c r="A486" s="189" t="s">
        <v>4213</v>
      </c>
      <c r="B486" s="190"/>
      <c r="C486" s="191" t="str">
        <f>IFERROR(VLOOKUP('OT - przykład wodociąg'!$BS486,Słowniki_komponentów!$U$2:$Z$412,4,FALSE),"")</f>
        <v/>
      </c>
      <c r="D486" s="190"/>
      <c r="E486" s="190"/>
      <c r="F486" s="193"/>
      <c r="G486" s="193"/>
      <c r="H486" s="193"/>
      <c r="I486" s="253"/>
      <c r="J486" s="190"/>
      <c r="K486" s="194" t="str">
        <f>IF(Tabela2[[#This Row],[Nazwa komponentu
'[3']]]&lt;&gt;"",VLOOKUP('OT - przykład wodociąg'!$BT486,Słowniki_komponentów!$AC$2:$AH$50,6,FALSE),"")</f>
        <v/>
      </c>
      <c r="L486" s="202"/>
      <c r="M486" s="204"/>
      <c r="N486" s="202"/>
      <c r="O486" s="204">
        <f>'przedmiar - przykład wodociąg'!K494</f>
        <v>0</v>
      </c>
      <c r="P486" s="196" t="str">
        <f>IF(Tabela2[[#This Row],[Nazwa komponentu
'[3']]]&lt;&gt;"",SUM(L486:O486),"")</f>
        <v/>
      </c>
      <c r="Q486" s="190"/>
      <c r="R486" s="193"/>
      <c r="S486" s="193"/>
      <c r="T486" s="193"/>
      <c r="U486" s="190"/>
      <c r="V486" s="192"/>
      <c r="W486" s="197" t="str">
        <f>IFERROR(VLOOKUP('OT - przykład wodociąg'!$BS486,Słowniki_komponentów!$U$2:$Z$412,2,FALSE),"")</f>
        <v/>
      </c>
      <c r="X486" s="194" t="str">
        <f>IF(Tabela2[[#This Row],[Nazwa komponentu
'[3']]]&lt;&gt;"",IF(AND(Tabela2[[#This Row],[Wartość nakładów razem
'[15']]]&lt;3500,OR(MID('OT - przykład wodociąg'!$BS486,1,1)="4",MID('OT - przykład wodociąg'!$BS486,1,1)="5",MID('OT - przykład wodociąg'!$BS486,1,1)="6")),1,'OT - przykład wodociąg'!$BU486),"")</f>
        <v/>
      </c>
      <c r="Y486" s="190"/>
      <c r="Z486" s="190"/>
      <c r="AA486" s="190"/>
      <c r="AB486" s="190"/>
      <c r="AC486" s="198" t="str">
        <f>IF(Tabela2[[#This Row],[Nazwa komponentu
'[3']]]&lt;&gt;"",'OT - przykład wodociąg'!$BU486,"")</f>
        <v/>
      </c>
      <c r="AD486" s="190"/>
      <c r="AE486" s="190"/>
      <c r="AF486" s="190"/>
      <c r="AG486" s="190"/>
      <c r="AH486" s="190"/>
      <c r="AI486" s="190"/>
      <c r="AJ486" s="190"/>
      <c r="AK486" s="190"/>
      <c r="AL486" s="190"/>
      <c r="AM486" s="190"/>
      <c r="AN486" s="190"/>
      <c r="AO486" s="190"/>
      <c r="AP486" s="190"/>
      <c r="AQ486" s="190"/>
      <c r="AR486" s="190"/>
      <c r="AS486" s="190"/>
      <c r="AT486" s="190"/>
      <c r="AU486" s="190"/>
      <c r="AV486" s="242"/>
      <c r="AW486" s="242"/>
      <c r="AX486" s="190"/>
      <c r="AY486" s="190"/>
      <c r="AZ486" s="218"/>
      <c r="BA486" s="190"/>
      <c r="BB486" s="190"/>
      <c r="BC486" s="190"/>
      <c r="BD486" s="190"/>
      <c r="BE486" s="190"/>
      <c r="BF486" s="190"/>
      <c r="BG486" s="198" t="str">
        <f>IF(Tabela2[[#This Row],[Nazwa komponentu
'[3']]]&lt;&gt;"",'OT - przykład wodociąg'!$BS486,"")</f>
        <v/>
      </c>
      <c r="BH486" s="190"/>
      <c r="BI486" s="190"/>
      <c r="BJ486" s="190"/>
      <c r="BK486" s="190"/>
      <c r="BL486" s="190"/>
      <c r="BM486" s="190"/>
      <c r="BN486" s="190"/>
      <c r="BO486" s="190"/>
      <c r="BP486" s="190"/>
      <c r="BQ486" s="190"/>
      <c r="BR486" s="218"/>
      <c r="BS486" s="198" t="str">
        <f t="shared" si="7"/>
        <v/>
      </c>
      <c r="BT486" s="190"/>
      <c r="BU486" s="198" t="str">
        <f>IFERROR(IF(VLOOKUP(BS486,Słowniki_komponentów!$U$1:$Z$476,5,FALSE)="wg tabeli materiałowej",INDEX(Słowniki_komponentów!$AD$2:$AG$50,MATCH(BT486,Słowniki_komponentów!$AC$2:$AC$50,0),MATCH(BQ486,Słowniki_komponentów!$AD$1:$AG$1,0)),VLOOKUP(BS486,Słowniki_komponentów!$U$1:$Z$476,5,FALSE)),"brak wszystkich danych")</f>
        <v>brak wszystkich danych</v>
      </c>
      <c r="BV486" s="205"/>
      <c r="BZ486" s="90"/>
      <c r="CA486" s="90"/>
      <c r="CB486" s="90"/>
    </row>
    <row r="487" spans="1:80">
      <c r="A487" s="189" t="s">
        <v>4214</v>
      </c>
      <c r="B487" s="190"/>
      <c r="C487" s="191" t="str">
        <f>IFERROR(VLOOKUP('OT - przykład wodociąg'!$BS487,Słowniki_komponentów!$U$2:$Z$412,4,FALSE),"")</f>
        <v/>
      </c>
      <c r="D487" s="190"/>
      <c r="E487" s="190"/>
      <c r="F487" s="193"/>
      <c r="G487" s="193"/>
      <c r="H487" s="193"/>
      <c r="I487" s="253"/>
      <c r="J487" s="190"/>
      <c r="K487" s="194" t="str">
        <f>IF(Tabela2[[#This Row],[Nazwa komponentu
'[3']]]&lt;&gt;"",VLOOKUP('OT - przykład wodociąg'!$BT487,Słowniki_komponentów!$AC$2:$AH$50,6,FALSE),"")</f>
        <v/>
      </c>
      <c r="L487" s="202"/>
      <c r="M487" s="204"/>
      <c r="N487" s="202"/>
      <c r="O487" s="204">
        <f>'przedmiar - przykład wodociąg'!K495</f>
        <v>0</v>
      </c>
      <c r="P487" s="196" t="str">
        <f>IF(Tabela2[[#This Row],[Nazwa komponentu
'[3']]]&lt;&gt;"",SUM(L487:O487),"")</f>
        <v/>
      </c>
      <c r="Q487" s="190"/>
      <c r="R487" s="193"/>
      <c r="S487" s="193"/>
      <c r="T487" s="193"/>
      <c r="U487" s="190"/>
      <c r="V487" s="192"/>
      <c r="W487" s="197" t="str">
        <f>IFERROR(VLOOKUP('OT - przykład wodociąg'!$BS487,Słowniki_komponentów!$U$2:$Z$412,2,FALSE),"")</f>
        <v/>
      </c>
      <c r="X487" s="194" t="str">
        <f>IF(Tabela2[[#This Row],[Nazwa komponentu
'[3']]]&lt;&gt;"",IF(AND(Tabela2[[#This Row],[Wartość nakładów razem
'[15']]]&lt;3500,OR(MID('OT - przykład wodociąg'!$BS487,1,1)="4",MID('OT - przykład wodociąg'!$BS487,1,1)="5",MID('OT - przykład wodociąg'!$BS487,1,1)="6")),1,'OT - przykład wodociąg'!$BU487),"")</f>
        <v/>
      </c>
      <c r="Y487" s="190"/>
      <c r="Z487" s="190"/>
      <c r="AA487" s="190"/>
      <c r="AB487" s="190"/>
      <c r="AC487" s="198" t="str">
        <f>IF(Tabela2[[#This Row],[Nazwa komponentu
'[3']]]&lt;&gt;"",'OT - przykład wodociąg'!$BU487,"")</f>
        <v/>
      </c>
      <c r="AD487" s="190"/>
      <c r="AE487" s="190"/>
      <c r="AF487" s="190"/>
      <c r="AG487" s="190"/>
      <c r="AH487" s="190"/>
      <c r="AI487" s="190"/>
      <c r="AJ487" s="190"/>
      <c r="AK487" s="190"/>
      <c r="AL487" s="190"/>
      <c r="AM487" s="190"/>
      <c r="AN487" s="190"/>
      <c r="AO487" s="190"/>
      <c r="AP487" s="190"/>
      <c r="AQ487" s="190"/>
      <c r="AR487" s="190"/>
      <c r="AS487" s="190"/>
      <c r="AT487" s="190"/>
      <c r="AU487" s="190"/>
      <c r="AV487" s="242"/>
      <c r="AW487" s="242"/>
      <c r="AX487" s="190"/>
      <c r="AY487" s="190"/>
      <c r="AZ487" s="218"/>
      <c r="BA487" s="190"/>
      <c r="BB487" s="190"/>
      <c r="BC487" s="190"/>
      <c r="BD487" s="190"/>
      <c r="BE487" s="190"/>
      <c r="BF487" s="190"/>
      <c r="BG487" s="198" t="str">
        <f>IF(Tabela2[[#This Row],[Nazwa komponentu
'[3']]]&lt;&gt;"",'OT - przykład wodociąg'!$BS487,"")</f>
        <v/>
      </c>
      <c r="BH487" s="190"/>
      <c r="BI487" s="190"/>
      <c r="BJ487" s="190"/>
      <c r="BK487" s="190"/>
      <c r="BL487" s="190"/>
      <c r="BM487" s="190"/>
      <c r="BN487" s="190"/>
      <c r="BO487" s="190"/>
      <c r="BP487" s="190"/>
      <c r="BQ487" s="190"/>
      <c r="BR487" s="218"/>
      <c r="BS487" s="198" t="str">
        <f t="shared" si="7"/>
        <v/>
      </c>
      <c r="BT487" s="190"/>
      <c r="BU487" s="198" t="str">
        <f>IFERROR(IF(VLOOKUP(BS487,Słowniki_komponentów!$U$1:$Z$476,5,FALSE)="wg tabeli materiałowej",INDEX(Słowniki_komponentów!$AD$2:$AG$50,MATCH(BT487,Słowniki_komponentów!$AC$2:$AC$50,0),MATCH(BQ487,Słowniki_komponentów!$AD$1:$AG$1,0)),VLOOKUP(BS487,Słowniki_komponentów!$U$1:$Z$476,5,FALSE)),"brak wszystkich danych")</f>
        <v>brak wszystkich danych</v>
      </c>
      <c r="BV487" s="205"/>
      <c r="BZ487" s="90"/>
      <c r="CA487" s="90"/>
      <c r="CB487" s="90"/>
    </row>
    <row r="488" spans="1:80">
      <c r="A488" s="189" t="s">
        <v>4215</v>
      </c>
      <c r="B488" s="190"/>
      <c r="C488" s="191" t="str">
        <f>IFERROR(VLOOKUP('OT - przykład wodociąg'!$BS488,Słowniki_komponentów!$U$2:$Z$412,4,FALSE),"")</f>
        <v/>
      </c>
      <c r="D488" s="190"/>
      <c r="E488" s="190"/>
      <c r="F488" s="193"/>
      <c r="G488" s="193"/>
      <c r="H488" s="193"/>
      <c r="I488" s="253"/>
      <c r="J488" s="190"/>
      <c r="K488" s="194" t="str">
        <f>IF(Tabela2[[#This Row],[Nazwa komponentu
'[3']]]&lt;&gt;"",VLOOKUP('OT - przykład wodociąg'!$BT488,Słowniki_komponentów!$AC$2:$AH$50,6,FALSE),"")</f>
        <v/>
      </c>
      <c r="L488" s="202"/>
      <c r="M488" s="204"/>
      <c r="N488" s="202"/>
      <c r="O488" s="204">
        <f>'przedmiar - przykład wodociąg'!K496</f>
        <v>0</v>
      </c>
      <c r="P488" s="196" t="str">
        <f>IF(Tabela2[[#This Row],[Nazwa komponentu
'[3']]]&lt;&gt;"",SUM(L488:O488),"")</f>
        <v/>
      </c>
      <c r="Q488" s="190"/>
      <c r="R488" s="193"/>
      <c r="S488" s="193"/>
      <c r="T488" s="193"/>
      <c r="U488" s="190"/>
      <c r="V488" s="192"/>
      <c r="W488" s="197" t="str">
        <f>IFERROR(VLOOKUP('OT - przykład wodociąg'!$BS488,Słowniki_komponentów!$U$2:$Z$412,2,FALSE),"")</f>
        <v/>
      </c>
      <c r="X488" s="194" t="str">
        <f>IF(Tabela2[[#This Row],[Nazwa komponentu
'[3']]]&lt;&gt;"",IF(AND(Tabela2[[#This Row],[Wartość nakładów razem
'[15']]]&lt;3500,OR(MID('OT - przykład wodociąg'!$BS488,1,1)="4",MID('OT - przykład wodociąg'!$BS488,1,1)="5",MID('OT - przykład wodociąg'!$BS488,1,1)="6")),1,'OT - przykład wodociąg'!$BU488),"")</f>
        <v/>
      </c>
      <c r="Y488" s="190"/>
      <c r="Z488" s="190"/>
      <c r="AA488" s="190"/>
      <c r="AB488" s="190"/>
      <c r="AC488" s="198" t="str">
        <f>IF(Tabela2[[#This Row],[Nazwa komponentu
'[3']]]&lt;&gt;"",'OT - przykład wodociąg'!$BU488,"")</f>
        <v/>
      </c>
      <c r="AD488" s="190"/>
      <c r="AE488" s="190"/>
      <c r="AF488" s="190"/>
      <c r="AG488" s="190"/>
      <c r="AH488" s="190"/>
      <c r="AI488" s="190"/>
      <c r="AJ488" s="190"/>
      <c r="AK488" s="190"/>
      <c r="AL488" s="190"/>
      <c r="AM488" s="190"/>
      <c r="AN488" s="190"/>
      <c r="AO488" s="190"/>
      <c r="AP488" s="190"/>
      <c r="AQ488" s="190"/>
      <c r="AR488" s="190"/>
      <c r="AS488" s="190"/>
      <c r="AT488" s="190"/>
      <c r="AU488" s="190"/>
      <c r="AV488" s="242"/>
      <c r="AW488" s="242"/>
      <c r="AX488" s="190"/>
      <c r="AY488" s="190"/>
      <c r="AZ488" s="218"/>
      <c r="BA488" s="190"/>
      <c r="BB488" s="190"/>
      <c r="BC488" s="190"/>
      <c r="BD488" s="190"/>
      <c r="BE488" s="190"/>
      <c r="BF488" s="190"/>
      <c r="BG488" s="198" t="str">
        <f>IF(Tabela2[[#This Row],[Nazwa komponentu
'[3']]]&lt;&gt;"",'OT - przykład wodociąg'!$BS488,"")</f>
        <v/>
      </c>
      <c r="BH488" s="190"/>
      <c r="BI488" s="190"/>
      <c r="BJ488" s="190"/>
      <c r="BK488" s="190"/>
      <c r="BL488" s="190"/>
      <c r="BM488" s="190"/>
      <c r="BN488" s="190"/>
      <c r="BO488" s="190"/>
      <c r="BP488" s="190"/>
      <c r="BQ488" s="190"/>
      <c r="BR488" s="218"/>
      <c r="BS488" s="198" t="str">
        <f t="shared" si="7"/>
        <v/>
      </c>
      <c r="BT488" s="190"/>
      <c r="BU488" s="198" t="str">
        <f>IFERROR(IF(VLOOKUP(BS488,Słowniki_komponentów!$U$1:$Z$476,5,FALSE)="wg tabeli materiałowej",INDEX(Słowniki_komponentów!$AD$2:$AG$50,MATCH(BT488,Słowniki_komponentów!$AC$2:$AC$50,0),MATCH(BQ488,Słowniki_komponentów!$AD$1:$AG$1,0)),VLOOKUP(BS488,Słowniki_komponentów!$U$1:$Z$476,5,FALSE)),"brak wszystkich danych")</f>
        <v>brak wszystkich danych</v>
      </c>
      <c r="BV488" s="205"/>
      <c r="BZ488" s="90"/>
      <c r="CA488" s="90"/>
      <c r="CB488" s="90"/>
    </row>
    <row r="489" spans="1:80">
      <c r="A489" s="189" t="s">
        <v>4216</v>
      </c>
      <c r="B489" s="190"/>
      <c r="C489" s="191" t="str">
        <f>IFERROR(VLOOKUP('OT - przykład wodociąg'!$BS489,Słowniki_komponentów!$U$2:$Z$412,4,FALSE),"")</f>
        <v/>
      </c>
      <c r="D489" s="190"/>
      <c r="E489" s="190"/>
      <c r="F489" s="193"/>
      <c r="G489" s="193"/>
      <c r="H489" s="193"/>
      <c r="I489" s="253"/>
      <c r="J489" s="190"/>
      <c r="K489" s="194" t="str">
        <f>IF(Tabela2[[#This Row],[Nazwa komponentu
'[3']]]&lt;&gt;"",VLOOKUP('OT - przykład wodociąg'!$BT489,Słowniki_komponentów!$AC$2:$AH$50,6,FALSE),"")</f>
        <v/>
      </c>
      <c r="L489" s="202"/>
      <c r="M489" s="204"/>
      <c r="N489" s="202"/>
      <c r="O489" s="204">
        <f>'przedmiar - przykład wodociąg'!K497</f>
        <v>0</v>
      </c>
      <c r="P489" s="196" t="str">
        <f>IF(Tabela2[[#This Row],[Nazwa komponentu
'[3']]]&lt;&gt;"",SUM(L489:O489),"")</f>
        <v/>
      </c>
      <c r="Q489" s="190"/>
      <c r="R489" s="193"/>
      <c r="S489" s="193"/>
      <c r="T489" s="193"/>
      <c r="U489" s="190"/>
      <c r="V489" s="192"/>
      <c r="W489" s="197" t="str">
        <f>IFERROR(VLOOKUP('OT - przykład wodociąg'!$BS489,Słowniki_komponentów!$U$2:$Z$412,2,FALSE),"")</f>
        <v/>
      </c>
      <c r="X489" s="194" t="str">
        <f>IF(Tabela2[[#This Row],[Nazwa komponentu
'[3']]]&lt;&gt;"",IF(AND(Tabela2[[#This Row],[Wartość nakładów razem
'[15']]]&lt;3500,OR(MID('OT - przykład wodociąg'!$BS489,1,1)="4",MID('OT - przykład wodociąg'!$BS489,1,1)="5",MID('OT - przykład wodociąg'!$BS489,1,1)="6")),1,'OT - przykład wodociąg'!$BU489),"")</f>
        <v/>
      </c>
      <c r="Y489" s="190"/>
      <c r="Z489" s="190"/>
      <c r="AA489" s="190"/>
      <c r="AB489" s="190"/>
      <c r="AC489" s="198" t="str">
        <f>IF(Tabela2[[#This Row],[Nazwa komponentu
'[3']]]&lt;&gt;"",'OT - przykład wodociąg'!$BU489,"")</f>
        <v/>
      </c>
      <c r="AD489" s="190"/>
      <c r="AE489" s="190"/>
      <c r="AF489" s="190"/>
      <c r="AG489" s="190"/>
      <c r="AH489" s="190"/>
      <c r="AI489" s="190"/>
      <c r="AJ489" s="190"/>
      <c r="AK489" s="190"/>
      <c r="AL489" s="190"/>
      <c r="AM489" s="190"/>
      <c r="AN489" s="190"/>
      <c r="AO489" s="190"/>
      <c r="AP489" s="190"/>
      <c r="AQ489" s="190"/>
      <c r="AR489" s="190"/>
      <c r="AS489" s="190"/>
      <c r="AT489" s="190"/>
      <c r="AU489" s="190"/>
      <c r="AV489" s="242"/>
      <c r="AW489" s="242"/>
      <c r="AX489" s="190"/>
      <c r="AY489" s="190"/>
      <c r="AZ489" s="218"/>
      <c r="BA489" s="190"/>
      <c r="BB489" s="190"/>
      <c r="BC489" s="190"/>
      <c r="BD489" s="190"/>
      <c r="BE489" s="190"/>
      <c r="BF489" s="190"/>
      <c r="BG489" s="198" t="str">
        <f>IF(Tabela2[[#This Row],[Nazwa komponentu
'[3']]]&lt;&gt;"",'OT - przykład wodociąg'!$BS489,"")</f>
        <v/>
      </c>
      <c r="BH489" s="190"/>
      <c r="BI489" s="190"/>
      <c r="BJ489" s="190"/>
      <c r="BK489" s="190"/>
      <c r="BL489" s="190"/>
      <c r="BM489" s="190"/>
      <c r="BN489" s="190"/>
      <c r="BO489" s="190"/>
      <c r="BP489" s="190"/>
      <c r="BQ489" s="190"/>
      <c r="BR489" s="218"/>
      <c r="BS489" s="198" t="str">
        <f t="shared" si="7"/>
        <v/>
      </c>
      <c r="BT489" s="190"/>
      <c r="BU489" s="198" t="str">
        <f>IFERROR(IF(VLOOKUP(BS489,Słowniki_komponentów!$U$1:$Z$476,5,FALSE)="wg tabeli materiałowej",INDEX(Słowniki_komponentów!$AD$2:$AG$50,MATCH(BT489,Słowniki_komponentów!$AC$2:$AC$50,0),MATCH(BQ489,Słowniki_komponentów!$AD$1:$AG$1,0)),VLOOKUP(BS489,Słowniki_komponentów!$U$1:$Z$476,5,FALSE)),"brak wszystkich danych")</f>
        <v>brak wszystkich danych</v>
      </c>
      <c r="BV489" s="205"/>
      <c r="BZ489" s="90"/>
      <c r="CA489" s="90"/>
      <c r="CB489" s="90"/>
    </row>
    <row r="490" spans="1:80">
      <c r="A490" s="189" t="s">
        <v>4217</v>
      </c>
      <c r="B490" s="190"/>
      <c r="C490" s="191" t="str">
        <f>IFERROR(VLOOKUP('OT - przykład wodociąg'!$BS490,Słowniki_komponentów!$U$2:$Z$412,4,FALSE),"")</f>
        <v/>
      </c>
      <c r="D490" s="190"/>
      <c r="E490" s="190"/>
      <c r="F490" s="193"/>
      <c r="G490" s="193"/>
      <c r="H490" s="193"/>
      <c r="I490" s="253"/>
      <c r="J490" s="190"/>
      <c r="K490" s="194" t="str">
        <f>IF(Tabela2[[#This Row],[Nazwa komponentu
'[3']]]&lt;&gt;"",VLOOKUP('OT - przykład wodociąg'!$BT490,Słowniki_komponentów!$AC$2:$AH$50,6,FALSE),"")</f>
        <v/>
      </c>
      <c r="L490" s="202"/>
      <c r="M490" s="204"/>
      <c r="N490" s="202"/>
      <c r="O490" s="204">
        <f>'przedmiar - przykład wodociąg'!K498</f>
        <v>0</v>
      </c>
      <c r="P490" s="196" t="str">
        <f>IF(Tabela2[[#This Row],[Nazwa komponentu
'[3']]]&lt;&gt;"",SUM(L490:O490),"")</f>
        <v/>
      </c>
      <c r="Q490" s="190"/>
      <c r="R490" s="193"/>
      <c r="S490" s="193"/>
      <c r="T490" s="193"/>
      <c r="U490" s="190"/>
      <c r="V490" s="192"/>
      <c r="W490" s="197" t="str">
        <f>IFERROR(VLOOKUP('OT - przykład wodociąg'!$BS490,Słowniki_komponentów!$U$2:$Z$412,2,FALSE),"")</f>
        <v/>
      </c>
      <c r="X490" s="194" t="str">
        <f>IF(Tabela2[[#This Row],[Nazwa komponentu
'[3']]]&lt;&gt;"",IF(AND(Tabela2[[#This Row],[Wartość nakładów razem
'[15']]]&lt;3500,OR(MID('OT - przykład wodociąg'!$BS490,1,1)="4",MID('OT - przykład wodociąg'!$BS490,1,1)="5",MID('OT - przykład wodociąg'!$BS490,1,1)="6")),1,'OT - przykład wodociąg'!$BU490),"")</f>
        <v/>
      </c>
      <c r="Y490" s="190"/>
      <c r="Z490" s="190"/>
      <c r="AA490" s="190"/>
      <c r="AB490" s="190"/>
      <c r="AC490" s="198" t="str">
        <f>IF(Tabela2[[#This Row],[Nazwa komponentu
'[3']]]&lt;&gt;"",'OT - przykład wodociąg'!$BU490,"")</f>
        <v/>
      </c>
      <c r="AD490" s="190"/>
      <c r="AE490" s="190"/>
      <c r="AF490" s="190"/>
      <c r="AG490" s="190"/>
      <c r="AH490" s="190"/>
      <c r="AI490" s="190"/>
      <c r="AJ490" s="190"/>
      <c r="AK490" s="190"/>
      <c r="AL490" s="190"/>
      <c r="AM490" s="190"/>
      <c r="AN490" s="190"/>
      <c r="AO490" s="190"/>
      <c r="AP490" s="190"/>
      <c r="AQ490" s="190"/>
      <c r="AR490" s="190"/>
      <c r="AS490" s="190"/>
      <c r="AT490" s="190"/>
      <c r="AU490" s="190"/>
      <c r="AV490" s="242"/>
      <c r="AW490" s="242"/>
      <c r="AX490" s="190"/>
      <c r="AY490" s="190"/>
      <c r="AZ490" s="218"/>
      <c r="BA490" s="190"/>
      <c r="BB490" s="190"/>
      <c r="BC490" s="190"/>
      <c r="BD490" s="190"/>
      <c r="BE490" s="190"/>
      <c r="BF490" s="190"/>
      <c r="BG490" s="198" t="str">
        <f>IF(Tabela2[[#This Row],[Nazwa komponentu
'[3']]]&lt;&gt;"",'OT - przykład wodociąg'!$BS490,"")</f>
        <v/>
      </c>
      <c r="BH490" s="190"/>
      <c r="BI490" s="190"/>
      <c r="BJ490" s="190"/>
      <c r="BK490" s="190"/>
      <c r="BL490" s="190"/>
      <c r="BM490" s="190"/>
      <c r="BN490" s="190"/>
      <c r="BO490" s="190"/>
      <c r="BP490" s="190"/>
      <c r="BQ490" s="190"/>
      <c r="BR490" s="218"/>
      <c r="BS490" s="198" t="str">
        <f t="shared" si="7"/>
        <v/>
      </c>
      <c r="BT490" s="190"/>
      <c r="BU490" s="198" t="str">
        <f>IFERROR(IF(VLOOKUP(BS490,Słowniki_komponentów!$U$1:$Z$476,5,FALSE)="wg tabeli materiałowej",INDEX(Słowniki_komponentów!$AD$2:$AG$50,MATCH(BT490,Słowniki_komponentów!$AC$2:$AC$50,0),MATCH(BQ490,Słowniki_komponentów!$AD$1:$AG$1,0)),VLOOKUP(BS490,Słowniki_komponentów!$U$1:$Z$476,5,FALSE)),"brak wszystkich danych")</f>
        <v>brak wszystkich danych</v>
      </c>
      <c r="BV490" s="205"/>
      <c r="BZ490" s="90"/>
      <c r="CA490" s="90"/>
      <c r="CB490" s="90"/>
    </row>
    <row r="491" spans="1:80">
      <c r="A491" s="189" t="s">
        <v>4218</v>
      </c>
      <c r="B491" s="190"/>
      <c r="C491" s="191" t="str">
        <f>IFERROR(VLOOKUP('OT - przykład wodociąg'!$BS491,Słowniki_komponentów!$U$2:$Z$412,4,FALSE),"")</f>
        <v/>
      </c>
      <c r="D491" s="190"/>
      <c r="E491" s="190"/>
      <c r="F491" s="193"/>
      <c r="G491" s="193"/>
      <c r="H491" s="193"/>
      <c r="I491" s="253"/>
      <c r="J491" s="190"/>
      <c r="K491" s="194" t="str">
        <f>IF(Tabela2[[#This Row],[Nazwa komponentu
'[3']]]&lt;&gt;"",VLOOKUP('OT - przykład wodociąg'!$BT491,Słowniki_komponentów!$AC$2:$AH$50,6,FALSE),"")</f>
        <v/>
      </c>
      <c r="L491" s="202"/>
      <c r="M491" s="204"/>
      <c r="N491" s="202"/>
      <c r="O491" s="204">
        <f>'przedmiar - przykład wodociąg'!K499</f>
        <v>0</v>
      </c>
      <c r="P491" s="196" t="str">
        <f>IF(Tabela2[[#This Row],[Nazwa komponentu
'[3']]]&lt;&gt;"",SUM(L491:O491),"")</f>
        <v/>
      </c>
      <c r="Q491" s="190"/>
      <c r="R491" s="193"/>
      <c r="S491" s="193"/>
      <c r="T491" s="193"/>
      <c r="U491" s="190"/>
      <c r="V491" s="192"/>
      <c r="W491" s="197" t="str">
        <f>IFERROR(VLOOKUP('OT - przykład wodociąg'!$BS491,Słowniki_komponentów!$U$2:$Z$412,2,FALSE),"")</f>
        <v/>
      </c>
      <c r="X491" s="194" t="str">
        <f>IF(Tabela2[[#This Row],[Nazwa komponentu
'[3']]]&lt;&gt;"",IF(AND(Tabela2[[#This Row],[Wartość nakładów razem
'[15']]]&lt;3500,OR(MID('OT - przykład wodociąg'!$BS491,1,1)="4",MID('OT - przykład wodociąg'!$BS491,1,1)="5",MID('OT - przykład wodociąg'!$BS491,1,1)="6")),1,'OT - przykład wodociąg'!$BU491),"")</f>
        <v/>
      </c>
      <c r="Y491" s="190"/>
      <c r="Z491" s="190"/>
      <c r="AA491" s="190"/>
      <c r="AB491" s="190"/>
      <c r="AC491" s="198" t="str">
        <f>IF(Tabela2[[#This Row],[Nazwa komponentu
'[3']]]&lt;&gt;"",'OT - przykład wodociąg'!$BU491,"")</f>
        <v/>
      </c>
      <c r="AD491" s="190"/>
      <c r="AE491" s="190"/>
      <c r="AF491" s="190"/>
      <c r="AG491" s="190"/>
      <c r="AH491" s="190"/>
      <c r="AI491" s="190"/>
      <c r="AJ491" s="190"/>
      <c r="AK491" s="190"/>
      <c r="AL491" s="190"/>
      <c r="AM491" s="190"/>
      <c r="AN491" s="190"/>
      <c r="AO491" s="190"/>
      <c r="AP491" s="190"/>
      <c r="AQ491" s="190"/>
      <c r="AR491" s="190"/>
      <c r="AS491" s="190"/>
      <c r="AT491" s="190"/>
      <c r="AU491" s="190"/>
      <c r="AV491" s="242"/>
      <c r="AW491" s="242"/>
      <c r="AX491" s="190"/>
      <c r="AY491" s="190"/>
      <c r="AZ491" s="218"/>
      <c r="BA491" s="190"/>
      <c r="BB491" s="190"/>
      <c r="BC491" s="190"/>
      <c r="BD491" s="190"/>
      <c r="BE491" s="190"/>
      <c r="BF491" s="190"/>
      <c r="BG491" s="198" t="str">
        <f>IF(Tabela2[[#This Row],[Nazwa komponentu
'[3']]]&lt;&gt;"",'OT - przykład wodociąg'!$BS491,"")</f>
        <v/>
      </c>
      <c r="BH491" s="190"/>
      <c r="BI491" s="190"/>
      <c r="BJ491" s="190"/>
      <c r="BK491" s="190"/>
      <c r="BL491" s="190"/>
      <c r="BM491" s="190"/>
      <c r="BN491" s="190"/>
      <c r="BO491" s="190"/>
      <c r="BP491" s="190"/>
      <c r="BQ491" s="190"/>
      <c r="BR491" s="218"/>
      <c r="BS491" s="198" t="str">
        <f t="shared" ref="BS491:BS500" si="8">MID(BR491,1,7)</f>
        <v/>
      </c>
      <c r="BT491" s="190"/>
      <c r="BU491" s="198" t="str">
        <f>IFERROR(IF(VLOOKUP(BS491,Słowniki_komponentów!$U$1:$Z$476,5,FALSE)="wg tabeli materiałowej",INDEX(Słowniki_komponentów!$AD$2:$AG$50,MATCH(BT491,Słowniki_komponentów!$AC$2:$AC$50,0),MATCH(BQ491,Słowniki_komponentów!$AD$1:$AG$1,0)),VLOOKUP(BS491,Słowniki_komponentów!$U$1:$Z$476,5,FALSE)),"brak wszystkich danych")</f>
        <v>brak wszystkich danych</v>
      </c>
      <c r="BV491" s="205"/>
      <c r="BZ491" s="90"/>
      <c r="CA491" s="90"/>
      <c r="CB491" s="90"/>
    </row>
    <row r="492" spans="1:80">
      <c r="A492" s="189" t="s">
        <v>4219</v>
      </c>
      <c r="B492" s="190"/>
      <c r="C492" s="191" t="str">
        <f>IFERROR(VLOOKUP('OT - przykład wodociąg'!$BS492,Słowniki_komponentów!$U$2:$Z$412,4,FALSE),"")</f>
        <v/>
      </c>
      <c r="D492" s="190"/>
      <c r="E492" s="190"/>
      <c r="F492" s="193"/>
      <c r="G492" s="193"/>
      <c r="H492" s="193"/>
      <c r="I492" s="253"/>
      <c r="J492" s="190"/>
      <c r="K492" s="194" t="str">
        <f>IF(Tabela2[[#This Row],[Nazwa komponentu
'[3']]]&lt;&gt;"",VLOOKUP('OT - przykład wodociąg'!$BT492,Słowniki_komponentów!$AC$2:$AH$50,6,FALSE),"")</f>
        <v/>
      </c>
      <c r="L492" s="202"/>
      <c r="M492" s="204"/>
      <c r="N492" s="202"/>
      <c r="O492" s="204">
        <f>'przedmiar - przykład wodociąg'!K500</f>
        <v>0</v>
      </c>
      <c r="P492" s="196" t="str">
        <f>IF(Tabela2[[#This Row],[Nazwa komponentu
'[3']]]&lt;&gt;"",SUM(L492:O492),"")</f>
        <v/>
      </c>
      <c r="Q492" s="190"/>
      <c r="R492" s="193"/>
      <c r="S492" s="193"/>
      <c r="T492" s="193"/>
      <c r="U492" s="190"/>
      <c r="V492" s="192"/>
      <c r="W492" s="197" t="str">
        <f>IFERROR(VLOOKUP('OT - przykład wodociąg'!$BS492,Słowniki_komponentów!$U$2:$Z$412,2,FALSE),"")</f>
        <v/>
      </c>
      <c r="X492" s="194" t="str">
        <f>IF(Tabela2[[#This Row],[Nazwa komponentu
'[3']]]&lt;&gt;"",IF(AND(Tabela2[[#This Row],[Wartość nakładów razem
'[15']]]&lt;3500,OR(MID('OT - przykład wodociąg'!$BS492,1,1)="4",MID('OT - przykład wodociąg'!$BS492,1,1)="5",MID('OT - przykład wodociąg'!$BS492,1,1)="6")),1,'OT - przykład wodociąg'!$BU492),"")</f>
        <v/>
      </c>
      <c r="Y492" s="190"/>
      <c r="Z492" s="190"/>
      <c r="AA492" s="190"/>
      <c r="AB492" s="190"/>
      <c r="AC492" s="198" t="str">
        <f>IF(Tabela2[[#This Row],[Nazwa komponentu
'[3']]]&lt;&gt;"",'OT - przykład wodociąg'!$BU492,"")</f>
        <v/>
      </c>
      <c r="AD492" s="190"/>
      <c r="AE492" s="190"/>
      <c r="AF492" s="190"/>
      <c r="AG492" s="190"/>
      <c r="AH492" s="190"/>
      <c r="AI492" s="190"/>
      <c r="AJ492" s="190"/>
      <c r="AK492" s="190"/>
      <c r="AL492" s="190"/>
      <c r="AM492" s="190"/>
      <c r="AN492" s="190"/>
      <c r="AO492" s="190"/>
      <c r="AP492" s="190"/>
      <c r="AQ492" s="190"/>
      <c r="AR492" s="190"/>
      <c r="AS492" s="190"/>
      <c r="AT492" s="190"/>
      <c r="AU492" s="190"/>
      <c r="AV492" s="242"/>
      <c r="AW492" s="242"/>
      <c r="AX492" s="190"/>
      <c r="AY492" s="190"/>
      <c r="AZ492" s="218"/>
      <c r="BA492" s="190"/>
      <c r="BB492" s="190"/>
      <c r="BC492" s="190"/>
      <c r="BD492" s="190"/>
      <c r="BE492" s="190"/>
      <c r="BF492" s="190"/>
      <c r="BG492" s="198" t="str">
        <f>IF(Tabela2[[#This Row],[Nazwa komponentu
'[3']]]&lt;&gt;"",'OT - przykład wodociąg'!$BS492,"")</f>
        <v/>
      </c>
      <c r="BH492" s="190"/>
      <c r="BI492" s="190"/>
      <c r="BJ492" s="190"/>
      <c r="BK492" s="190"/>
      <c r="BL492" s="190"/>
      <c r="BM492" s="190"/>
      <c r="BN492" s="190"/>
      <c r="BO492" s="190"/>
      <c r="BP492" s="190"/>
      <c r="BQ492" s="190"/>
      <c r="BR492" s="218"/>
      <c r="BS492" s="198" t="str">
        <f t="shared" si="8"/>
        <v/>
      </c>
      <c r="BT492" s="190"/>
      <c r="BU492" s="198" t="str">
        <f>IFERROR(IF(VLOOKUP(BS492,Słowniki_komponentów!$U$1:$Z$476,5,FALSE)="wg tabeli materiałowej",INDEX(Słowniki_komponentów!$AD$2:$AG$50,MATCH(BT492,Słowniki_komponentów!$AC$2:$AC$50,0),MATCH(BQ492,Słowniki_komponentów!$AD$1:$AG$1,0)),VLOOKUP(BS492,Słowniki_komponentów!$U$1:$Z$476,5,FALSE)),"brak wszystkich danych")</f>
        <v>brak wszystkich danych</v>
      </c>
      <c r="BV492" s="205"/>
      <c r="BZ492" s="90"/>
      <c r="CA492" s="90"/>
      <c r="CB492" s="90"/>
    </row>
    <row r="493" spans="1:80">
      <c r="A493" s="189" t="s">
        <v>4220</v>
      </c>
      <c r="B493" s="190"/>
      <c r="C493" s="191" t="str">
        <f>IFERROR(VLOOKUP('OT - przykład wodociąg'!$BS493,Słowniki_komponentów!$U$2:$Z$412,4,FALSE),"")</f>
        <v/>
      </c>
      <c r="D493" s="190"/>
      <c r="E493" s="190"/>
      <c r="F493" s="193"/>
      <c r="G493" s="193"/>
      <c r="H493" s="193"/>
      <c r="I493" s="253"/>
      <c r="J493" s="190"/>
      <c r="K493" s="194" t="str">
        <f>IF(Tabela2[[#This Row],[Nazwa komponentu
'[3']]]&lt;&gt;"",VLOOKUP('OT - przykład wodociąg'!$BT493,Słowniki_komponentów!$AC$2:$AH$50,6,FALSE),"")</f>
        <v/>
      </c>
      <c r="L493" s="202"/>
      <c r="M493" s="204"/>
      <c r="N493" s="202"/>
      <c r="O493" s="204">
        <f>'przedmiar - przykład wodociąg'!K501</f>
        <v>0</v>
      </c>
      <c r="P493" s="196" t="str">
        <f>IF(Tabela2[[#This Row],[Nazwa komponentu
'[3']]]&lt;&gt;"",SUM(L493:O493),"")</f>
        <v/>
      </c>
      <c r="Q493" s="190"/>
      <c r="R493" s="193"/>
      <c r="S493" s="193"/>
      <c r="T493" s="193"/>
      <c r="U493" s="190"/>
      <c r="V493" s="192"/>
      <c r="W493" s="197" t="str">
        <f>IFERROR(VLOOKUP('OT - przykład wodociąg'!$BS493,Słowniki_komponentów!$U$2:$Z$412,2,FALSE),"")</f>
        <v/>
      </c>
      <c r="X493" s="194" t="str">
        <f>IF(Tabela2[[#This Row],[Nazwa komponentu
'[3']]]&lt;&gt;"",IF(AND(Tabela2[[#This Row],[Wartość nakładów razem
'[15']]]&lt;3500,OR(MID('OT - przykład wodociąg'!$BS493,1,1)="4",MID('OT - przykład wodociąg'!$BS493,1,1)="5",MID('OT - przykład wodociąg'!$BS493,1,1)="6")),1,'OT - przykład wodociąg'!$BU493),"")</f>
        <v/>
      </c>
      <c r="Y493" s="190"/>
      <c r="Z493" s="190"/>
      <c r="AA493" s="190"/>
      <c r="AB493" s="190"/>
      <c r="AC493" s="198" t="str">
        <f>IF(Tabela2[[#This Row],[Nazwa komponentu
'[3']]]&lt;&gt;"",'OT - przykład wodociąg'!$BU493,"")</f>
        <v/>
      </c>
      <c r="AD493" s="190"/>
      <c r="AE493" s="190"/>
      <c r="AF493" s="190"/>
      <c r="AG493" s="190"/>
      <c r="AH493" s="190"/>
      <c r="AI493" s="190"/>
      <c r="AJ493" s="190"/>
      <c r="AK493" s="190"/>
      <c r="AL493" s="190"/>
      <c r="AM493" s="190"/>
      <c r="AN493" s="190"/>
      <c r="AO493" s="190"/>
      <c r="AP493" s="190"/>
      <c r="AQ493" s="190"/>
      <c r="AR493" s="190"/>
      <c r="AS493" s="190"/>
      <c r="AT493" s="190"/>
      <c r="AU493" s="190"/>
      <c r="AV493" s="242"/>
      <c r="AW493" s="242"/>
      <c r="AX493" s="190"/>
      <c r="AY493" s="190"/>
      <c r="AZ493" s="218"/>
      <c r="BA493" s="190"/>
      <c r="BB493" s="190"/>
      <c r="BC493" s="190"/>
      <c r="BD493" s="190"/>
      <c r="BE493" s="190"/>
      <c r="BF493" s="190"/>
      <c r="BG493" s="198" t="str">
        <f>IF(Tabela2[[#This Row],[Nazwa komponentu
'[3']]]&lt;&gt;"",'OT - przykład wodociąg'!$BS493,"")</f>
        <v/>
      </c>
      <c r="BH493" s="190"/>
      <c r="BI493" s="190"/>
      <c r="BJ493" s="190"/>
      <c r="BK493" s="190"/>
      <c r="BL493" s="190"/>
      <c r="BM493" s="190"/>
      <c r="BN493" s="190"/>
      <c r="BO493" s="190"/>
      <c r="BP493" s="190"/>
      <c r="BQ493" s="190"/>
      <c r="BR493" s="218"/>
      <c r="BS493" s="198" t="str">
        <f t="shared" si="8"/>
        <v/>
      </c>
      <c r="BT493" s="190"/>
      <c r="BU493" s="198" t="str">
        <f>IFERROR(IF(VLOOKUP(BS493,Słowniki_komponentów!$U$1:$Z$476,5,FALSE)="wg tabeli materiałowej",INDEX(Słowniki_komponentów!$AD$2:$AG$50,MATCH(BT493,Słowniki_komponentów!$AC$2:$AC$50,0),MATCH(BQ493,Słowniki_komponentów!$AD$1:$AG$1,0)),VLOOKUP(BS493,Słowniki_komponentów!$U$1:$Z$476,5,FALSE)),"brak wszystkich danych")</f>
        <v>brak wszystkich danych</v>
      </c>
      <c r="BV493" s="205"/>
      <c r="BZ493" s="90"/>
      <c r="CA493" s="90"/>
      <c r="CB493" s="90"/>
    </row>
    <row r="494" spans="1:80">
      <c r="A494" s="189" t="s">
        <v>4221</v>
      </c>
      <c r="B494" s="190"/>
      <c r="C494" s="191" t="str">
        <f>IFERROR(VLOOKUP('OT - przykład wodociąg'!$BS494,Słowniki_komponentów!$U$2:$Z$412,4,FALSE),"")</f>
        <v/>
      </c>
      <c r="D494" s="190"/>
      <c r="E494" s="190"/>
      <c r="F494" s="193"/>
      <c r="G494" s="193"/>
      <c r="H494" s="193"/>
      <c r="I494" s="253"/>
      <c r="J494" s="190"/>
      <c r="K494" s="194" t="str">
        <f>IF(Tabela2[[#This Row],[Nazwa komponentu
'[3']]]&lt;&gt;"",VLOOKUP('OT - przykład wodociąg'!$BT494,Słowniki_komponentów!$AC$2:$AH$50,6,FALSE),"")</f>
        <v/>
      </c>
      <c r="L494" s="202"/>
      <c r="M494" s="204"/>
      <c r="N494" s="202"/>
      <c r="O494" s="204">
        <f>'przedmiar - przykład wodociąg'!K502</f>
        <v>0</v>
      </c>
      <c r="P494" s="196" t="str">
        <f>IF(Tabela2[[#This Row],[Nazwa komponentu
'[3']]]&lt;&gt;"",SUM(L494:O494),"")</f>
        <v/>
      </c>
      <c r="Q494" s="190"/>
      <c r="R494" s="193"/>
      <c r="S494" s="193"/>
      <c r="T494" s="193"/>
      <c r="U494" s="190"/>
      <c r="V494" s="192"/>
      <c r="W494" s="197" t="str">
        <f>IFERROR(VLOOKUP('OT - przykład wodociąg'!$BS494,Słowniki_komponentów!$U$2:$Z$412,2,FALSE),"")</f>
        <v/>
      </c>
      <c r="X494" s="194" t="str">
        <f>IF(Tabela2[[#This Row],[Nazwa komponentu
'[3']]]&lt;&gt;"",IF(AND(Tabela2[[#This Row],[Wartość nakładów razem
'[15']]]&lt;3500,OR(MID('OT - przykład wodociąg'!$BS494,1,1)="4",MID('OT - przykład wodociąg'!$BS494,1,1)="5",MID('OT - przykład wodociąg'!$BS494,1,1)="6")),1,'OT - przykład wodociąg'!$BU494),"")</f>
        <v/>
      </c>
      <c r="Y494" s="190"/>
      <c r="Z494" s="190"/>
      <c r="AA494" s="190"/>
      <c r="AB494" s="190"/>
      <c r="AC494" s="198" t="str">
        <f>IF(Tabela2[[#This Row],[Nazwa komponentu
'[3']]]&lt;&gt;"",'OT - przykład wodociąg'!$BU494,"")</f>
        <v/>
      </c>
      <c r="AD494" s="190"/>
      <c r="AE494" s="190"/>
      <c r="AF494" s="190"/>
      <c r="AG494" s="190"/>
      <c r="AH494" s="190"/>
      <c r="AI494" s="190"/>
      <c r="AJ494" s="190"/>
      <c r="AK494" s="190"/>
      <c r="AL494" s="190"/>
      <c r="AM494" s="190"/>
      <c r="AN494" s="190"/>
      <c r="AO494" s="190"/>
      <c r="AP494" s="190"/>
      <c r="AQ494" s="190"/>
      <c r="AR494" s="190"/>
      <c r="AS494" s="190"/>
      <c r="AT494" s="190"/>
      <c r="AU494" s="190"/>
      <c r="AV494" s="242"/>
      <c r="AW494" s="242"/>
      <c r="AX494" s="190"/>
      <c r="AY494" s="190"/>
      <c r="AZ494" s="218"/>
      <c r="BA494" s="190"/>
      <c r="BB494" s="190"/>
      <c r="BC494" s="190"/>
      <c r="BD494" s="190"/>
      <c r="BE494" s="190"/>
      <c r="BF494" s="190"/>
      <c r="BG494" s="198" t="str">
        <f>IF(Tabela2[[#This Row],[Nazwa komponentu
'[3']]]&lt;&gt;"",'OT - przykład wodociąg'!$BS494,"")</f>
        <v/>
      </c>
      <c r="BH494" s="190"/>
      <c r="BI494" s="190"/>
      <c r="BJ494" s="190"/>
      <c r="BK494" s="190"/>
      <c r="BL494" s="190"/>
      <c r="BM494" s="190"/>
      <c r="BN494" s="190"/>
      <c r="BO494" s="190"/>
      <c r="BP494" s="190"/>
      <c r="BQ494" s="190"/>
      <c r="BR494" s="218"/>
      <c r="BS494" s="198" t="str">
        <f t="shared" si="8"/>
        <v/>
      </c>
      <c r="BT494" s="190"/>
      <c r="BU494" s="198" t="str">
        <f>IFERROR(IF(VLOOKUP(BS494,Słowniki_komponentów!$U$1:$Z$476,5,FALSE)="wg tabeli materiałowej",INDEX(Słowniki_komponentów!$AD$2:$AG$50,MATCH(BT494,Słowniki_komponentów!$AC$2:$AC$50,0),MATCH(BQ494,Słowniki_komponentów!$AD$1:$AG$1,0)),VLOOKUP(BS494,Słowniki_komponentów!$U$1:$Z$476,5,FALSE)),"brak wszystkich danych")</f>
        <v>brak wszystkich danych</v>
      </c>
      <c r="BV494" s="205"/>
      <c r="BW494" s="175"/>
      <c r="BX494" s="175"/>
      <c r="BY494" s="175"/>
      <c r="BZ494" s="175"/>
      <c r="CA494" s="175"/>
      <c r="CB494" s="175"/>
    </row>
    <row r="495" spans="1:80">
      <c r="A495" s="189" t="s">
        <v>4222</v>
      </c>
      <c r="B495" s="190"/>
      <c r="C495" s="191" t="str">
        <f>IFERROR(VLOOKUP('OT - przykład wodociąg'!$BS495,Słowniki_komponentów!$U$2:$Z$412,4,FALSE),"")</f>
        <v/>
      </c>
      <c r="D495" s="190"/>
      <c r="E495" s="190"/>
      <c r="F495" s="193"/>
      <c r="G495" s="193"/>
      <c r="H495" s="193"/>
      <c r="I495" s="253"/>
      <c r="J495" s="190"/>
      <c r="K495" s="194" t="str">
        <f>IF(Tabela2[[#This Row],[Nazwa komponentu
'[3']]]&lt;&gt;"",VLOOKUP('OT - przykład wodociąg'!$BT495,Słowniki_komponentów!$AC$2:$AH$50,6,FALSE),"")</f>
        <v/>
      </c>
      <c r="L495" s="202"/>
      <c r="M495" s="204"/>
      <c r="N495" s="202"/>
      <c r="O495" s="204">
        <f>'przedmiar - przykład wodociąg'!K503</f>
        <v>0</v>
      </c>
      <c r="P495" s="196" t="str">
        <f>IF(Tabela2[[#This Row],[Nazwa komponentu
'[3']]]&lt;&gt;"",SUM(L495:O495),"")</f>
        <v/>
      </c>
      <c r="Q495" s="190"/>
      <c r="R495" s="193"/>
      <c r="S495" s="193"/>
      <c r="T495" s="193"/>
      <c r="U495" s="190"/>
      <c r="V495" s="192"/>
      <c r="W495" s="197" t="str">
        <f>IFERROR(VLOOKUP('OT - przykład wodociąg'!$BS495,Słowniki_komponentów!$U$2:$Z$412,2,FALSE),"")</f>
        <v/>
      </c>
      <c r="X495" s="194" t="str">
        <f>IF(Tabela2[[#This Row],[Nazwa komponentu
'[3']]]&lt;&gt;"",IF(AND(Tabela2[[#This Row],[Wartość nakładów razem
'[15']]]&lt;3500,OR(MID('OT - przykład wodociąg'!$BS495,1,1)="4",MID('OT - przykład wodociąg'!$BS495,1,1)="5",MID('OT - przykład wodociąg'!$BS495,1,1)="6")),1,'OT - przykład wodociąg'!$BU495),"")</f>
        <v/>
      </c>
      <c r="Y495" s="190"/>
      <c r="Z495" s="190"/>
      <c r="AA495" s="190"/>
      <c r="AB495" s="190"/>
      <c r="AC495" s="198" t="str">
        <f>IF(Tabela2[[#This Row],[Nazwa komponentu
'[3']]]&lt;&gt;"",'OT - przykład wodociąg'!$BU495,"")</f>
        <v/>
      </c>
      <c r="AD495" s="190"/>
      <c r="AE495" s="190"/>
      <c r="AF495" s="190"/>
      <c r="AG495" s="190"/>
      <c r="AH495" s="190"/>
      <c r="AI495" s="190"/>
      <c r="AJ495" s="190"/>
      <c r="AK495" s="190"/>
      <c r="AL495" s="190"/>
      <c r="AM495" s="190"/>
      <c r="AN495" s="190"/>
      <c r="AO495" s="190"/>
      <c r="AP495" s="190"/>
      <c r="AQ495" s="190"/>
      <c r="AR495" s="190"/>
      <c r="AS495" s="190"/>
      <c r="AT495" s="190"/>
      <c r="AU495" s="190"/>
      <c r="AV495" s="242"/>
      <c r="AW495" s="242"/>
      <c r="AX495" s="190"/>
      <c r="AY495" s="190"/>
      <c r="AZ495" s="218"/>
      <c r="BA495" s="190"/>
      <c r="BB495" s="190"/>
      <c r="BC495" s="190"/>
      <c r="BD495" s="190"/>
      <c r="BE495" s="190"/>
      <c r="BF495" s="190"/>
      <c r="BG495" s="198" t="str">
        <f>IF(Tabela2[[#This Row],[Nazwa komponentu
'[3']]]&lt;&gt;"",'OT - przykład wodociąg'!$BS495,"")</f>
        <v/>
      </c>
      <c r="BH495" s="190"/>
      <c r="BI495" s="190"/>
      <c r="BJ495" s="190"/>
      <c r="BK495" s="190"/>
      <c r="BL495" s="190"/>
      <c r="BM495" s="190"/>
      <c r="BN495" s="190"/>
      <c r="BO495" s="190"/>
      <c r="BP495" s="190"/>
      <c r="BQ495" s="190"/>
      <c r="BR495" s="218"/>
      <c r="BS495" s="198" t="str">
        <f t="shared" si="8"/>
        <v/>
      </c>
      <c r="BT495" s="190"/>
      <c r="BU495" s="198" t="str">
        <f>IFERROR(IF(VLOOKUP(BS495,Słowniki_komponentów!$U$1:$Z$476,5,FALSE)="wg tabeli materiałowej",INDEX(Słowniki_komponentów!$AD$2:$AG$50,MATCH(BT495,Słowniki_komponentów!$AC$2:$AC$50,0),MATCH(BQ495,Słowniki_komponentów!$AD$1:$AG$1,0)),VLOOKUP(BS495,Słowniki_komponentów!$U$1:$Z$476,5,FALSE)),"brak wszystkich danych")</f>
        <v>brak wszystkich danych</v>
      </c>
      <c r="BV495" s="205"/>
    </row>
    <row r="496" spans="1:80">
      <c r="A496" s="189" t="s">
        <v>4223</v>
      </c>
      <c r="B496" s="190"/>
      <c r="C496" s="191" t="str">
        <f>IFERROR(VLOOKUP('OT - przykład wodociąg'!$BS496,Słowniki_komponentów!$U$2:$Z$412,4,FALSE),"")</f>
        <v/>
      </c>
      <c r="D496" s="190"/>
      <c r="E496" s="190"/>
      <c r="F496" s="193"/>
      <c r="G496" s="193"/>
      <c r="H496" s="193"/>
      <c r="I496" s="253"/>
      <c r="J496" s="190"/>
      <c r="K496" s="194" t="str">
        <f>IF(Tabela2[[#This Row],[Nazwa komponentu
'[3']]]&lt;&gt;"",VLOOKUP('OT - przykład wodociąg'!$BT496,Słowniki_komponentów!$AC$2:$AH$50,6,FALSE),"")</f>
        <v/>
      </c>
      <c r="L496" s="202"/>
      <c r="M496" s="204"/>
      <c r="N496" s="202"/>
      <c r="O496" s="204">
        <f>'przedmiar - przykład wodociąg'!K504</f>
        <v>0</v>
      </c>
      <c r="P496" s="196" t="str">
        <f>IF(Tabela2[[#This Row],[Nazwa komponentu
'[3']]]&lt;&gt;"",SUM(L496:O496),"")</f>
        <v/>
      </c>
      <c r="Q496" s="190"/>
      <c r="R496" s="193"/>
      <c r="S496" s="193"/>
      <c r="T496" s="193"/>
      <c r="U496" s="190"/>
      <c r="V496" s="192"/>
      <c r="W496" s="197" t="str">
        <f>IFERROR(VLOOKUP('OT - przykład wodociąg'!$BS496,Słowniki_komponentów!$U$2:$Z$412,2,FALSE),"")</f>
        <v/>
      </c>
      <c r="X496" s="194" t="str">
        <f>IF(Tabela2[[#This Row],[Nazwa komponentu
'[3']]]&lt;&gt;"",IF(AND(Tabela2[[#This Row],[Wartość nakładów razem
'[15']]]&lt;3500,OR(MID('OT - przykład wodociąg'!$BS496,1,1)="4",MID('OT - przykład wodociąg'!$BS496,1,1)="5",MID('OT - przykład wodociąg'!$BS496,1,1)="6")),1,'OT - przykład wodociąg'!$BU496),"")</f>
        <v/>
      </c>
      <c r="Y496" s="190"/>
      <c r="Z496" s="190"/>
      <c r="AA496" s="190"/>
      <c r="AB496" s="190"/>
      <c r="AC496" s="198" t="str">
        <f>IF(Tabela2[[#This Row],[Nazwa komponentu
'[3']]]&lt;&gt;"",'OT - przykład wodociąg'!$BU496,"")</f>
        <v/>
      </c>
      <c r="AD496" s="190"/>
      <c r="AE496" s="190"/>
      <c r="AF496" s="190"/>
      <c r="AG496" s="190"/>
      <c r="AH496" s="190"/>
      <c r="AI496" s="190"/>
      <c r="AJ496" s="190"/>
      <c r="AK496" s="190"/>
      <c r="AL496" s="190"/>
      <c r="AM496" s="190"/>
      <c r="AN496" s="190"/>
      <c r="AO496" s="190"/>
      <c r="AP496" s="190"/>
      <c r="AQ496" s="190"/>
      <c r="AR496" s="190"/>
      <c r="AS496" s="190"/>
      <c r="AT496" s="190"/>
      <c r="AU496" s="190"/>
      <c r="AV496" s="242"/>
      <c r="AW496" s="242"/>
      <c r="AX496" s="190"/>
      <c r="AY496" s="190"/>
      <c r="AZ496" s="218"/>
      <c r="BA496" s="190"/>
      <c r="BB496" s="190"/>
      <c r="BC496" s="190"/>
      <c r="BD496" s="190"/>
      <c r="BE496" s="190"/>
      <c r="BF496" s="190"/>
      <c r="BG496" s="198" t="str">
        <f>IF(Tabela2[[#This Row],[Nazwa komponentu
'[3']]]&lt;&gt;"",'OT - przykład wodociąg'!$BS496,"")</f>
        <v/>
      </c>
      <c r="BH496" s="190"/>
      <c r="BI496" s="190"/>
      <c r="BJ496" s="190"/>
      <c r="BK496" s="190"/>
      <c r="BL496" s="190"/>
      <c r="BM496" s="190"/>
      <c r="BN496" s="190"/>
      <c r="BO496" s="190"/>
      <c r="BP496" s="190"/>
      <c r="BQ496" s="190"/>
      <c r="BR496" s="218"/>
      <c r="BS496" s="198" t="str">
        <f t="shared" si="8"/>
        <v/>
      </c>
      <c r="BT496" s="190"/>
      <c r="BU496" s="198" t="str">
        <f>IFERROR(IF(VLOOKUP(BS496,Słowniki_komponentów!$U$1:$Z$476,5,FALSE)="wg tabeli materiałowej",INDEX(Słowniki_komponentów!$AD$2:$AG$50,MATCH(BT496,Słowniki_komponentów!$AC$2:$AC$50,0),MATCH(BQ496,Słowniki_komponentów!$AD$1:$AG$1,0)),VLOOKUP(BS496,Słowniki_komponentów!$U$1:$Z$476,5,FALSE)),"brak wszystkich danych")</f>
        <v>brak wszystkich danych</v>
      </c>
      <c r="BV496" s="205"/>
    </row>
    <row r="497" spans="1:92">
      <c r="A497" s="189" t="s">
        <v>4224</v>
      </c>
      <c r="B497" s="190"/>
      <c r="C497" s="191" t="str">
        <f>IFERROR(VLOOKUP('OT - przykład wodociąg'!$BS497,Słowniki_komponentów!$U$2:$Z$412,4,FALSE),"")</f>
        <v/>
      </c>
      <c r="D497" s="190"/>
      <c r="E497" s="190"/>
      <c r="F497" s="193"/>
      <c r="G497" s="193"/>
      <c r="H497" s="193"/>
      <c r="I497" s="253"/>
      <c r="J497" s="190"/>
      <c r="K497" s="194" t="str">
        <f>IF(Tabela2[[#This Row],[Nazwa komponentu
'[3']]]&lt;&gt;"",VLOOKUP('OT - przykład wodociąg'!$BT497,Słowniki_komponentów!$AC$2:$AH$50,6,FALSE),"")</f>
        <v/>
      </c>
      <c r="L497" s="202"/>
      <c r="M497" s="204"/>
      <c r="N497" s="202"/>
      <c r="O497" s="204">
        <f>'przedmiar - przykład wodociąg'!K505</f>
        <v>0</v>
      </c>
      <c r="P497" s="196" t="str">
        <f>IF(Tabela2[[#This Row],[Nazwa komponentu
'[3']]]&lt;&gt;"",SUM(L497:O497),"")</f>
        <v/>
      </c>
      <c r="Q497" s="190"/>
      <c r="R497" s="193"/>
      <c r="S497" s="193"/>
      <c r="T497" s="193"/>
      <c r="U497" s="190"/>
      <c r="V497" s="192"/>
      <c r="W497" s="197" t="str">
        <f>IFERROR(VLOOKUP('OT - przykład wodociąg'!$BS497,Słowniki_komponentów!$U$2:$Z$412,2,FALSE),"")</f>
        <v/>
      </c>
      <c r="X497" s="194" t="str">
        <f>IF(Tabela2[[#This Row],[Nazwa komponentu
'[3']]]&lt;&gt;"",IF(AND(Tabela2[[#This Row],[Wartość nakładów razem
'[15']]]&lt;3500,OR(MID('OT - przykład wodociąg'!$BS497,1,1)="4",MID('OT - przykład wodociąg'!$BS497,1,1)="5",MID('OT - przykład wodociąg'!$BS497,1,1)="6")),1,'OT - przykład wodociąg'!$BU497),"")</f>
        <v/>
      </c>
      <c r="Y497" s="190"/>
      <c r="Z497" s="190"/>
      <c r="AA497" s="190"/>
      <c r="AB497" s="190"/>
      <c r="AC497" s="198" t="str">
        <f>IF(Tabela2[[#This Row],[Nazwa komponentu
'[3']]]&lt;&gt;"",'OT - przykład wodociąg'!$BU497,"")</f>
        <v/>
      </c>
      <c r="AD497" s="190"/>
      <c r="AE497" s="190"/>
      <c r="AF497" s="190"/>
      <c r="AG497" s="190"/>
      <c r="AH497" s="190"/>
      <c r="AI497" s="190"/>
      <c r="AJ497" s="190"/>
      <c r="AK497" s="190"/>
      <c r="AL497" s="190"/>
      <c r="AM497" s="190"/>
      <c r="AN497" s="190"/>
      <c r="AO497" s="190"/>
      <c r="AP497" s="190"/>
      <c r="AQ497" s="190"/>
      <c r="AR497" s="190"/>
      <c r="AS497" s="190"/>
      <c r="AT497" s="190"/>
      <c r="AU497" s="190"/>
      <c r="AV497" s="242"/>
      <c r="AW497" s="242"/>
      <c r="AX497" s="190"/>
      <c r="AY497" s="190"/>
      <c r="AZ497" s="218"/>
      <c r="BA497" s="190"/>
      <c r="BB497" s="190"/>
      <c r="BC497" s="190"/>
      <c r="BD497" s="190"/>
      <c r="BE497" s="190"/>
      <c r="BF497" s="190"/>
      <c r="BG497" s="198" t="str">
        <f>IF(Tabela2[[#This Row],[Nazwa komponentu
'[3']]]&lt;&gt;"",'OT - przykład wodociąg'!$BS497,"")</f>
        <v/>
      </c>
      <c r="BH497" s="190"/>
      <c r="BI497" s="190"/>
      <c r="BJ497" s="190"/>
      <c r="BK497" s="190"/>
      <c r="BL497" s="190"/>
      <c r="BM497" s="190"/>
      <c r="BN497" s="190"/>
      <c r="BO497" s="190"/>
      <c r="BP497" s="190"/>
      <c r="BQ497" s="190"/>
      <c r="BR497" s="218"/>
      <c r="BS497" s="198" t="str">
        <f t="shared" si="8"/>
        <v/>
      </c>
      <c r="BT497" s="190"/>
      <c r="BU497" s="198" t="str">
        <f>IFERROR(IF(VLOOKUP(BS497,Słowniki_komponentów!$U$1:$Z$476,5,FALSE)="wg tabeli materiałowej",INDEX(Słowniki_komponentów!$AD$2:$AG$50,MATCH(BT497,Słowniki_komponentów!$AC$2:$AC$50,0),MATCH(BQ497,Słowniki_komponentów!$AD$1:$AG$1,0)),VLOOKUP(BS497,Słowniki_komponentów!$U$1:$Z$476,5,FALSE)),"brak wszystkich danych")</f>
        <v>brak wszystkich danych</v>
      </c>
      <c r="BV497" s="205"/>
    </row>
    <row r="498" spans="1:92">
      <c r="A498" s="189" t="s">
        <v>4225</v>
      </c>
      <c r="B498" s="190"/>
      <c r="C498" s="191" t="str">
        <f>IFERROR(VLOOKUP('OT - przykład wodociąg'!$BS498,Słowniki_komponentów!$U$2:$Z$412,4,FALSE),"")</f>
        <v/>
      </c>
      <c r="D498" s="190"/>
      <c r="E498" s="190"/>
      <c r="F498" s="193"/>
      <c r="G498" s="193"/>
      <c r="H498" s="193"/>
      <c r="I498" s="253"/>
      <c r="J498" s="190"/>
      <c r="K498" s="194" t="str">
        <f>IF(Tabela2[[#This Row],[Nazwa komponentu
'[3']]]&lt;&gt;"",VLOOKUP('OT - przykład wodociąg'!$BT498,Słowniki_komponentów!$AC$2:$AH$50,6,FALSE),"")</f>
        <v/>
      </c>
      <c r="L498" s="202"/>
      <c r="M498" s="204"/>
      <c r="N498" s="202"/>
      <c r="O498" s="204">
        <f>'przedmiar - przykład wodociąg'!K506</f>
        <v>0</v>
      </c>
      <c r="P498" s="196" t="str">
        <f>IF(Tabela2[[#This Row],[Nazwa komponentu
'[3']]]&lt;&gt;"",SUM(L498:O498),"")</f>
        <v/>
      </c>
      <c r="Q498" s="190"/>
      <c r="R498" s="193"/>
      <c r="S498" s="193"/>
      <c r="T498" s="193"/>
      <c r="U498" s="190"/>
      <c r="V498" s="192"/>
      <c r="W498" s="197" t="str">
        <f>IFERROR(VLOOKUP('OT - przykład wodociąg'!$BS498,Słowniki_komponentów!$U$2:$Z$412,2,FALSE),"")</f>
        <v/>
      </c>
      <c r="X498" s="194" t="str">
        <f>IF(Tabela2[[#This Row],[Nazwa komponentu
'[3']]]&lt;&gt;"",IF(AND(Tabela2[[#This Row],[Wartość nakładów razem
'[15']]]&lt;3500,OR(MID('OT - przykład wodociąg'!$BS498,1,1)="4",MID('OT - przykład wodociąg'!$BS498,1,1)="5",MID('OT - przykład wodociąg'!$BS498,1,1)="6")),1,'OT - przykład wodociąg'!$BU498),"")</f>
        <v/>
      </c>
      <c r="Y498" s="190"/>
      <c r="Z498" s="190"/>
      <c r="AA498" s="190"/>
      <c r="AB498" s="190"/>
      <c r="AC498" s="198" t="str">
        <f>IF(Tabela2[[#This Row],[Nazwa komponentu
'[3']]]&lt;&gt;"",'OT - przykład wodociąg'!$BU498,"")</f>
        <v/>
      </c>
      <c r="AD498" s="190"/>
      <c r="AE498" s="190"/>
      <c r="AF498" s="190"/>
      <c r="AG498" s="190"/>
      <c r="AH498" s="190"/>
      <c r="AI498" s="190"/>
      <c r="AJ498" s="190"/>
      <c r="AK498" s="190"/>
      <c r="AL498" s="190"/>
      <c r="AM498" s="190"/>
      <c r="AN498" s="190"/>
      <c r="AO498" s="190"/>
      <c r="AP498" s="190"/>
      <c r="AQ498" s="190"/>
      <c r="AR498" s="190"/>
      <c r="AS498" s="190"/>
      <c r="AT498" s="190"/>
      <c r="AU498" s="190"/>
      <c r="AV498" s="242"/>
      <c r="AW498" s="242"/>
      <c r="AX498" s="190"/>
      <c r="AY498" s="190"/>
      <c r="AZ498" s="218"/>
      <c r="BA498" s="190"/>
      <c r="BB498" s="190"/>
      <c r="BC498" s="190"/>
      <c r="BD498" s="190"/>
      <c r="BE498" s="190"/>
      <c r="BF498" s="190"/>
      <c r="BG498" s="198" t="str">
        <f>IF(Tabela2[[#This Row],[Nazwa komponentu
'[3']]]&lt;&gt;"",'OT - przykład wodociąg'!$BS498,"")</f>
        <v/>
      </c>
      <c r="BH498" s="190"/>
      <c r="BI498" s="190"/>
      <c r="BJ498" s="190"/>
      <c r="BK498" s="190"/>
      <c r="BL498" s="190"/>
      <c r="BM498" s="190"/>
      <c r="BN498" s="190"/>
      <c r="BO498" s="190"/>
      <c r="BP498" s="190"/>
      <c r="BQ498" s="190"/>
      <c r="BR498" s="218"/>
      <c r="BS498" s="198" t="str">
        <f t="shared" si="8"/>
        <v/>
      </c>
      <c r="BT498" s="190"/>
      <c r="BU498" s="198" t="str">
        <f>IFERROR(IF(VLOOKUP(BS498,Słowniki_komponentów!$U$1:$Z$476,5,FALSE)="wg tabeli materiałowej",INDEX(Słowniki_komponentów!$AD$2:$AG$50,MATCH(BT498,Słowniki_komponentów!$AC$2:$AC$50,0),MATCH(BQ498,Słowniki_komponentów!$AD$1:$AG$1,0)),VLOOKUP(BS498,Słowniki_komponentów!$U$1:$Z$476,5,FALSE)),"brak wszystkich danych")</f>
        <v>brak wszystkich danych</v>
      </c>
      <c r="BV498" s="205"/>
      <c r="CC498" s="175"/>
      <c r="CD498" s="175"/>
      <c r="CE498" s="175"/>
      <c r="CF498" s="175"/>
      <c r="CG498" s="175"/>
      <c r="CH498" s="175"/>
      <c r="CI498" s="175"/>
      <c r="CJ498" s="175"/>
      <c r="CK498" s="175"/>
      <c r="CL498" s="175"/>
      <c r="CM498" s="175"/>
      <c r="CN498" s="175"/>
    </row>
    <row r="499" spans="1:92">
      <c r="A499" s="189" t="s">
        <v>4226</v>
      </c>
      <c r="B499" s="190"/>
      <c r="C499" s="191" t="str">
        <f>IFERROR(VLOOKUP('OT - przykład wodociąg'!$BS499,Słowniki_komponentów!$U$2:$Z$412,4,FALSE),"")</f>
        <v/>
      </c>
      <c r="D499" s="190"/>
      <c r="E499" s="190"/>
      <c r="F499" s="193"/>
      <c r="G499" s="193"/>
      <c r="H499" s="193"/>
      <c r="I499" s="253"/>
      <c r="J499" s="190"/>
      <c r="K499" s="194" t="str">
        <f>IF(Tabela2[[#This Row],[Nazwa komponentu
'[3']]]&lt;&gt;"",VLOOKUP('OT - przykład wodociąg'!$BT499,Słowniki_komponentów!$AC$2:$AH$50,6,FALSE),"")</f>
        <v/>
      </c>
      <c r="L499" s="202"/>
      <c r="M499" s="204"/>
      <c r="N499" s="202"/>
      <c r="O499" s="204">
        <f>'przedmiar - przykład wodociąg'!K507</f>
        <v>0</v>
      </c>
      <c r="P499" s="196" t="str">
        <f>IF(Tabela2[[#This Row],[Nazwa komponentu
'[3']]]&lt;&gt;"",SUM(L499:O499),"")</f>
        <v/>
      </c>
      <c r="Q499" s="190"/>
      <c r="R499" s="193"/>
      <c r="S499" s="193"/>
      <c r="T499" s="193"/>
      <c r="U499" s="190"/>
      <c r="V499" s="192"/>
      <c r="W499" s="197" t="str">
        <f>IFERROR(VLOOKUP('OT - przykład wodociąg'!$BS499,Słowniki_komponentów!$U$2:$Z$412,2,FALSE),"")</f>
        <v/>
      </c>
      <c r="X499" s="194" t="str">
        <f>IF(Tabela2[[#This Row],[Nazwa komponentu
'[3']]]&lt;&gt;"",IF(AND(Tabela2[[#This Row],[Wartość nakładów razem
'[15']]]&lt;3500,OR(MID('OT - przykład wodociąg'!$BS499,1,1)="4",MID('OT - przykład wodociąg'!$BS499,1,1)="5",MID('OT - przykład wodociąg'!$BS499,1,1)="6")),1,'OT - przykład wodociąg'!$BU499),"")</f>
        <v/>
      </c>
      <c r="Y499" s="190"/>
      <c r="Z499" s="190"/>
      <c r="AA499" s="190"/>
      <c r="AB499" s="190"/>
      <c r="AC499" s="198" t="str">
        <f>IF(Tabela2[[#This Row],[Nazwa komponentu
'[3']]]&lt;&gt;"",'OT - przykład wodociąg'!$BU499,"")</f>
        <v/>
      </c>
      <c r="AD499" s="190"/>
      <c r="AE499" s="190"/>
      <c r="AF499" s="190"/>
      <c r="AG499" s="190"/>
      <c r="AH499" s="190"/>
      <c r="AI499" s="190"/>
      <c r="AJ499" s="190"/>
      <c r="AK499" s="190"/>
      <c r="AL499" s="190"/>
      <c r="AM499" s="190"/>
      <c r="AN499" s="190"/>
      <c r="AO499" s="190"/>
      <c r="AP499" s="190"/>
      <c r="AQ499" s="190"/>
      <c r="AR499" s="190"/>
      <c r="AS499" s="190"/>
      <c r="AT499" s="190"/>
      <c r="AU499" s="190"/>
      <c r="AV499" s="242"/>
      <c r="AW499" s="242"/>
      <c r="AX499" s="190"/>
      <c r="AY499" s="190"/>
      <c r="AZ499" s="218"/>
      <c r="BA499" s="190"/>
      <c r="BB499" s="190"/>
      <c r="BC499" s="190"/>
      <c r="BD499" s="190"/>
      <c r="BE499" s="190"/>
      <c r="BF499" s="190"/>
      <c r="BG499" s="198" t="str">
        <f>IF(Tabela2[[#This Row],[Nazwa komponentu
'[3']]]&lt;&gt;"",'OT - przykład wodociąg'!$BS499,"")</f>
        <v/>
      </c>
      <c r="BH499" s="190"/>
      <c r="BI499" s="190"/>
      <c r="BJ499" s="190"/>
      <c r="BK499" s="190"/>
      <c r="BL499" s="190"/>
      <c r="BM499" s="190"/>
      <c r="BN499" s="190"/>
      <c r="BO499" s="190"/>
      <c r="BP499" s="190"/>
      <c r="BQ499" s="190"/>
      <c r="BR499" s="218"/>
      <c r="BS499" s="198" t="str">
        <f t="shared" si="8"/>
        <v/>
      </c>
      <c r="BT499" s="190"/>
      <c r="BU499" s="198" t="str">
        <f>IFERROR(IF(VLOOKUP(BS499,Słowniki_komponentów!$U$1:$Z$476,5,FALSE)="wg tabeli materiałowej",INDEX(Słowniki_komponentów!$AD$2:$AG$50,MATCH(BT499,Słowniki_komponentów!$AC$2:$AC$50,0),MATCH(BQ499,Słowniki_komponentów!$AD$1:$AG$1,0)),VLOOKUP(BS499,Słowniki_komponentów!$U$1:$Z$476,5,FALSE)),"brak wszystkich danych")</f>
        <v>brak wszystkich danych</v>
      </c>
      <c r="BV499" s="205"/>
    </row>
    <row r="500" spans="1:92">
      <c r="A500" s="189" t="s">
        <v>4227</v>
      </c>
      <c r="B500" s="190"/>
      <c r="C500" s="191" t="str">
        <f>IFERROR(VLOOKUP('OT - przykład wodociąg'!$BS500,Słowniki_komponentów!$U$2:$Z$412,4,FALSE),"")</f>
        <v/>
      </c>
      <c r="D500" s="190"/>
      <c r="E500" s="190"/>
      <c r="F500" s="193"/>
      <c r="G500" s="193"/>
      <c r="H500" s="193"/>
      <c r="I500" s="253"/>
      <c r="J500" s="190"/>
      <c r="K500" s="194" t="str">
        <f>IF(Tabela2[[#This Row],[Nazwa komponentu
'[3']]]&lt;&gt;"",VLOOKUP('OT - przykład wodociąg'!$BT500,Słowniki_komponentów!$AC$2:$AH$50,6,FALSE),"")</f>
        <v/>
      </c>
      <c r="L500" s="202"/>
      <c r="M500" s="204"/>
      <c r="N500" s="202"/>
      <c r="O500" s="204">
        <f>'przedmiar - przykład wodociąg'!K508</f>
        <v>0</v>
      </c>
      <c r="P500" s="196" t="str">
        <f>IF(Tabela2[[#This Row],[Nazwa komponentu
'[3']]]&lt;&gt;"",SUM(L500:O500),"")</f>
        <v/>
      </c>
      <c r="Q500" s="190"/>
      <c r="R500" s="193"/>
      <c r="S500" s="193"/>
      <c r="T500" s="193"/>
      <c r="U500" s="190"/>
      <c r="V500" s="192"/>
      <c r="W500" s="197" t="str">
        <f>IFERROR(VLOOKUP('OT - przykład wodociąg'!$BS500,Słowniki_komponentów!$U$2:$Z$412,2,FALSE),"")</f>
        <v/>
      </c>
      <c r="X500" s="194" t="str">
        <f>IF(Tabela2[[#This Row],[Nazwa komponentu
'[3']]]&lt;&gt;"",IF(AND(Tabela2[[#This Row],[Wartość nakładów razem
'[15']]]&lt;3500,OR(MID('OT - przykład wodociąg'!$BS500,1,1)="4",MID('OT - przykład wodociąg'!$BS500,1,1)="5",MID('OT - przykład wodociąg'!$BS500,1,1)="6")),1,'OT - przykład wodociąg'!$BU500),"")</f>
        <v/>
      </c>
      <c r="Y500" s="190"/>
      <c r="Z500" s="190"/>
      <c r="AA500" s="190"/>
      <c r="AB500" s="190"/>
      <c r="AC500" s="198" t="str">
        <f>IF(Tabela2[[#This Row],[Nazwa komponentu
'[3']]]&lt;&gt;"",'OT - przykład wodociąg'!$BU500,"")</f>
        <v/>
      </c>
      <c r="AD500" s="190"/>
      <c r="AE500" s="190"/>
      <c r="AF500" s="190"/>
      <c r="AG500" s="190"/>
      <c r="AH500" s="190"/>
      <c r="AI500" s="190"/>
      <c r="AJ500" s="190"/>
      <c r="AK500" s="190"/>
      <c r="AL500" s="190"/>
      <c r="AM500" s="190"/>
      <c r="AN500" s="190"/>
      <c r="AO500" s="190"/>
      <c r="AP500" s="190"/>
      <c r="AQ500" s="190"/>
      <c r="AR500" s="190"/>
      <c r="AS500" s="190"/>
      <c r="AT500" s="190"/>
      <c r="AU500" s="190"/>
      <c r="AV500" s="242"/>
      <c r="AW500" s="242"/>
      <c r="AX500" s="190"/>
      <c r="AY500" s="190"/>
      <c r="AZ500" s="218"/>
      <c r="BA500" s="190"/>
      <c r="BB500" s="190"/>
      <c r="BC500" s="190"/>
      <c r="BD500" s="190"/>
      <c r="BE500" s="190"/>
      <c r="BF500" s="190"/>
      <c r="BG500" s="198" t="str">
        <f>IF(Tabela2[[#This Row],[Nazwa komponentu
'[3']]]&lt;&gt;"",'OT - przykład wodociąg'!$BS500,"")</f>
        <v/>
      </c>
      <c r="BH500" s="190"/>
      <c r="BI500" s="190"/>
      <c r="BJ500" s="190"/>
      <c r="BK500" s="190"/>
      <c r="BL500" s="190"/>
      <c r="BM500" s="190"/>
      <c r="BN500" s="190"/>
      <c r="BO500" s="190"/>
      <c r="BP500" s="190"/>
      <c r="BQ500" s="190"/>
      <c r="BR500" s="218"/>
      <c r="BS500" s="198" t="str">
        <f t="shared" si="8"/>
        <v/>
      </c>
      <c r="BT500" s="190"/>
      <c r="BU500" s="198" t="str">
        <f>IFERROR(IF(VLOOKUP(BS500,Słowniki_komponentów!$U$1:$Z$476,5,FALSE)="wg tabeli materiałowej",INDEX(Słowniki_komponentów!$AD$2:$AG$50,MATCH(BT500,Słowniki_komponentów!$AC$2:$AC$50,0),MATCH(BQ500,Słowniki_komponentów!$AD$1:$AG$1,0)),VLOOKUP(BS500,Słowniki_komponentów!$U$1:$Z$476,5,FALSE)),"brak wszystkich danych")</f>
        <v>brak wszystkich danych</v>
      </c>
      <c r="BV500" s="205"/>
    </row>
    <row r="501" spans="1:92">
      <c r="F501" s="105"/>
      <c r="G501" s="106"/>
      <c r="H501" s="105"/>
      <c r="I501" s="92"/>
      <c r="J501" s="92"/>
      <c r="K501" s="105"/>
      <c r="Q501" s="92"/>
      <c r="R501" s="105"/>
      <c r="S501" s="107"/>
      <c r="T501" s="105"/>
      <c r="U501" s="92"/>
      <c r="V501" s="108"/>
      <c r="W501" s="105"/>
      <c r="BK501" s="98"/>
      <c r="BL501" s="98"/>
      <c r="BM501" s="98"/>
      <c r="BV501" s="98"/>
    </row>
    <row r="502" spans="1:92">
      <c r="BK502" s="98"/>
      <c r="BL502" s="98"/>
      <c r="BM502" s="98"/>
      <c r="BV502" s="98"/>
    </row>
    <row r="503" spans="1:92">
      <c r="BK503" s="98"/>
      <c r="BL503" s="98"/>
      <c r="BM503" s="98"/>
      <c r="BV503" s="98"/>
    </row>
    <row r="504" spans="1:92">
      <c r="BK504" s="98"/>
      <c r="BL504" s="98"/>
      <c r="BM504" s="98"/>
      <c r="BV504" s="98"/>
    </row>
    <row r="505" spans="1:92">
      <c r="BK505" s="98"/>
      <c r="BL505" s="98"/>
      <c r="BM505" s="98"/>
      <c r="BV505" s="98"/>
    </row>
    <row r="506" spans="1:92">
      <c r="BK506" s="98"/>
      <c r="BL506" s="98"/>
      <c r="BM506" s="98"/>
      <c r="BV506" s="98"/>
    </row>
  </sheetData>
  <sheetProtection sort="0" autoFilter="0" pivotTables="0"/>
  <phoneticPr fontId="3" type="noConversion"/>
  <conditionalFormatting sqref="C5">
    <cfRule type="expression" dxfId="85" priority="15" stopIfTrue="1">
      <formula>LEN(C5)&gt;100</formula>
    </cfRule>
  </conditionalFormatting>
  <conditionalFormatting sqref="C11">
    <cfRule type="expression" dxfId="84" priority="10" stopIfTrue="1">
      <formula>LEN(C11)&gt;100</formula>
    </cfRule>
  </conditionalFormatting>
  <conditionalFormatting sqref="E11">
    <cfRule type="expression" dxfId="83" priority="9" stopIfTrue="1">
      <formula>LEN(E11)&gt;100</formula>
    </cfRule>
  </conditionalFormatting>
  <conditionalFormatting sqref="D6 C6:C8">
    <cfRule type="expression" dxfId="82" priority="7" stopIfTrue="1">
      <formula>LEN(C6)&gt;100</formula>
    </cfRule>
  </conditionalFormatting>
  <conditionalFormatting sqref="E7">
    <cfRule type="expression" dxfId="81" priority="5" stopIfTrue="1">
      <formula>LEN(E7)&gt;100</formula>
    </cfRule>
  </conditionalFormatting>
  <conditionalFormatting sqref="E8">
    <cfRule type="expression" dxfId="80" priority="4" stopIfTrue="1">
      <formula>LEN(E8)&gt;100</formula>
    </cfRule>
  </conditionalFormatting>
  <conditionalFormatting sqref="A4:A500">
    <cfRule type="duplicateValues" dxfId="79" priority="26"/>
  </conditionalFormatting>
  <dataValidations count="1">
    <dataValidation operator="equal" allowBlank="1" showInputMessage="1" showErrorMessage="1" sqref="C4:C500"/>
  </dataValidations>
  <pageMargins left="0.7" right="0.7" top="0.75" bottom="0.75" header="0.3" footer="0.3"/>
  <pageSetup paperSize="9" orientation="portrait" r:id="rId1"/>
  <colBreaks count="1" manualBreakCount="1">
    <brk id="24" max="1048575" man="1"/>
  </colBreaks>
  <legacyDrawing r:id="rId2"/>
  <tableParts count="1">
    <tablePart r:id="rId3"/>
  </tableParts>
  <extLst>
    <ext xmlns:x14="http://schemas.microsoft.com/office/spreadsheetml/2009/9/main" uri="{CCE6A557-97BC-4b89-ADB6-D9C93CAAB3DF}">
      <x14:dataValidations xmlns:xm="http://schemas.microsoft.com/office/excel/2006/main" count="26">
        <x14:dataValidation type="list" allowBlank="1" showInputMessage="1" showErrorMessage="1">
          <x14:formula1>
            <xm:f>Słowniki_Asset!$A$2:$A$5</xm:f>
          </x14:formula1>
          <xm:sqref>BA270:BA500</xm:sqref>
        </x14:dataValidation>
        <x14:dataValidation type="list" allowBlank="1" showInputMessage="1" showErrorMessage="1">
          <x14:formula1>
            <xm:f>Słowniki_Aq!$F$2:$F$256</xm:f>
          </x14:formula1>
          <xm:sqref>R4:R500</xm:sqref>
        </x14:dataValidation>
        <x14:dataValidation type="list" allowBlank="1" showInputMessage="1" showErrorMessage="1">
          <x14:formula1>
            <xm:f>Słowniki_Aq!$G$2:$G$455</xm:f>
          </x14:formula1>
          <xm:sqref>S4:S500</xm:sqref>
        </x14:dataValidation>
        <x14:dataValidation type="list" allowBlank="1" showInputMessage="1" showErrorMessage="1">
          <x14:formula1>
            <xm:f>Słowniki_Aq!$D$2:$D$103</xm:f>
          </x14:formula1>
          <xm:sqref>J4:J500</xm:sqref>
        </x14:dataValidation>
        <x14:dataValidation type="list" allowBlank="1" showInputMessage="1" showErrorMessage="1">
          <x14:formula1>
            <xm:f>OFFSET(Słowniki_komponentów!$A$2,0,0,COUNTA(Słowniki_komponentów!$A$2:$A$51),1)</xm:f>
          </x14:formula1>
          <xm:sqref>BQ4:BQ500</xm:sqref>
        </x14:dataValidation>
        <x14:dataValidation type="list" allowBlank="1" showInputMessage="1" showErrorMessage="1">
          <x14:formula1>
            <xm:f>OFFSET(Słowniki_Asset!$A$2,0,0,COUNTA(Słowniki_Asset!$A$2:$A$29))</xm:f>
          </x14:formula1>
          <xm:sqref>BA4:BA269</xm:sqref>
        </x14:dataValidation>
        <x14:dataValidation type="list" allowBlank="1" showInputMessage="1" showErrorMessage="1">
          <x14:formula1>
            <xm:f>OFFSET(Słowniki_Asset!$A$1,1,MATCH($BA4,Słowniki_Asset!$A$1:$E$1,0)-1,COUNTA(OFFSET(Słowniki_Asset!$A$1,1,MATCH($BA4,Słowniki_Asset!$A$1:$E$1,0)-1,50,1)))</xm:f>
          </x14:formula1>
          <xm:sqref>BB4:BB500</xm:sqref>
        </x14:dataValidation>
        <x14:dataValidation type="list" allowBlank="1" showInputMessage="1" showErrorMessage="1">
          <x14:formula1>
            <xm:f>OFFSET(Słowniki_komponentów!$AC$2,0,0,COUNTA(Słowniki_komponentów!$AC$2:$AC$49))</xm:f>
          </x14:formula1>
          <xm:sqref>BT4:BT500</xm:sqref>
        </x14:dataValidation>
        <x14:dataValidation type="list" allowBlank="1" showInputMessage="1" showErrorMessage="1">
          <x14:formula1>
            <xm:f>OFFSET(Słowniki_Aq!$O$2,0,0,COUNTA(Słowniki_Aq!$O$2:$O$30))</xm:f>
          </x14:formula1>
          <xm:sqref>BH4:BH500</xm:sqref>
        </x14:dataValidation>
        <x14:dataValidation type="list" allowBlank="1" showInputMessage="1" showErrorMessage="1">
          <x14:formula1>
            <xm:f>OFFSET(Słowniki_komponentów!$AJ$2,0,0,COUNTA(Słowniki_komponentów!$AJ$2:$AJ$102))</xm:f>
          </x14:formula1>
          <xm:sqref>BJ4:BJ500</xm:sqref>
        </x14:dataValidation>
        <x14:dataValidation type="list" allowBlank="1" showInputMessage="1" showErrorMessage="1">
          <x14:formula1>
            <xm:f>OFFSET(Słowniki_komponentów!$AL$2,0,0,COUNTA(Słowniki_komponentów!$AL$2:$AL$20))</xm:f>
          </x14:formula1>
          <xm:sqref>BL4:BL500</xm:sqref>
        </x14:dataValidation>
        <x14:dataValidation type="list" allowBlank="1" showInputMessage="1" showErrorMessage="1">
          <x14:formula1>
            <xm:f>OFFSET(Słowniki_komponentów!$AK$2,0,0,COUNTA(Słowniki_komponentów!$AK$2:$AK$35))</xm:f>
          </x14:formula1>
          <xm:sqref>BK4:BK500</xm:sqref>
        </x14:dataValidation>
        <x14:dataValidation type="list" allowBlank="1" showInputMessage="1" showErrorMessage="1">
          <x14:formula1>
            <xm:f>Słowniki_Aq!$H$2:$H$27</xm:f>
          </x14:formula1>
          <xm:sqref>T4:T500</xm:sqref>
        </x14:dataValidation>
        <x14:dataValidation type="list" allowBlank="1" showInputMessage="1" showErrorMessage="1">
          <x14:formula1>
            <xm:f>Słowniki_Aq!$A$2:$A$32</xm:f>
          </x14:formula1>
          <xm:sqref>F4:F500</xm:sqref>
        </x14:dataValidation>
        <x14:dataValidation type="list" allowBlank="1" showInputMessage="1" showErrorMessage="1">
          <x14:formula1>
            <xm:f>Słowniki_Aq!$B$2:$B$3</xm:f>
          </x14:formula1>
          <xm:sqref>G4:G500</xm:sqref>
        </x14:dataValidation>
        <x14:dataValidation type="list" allowBlank="1" showInputMessage="1" showErrorMessage="1">
          <x14:formula1>
            <xm:f>Słowniki_Aq!$J$2:$J$898</xm:f>
          </x14:formula1>
          <xm:sqref>V4:V500</xm:sqref>
        </x14:dataValidation>
        <x14:dataValidation type="list" allowBlank="1" showInputMessage="1" showErrorMessage="1">
          <x14:formula1>
            <xm:f>OFFSET(Słowniki_komponentów!$B$1,1,MATCH($BQ4,Słowniki_komponentów!$B$1:$R$1,0)-1,COUNTA(OFFSET(Słowniki_komponentów!$B$1,1,MATCH($BQ4,Słowniki_komponentów!$B$1:$R$1,0)-1,50,1)))</xm:f>
          </x14:formula1>
          <xm:sqref>BR4:BR500</xm:sqref>
        </x14:dataValidation>
        <x14:dataValidation type="list" allowBlank="1" showInputMessage="1" showErrorMessage="1">
          <x14:formula1>
            <xm:f>OFFSET(Słowniki_Asset!$F$1,1,MATCH($BA4,Słowniki_Asset!$F$1:$J$1,0)-1,COUNTA(OFFSET(Słowniki_Asset!$F$1,1,MATCH($BA4,Słowniki_Asset!$F$1:$J$1,0)-1,50,1)))</xm:f>
          </x14:formula1>
          <xm:sqref>BC4:BC500</xm:sqref>
        </x14:dataValidation>
        <x14:dataValidation type="list" allowBlank="1" showInputMessage="1" showErrorMessage="1">
          <x14:formula1>
            <xm:f>Słowniki_Aq!$K$2:$K$7</xm:f>
          </x14:formula1>
          <xm:sqref>BF4:BF500</xm:sqref>
        </x14:dataValidation>
        <x14:dataValidation type="list" allowBlank="1" showInputMessage="1" showErrorMessage="1">
          <x14:formula1>
            <xm:f>OFFSET(Słowniki_Aq!$L$2,0,0,COUNTA(Słowniki_Aq!$L$2:$L$30))</xm:f>
          </x14:formula1>
          <xm:sqref>AL4:AL500</xm:sqref>
        </x14:dataValidation>
        <x14:dataValidation type="list" allowBlank="1" showInputMessage="1" showErrorMessage="1">
          <x14:formula1>
            <xm:f>OFFSET(Słowniki_Aq!$N$2,0,0,COUNTA(Słowniki_Aq!$N$2:$N$27))</xm:f>
          </x14:formula1>
          <xm:sqref>AF4:AF500</xm:sqref>
        </x14:dataValidation>
        <x14:dataValidation type="list" allowBlank="1" showInputMessage="1" showErrorMessage="1">
          <x14:formula1>
            <xm:f>Słowniki_Aq!$C$2:$C$16</xm:f>
          </x14:formula1>
          <xm:sqref>H4:H500</xm:sqref>
        </x14:dataValidation>
        <x14:dataValidation type="list" allowBlank="1" showInputMessage="1" showErrorMessage="1">
          <x14:formula1>
            <xm:f>Słowniki_Aq!$P$2:$P$555</xm:f>
          </x14:formula1>
          <xm:sqref>B7:B500</xm:sqref>
        </x14:dataValidation>
        <x14:dataValidation type="list" allowBlank="1" showInputMessage="1" showErrorMessage="1">
          <x14:formula1>
            <xm:f>Słowniki_Aq!$M$2:$M$6</xm:f>
          </x14:formula1>
          <xm:sqref>AN4:AN500</xm:sqref>
        </x14:dataValidation>
        <x14:dataValidation type="list" allowBlank="1" showInputMessage="1" showErrorMessage="1">
          <x14:formula1>
            <xm:f>OFFSET(Słowniki_Asset!$K$2,0,0,COUNTA(Słowniki_Asset!$K$2:$K$110))</xm:f>
          </x14:formula1>
          <xm:sqref>BD4:BD500</xm:sqref>
        </x14:dataValidation>
        <x14:dataValidation type="list" allowBlank="1" showInputMessage="1" showErrorMessage="1">
          <x14:formula1>
            <xm:f>[1]Słowniki_Aq!#REF!</xm:f>
          </x14:formula1>
          <xm:sqref>B4:B6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tabSelected="1" zoomScale="90" zoomScaleNormal="90" workbookViewId="0">
      <selection activeCell="I20" sqref="I20"/>
    </sheetView>
  </sheetViews>
  <sheetFormatPr defaultRowHeight="15"/>
  <cols>
    <col min="1" max="1" width="6.28515625" style="249" customWidth="1"/>
    <col min="2" max="2" width="12.28515625" customWidth="1"/>
    <col min="3" max="3" width="22" customWidth="1"/>
    <col min="4" max="4" width="23.140625" customWidth="1"/>
    <col min="5" max="5" width="22.85546875" bestFit="1" customWidth="1"/>
    <col min="6" max="6" width="10.7109375" style="284" customWidth="1"/>
    <col min="7" max="7" width="13.5703125" customWidth="1"/>
    <col min="8" max="8" width="15.5703125" customWidth="1"/>
    <col min="9" max="9" width="14.28515625" customWidth="1"/>
    <col min="10" max="10" width="11.5703125" customWidth="1"/>
    <col min="11" max="11" width="12.28515625" customWidth="1"/>
  </cols>
  <sheetData>
    <row r="1" spans="1:11" ht="57.75" customHeight="1">
      <c r="A1" s="267" t="s">
        <v>4346</v>
      </c>
      <c r="B1" s="267" t="s">
        <v>4347</v>
      </c>
      <c r="C1" s="267" t="s">
        <v>4353</v>
      </c>
      <c r="D1" s="268" t="s">
        <v>4359</v>
      </c>
      <c r="E1" s="267" t="s">
        <v>4366</v>
      </c>
      <c r="F1" s="269" t="s">
        <v>4354</v>
      </c>
      <c r="G1" s="268" t="s">
        <v>4356</v>
      </c>
      <c r="H1" s="269" t="s">
        <v>4357</v>
      </c>
      <c r="I1" s="268" t="s">
        <v>4355</v>
      </c>
      <c r="J1" s="268" t="s">
        <v>4367</v>
      </c>
      <c r="K1" s="268" t="s">
        <v>4360</v>
      </c>
    </row>
    <row r="2" spans="1:11" ht="25.5">
      <c r="A2" s="278" t="s">
        <v>4386</v>
      </c>
      <c r="B2" s="277" t="s">
        <v>4377</v>
      </c>
      <c r="C2" s="278" t="str">
        <f>'OT - przykład wodociąg'!C4</f>
        <v>Przewód wodociągowy</v>
      </c>
      <c r="D2" s="279"/>
      <c r="E2" s="279" t="str">
        <f>'OT - przykład wodociąg'!E4</f>
        <v>Poznań, Morasko, ul. Wietrzna dz. 314/1</v>
      </c>
      <c r="F2" s="279" t="s">
        <v>47</v>
      </c>
      <c r="G2" s="290">
        <f>'OT - przykład wodociąg'!J4</f>
        <v>125</v>
      </c>
      <c r="H2" s="280" t="str">
        <f>'OT - przykład wodociąg'!K4</f>
        <v>PE100*0049</v>
      </c>
      <c r="I2" s="293">
        <f>'OT - przykład wodociąg'!I4</f>
        <v>132.5</v>
      </c>
      <c r="J2" s="281"/>
      <c r="K2" s="282">
        <f>ROUND(SUM(K3:K16),2)</f>
        <v>0</v>
      </c>
    </row>
    <row r="3" spans="1:11" s="276" customFormat="1" ht="25.5">
      <c r="A3" s="274">
        <v>1</v>
      </c>
      <c r="B3" s="262" t="s">
        <v>4404</v>
      </c>
      <c r="C3" s="274"/>
      <c r="D3" s="289" t="s">
        <v>4672</v>
      </c>
      <c r="E3" s="261"/>
      <c r="F3" s="261"/>
      <c r="G3" s="261"/>
      <c r="H3" s="265"/>
      <c r="I3" s="283"/>
      <c r="J3" s="275"/>
      <c r="K3" s="275"/>
    </row>
    <row r="4" spans="1:11">
      <c r="A4" s="287" t="s">
        <v>4336</v>
      </c>
      <c r="B4" s="262"/>
      <c r="C4" s="274"/>
      <c r="D4" s="286" t="s">
        <v>4395</v>
      </c>
      <c r="E4" s="261"/>
      <c r="F4" s="261" t="s">
        <v>47</v>
      </c>
      <c r="G4" s="261"/>
      <c r="H4" s="265"/>
      <c r="I4" s="283">
        <f>pomocnicze!K8</f>
        <v>132.5</v>
      </c>
      <c r="J4" s="275"/>
      <c r="K4" s="275">
        <f>ROUND(J4*I4,2)</f>
        <v>0</v>
      </c>
    </row>
    <row r="5" spans="1:11">
      <c r="A5" s="287" t="s">
        <v>4335</v>
      </c>
      <c r="B5" s="262"/>
      <c r="C5" s="274"/>
      <c r="D5" s="286" t="s">
        <v>4675</v>
      </c>
      <c r="E5" s="261"/>
      <c r="F5" s="263" t="s">
        <v>53</v>
      </c>
      <c r="G5" s="261"/>
      <c r="H5" s="265"/>
      <c r="I5" s="283">
        <f>pomocnicze!K10</f>
        <v>1</v>
      </c>
      <c r="J5" s="275"/>
      <c r="K5" s="275">
        <f>ROUND(J5*I5,2)</f>
        <v>0</v>
      </c>
    </row>
    <row r="6" spans="1:11">
      <c r="A6" s="287" t="s">
        <v>4348</v>
      </c>
      <c r="B6" s="262"/>
      <c r="C6" s="274"/>
      <c r="D6" s="286" t="s">
        <v>4676</v>
      </c>
      <c r="E6" s="261"/>
      <c r="F6" s="263" t="s">
        <v>53</v>
      </c>
      <c r="G6" s="261"/>
      <c r="H6" s="265"/>
      <c r="I6" s="283">
        <f>pomocnicze!K11</f>
        <v>1</v>
      </c>
      <c r="J6" s="275"/>
      <c r="K6" s="275">
        <f>ROUND(J6*I6,2)</f>
        <v>0</v>
      </c>
    </row>
    <row r="7" spans="1:11" ht="25.5">
      <c r="A7" s="274">
        <v>2</v>
      </c>
      <c r="B7" s="262" t="s">
        <v>4404</v>
      </c>
      <c r="C7" s="274"/>
      <c r="D7" s="289" t="s">
        <v>4673</v>
      </c>
      <c r="E7" s="261"/>
      <c r="F7" s="263"/>
      <c r="G7" s="261"/>
      <c r="H7" s="265"/>
      <c r="I7" s="283"/>
      <c r="J7" s="275"/>
      <c r="K7" s="275"/>
    </row>
    <row r="8" spans="1:11">
      <c r="A8" s="287" t="s">
        <v>4337</v>
      </c>
      <c r="B8" s="262"/>
      <c r="C8" s="274"/>
      <c r="D8" s="286" t="s">
        <v>4396</v>
      </c>
      <c r="E8" s="261"/>
      <c r="F8" s="261" t="s">
        <v>47</v>
      </c>
      <c r="G8" s="261"/>
      <c r="H8" s="265"/>
      <c r="I8" s="283">
        <f>pomocnicze!K13</f>
        <v>28.5</v>
      </c>
      <c r="J8" s="275"/>
      <c r="K8" s="275">
        <f t="shared" ref="K8:K9" si="0">ROUND(J8*I8,2)</f>
        <v>0</v>
      </c>
    </row>
    <row r="9" spans="1:11">
      <c r="A9" s="287" t="s">
        <v>4338</v>
      </c>
      <c r="B9" s="262"/>
      <c r="C9" s="274"/>
      <c r="D9" s="286" t="s">
        <v>4380</v>
      </c>
      <c r="E9" s="261"/>
      <c r="F9" s="263" t="s">
        <v>53</v>
      </c>
      <c r="G9" s="261"/>
      <c r="H9" s="265"/>
      <c r="I9" s="283">
        <f>pomocnicze!K14</f>
        <v>5</v>
      </c>
      <c r="J9" s="275"/>
      <c r="K9" s="275">
        <f t="shared" si="0"/>
        <v>0</v>
      </c>
    </row>
    <row r="10" spans="1:11" s="276" customFormat="1">
      <c r="A10" s="274">
        <v>4</v>
      </c>
      <c r="B10" s="262" t="s">
        <v>4379</v>
      </c>
      <c r="C10" s="274"/>
      <c r="D10" s="289" t="s">
        <v>4327</v>
      </c>
      <c r="E10" s="261"/>
      <c r="F10" s="263"/>
      <c r="G10" s="261"/>
      <c r="H10" s="265"/>
      <c r="I10" s="283"/>
      <c r="J10" s="275"/>
      <c r="K10" s="275"/>
    </row>
    <row r="11" spans="1:11">
      <c r="A11" s="287" t="s">
        <v>4387</v>
      </c>
      <c r="B11" s="262"/>
      <c r="C11" s="274"/>
      <c r="D11" s="286" t="s">
        <v>4363</v>
      </c>
      <c r="E11" s="261"/>
      <c r="F11" s="263" t="s">
        <v>44</v>
      </c>
      <c r="G11" s="261"/>
      <c r="H11" s="265"/>
      <c r="I11" s="283">
        <f>pomocnicze!K16</f>
        <v>182</v>
      </c>
      <c r="J11" s="275"/>
      <c r="K11" s="275">
        <f t="shared" ref="K11:K17" si="1">ROUND(J11*I11,2)</f>
        <v>0</v>
      </c>
    </row>
    <row r="12" spans="1:11">
      <c r="A12" s="287" t="s">
        <v>4401</v>
      </c>
      <c r="B12" s="262"/>
      <c r="C12" s="274"/>
      <c r="D12" s="286" t="s">
        <v>4388</v>
      </c>
      <c r="E12" s="261"/>
      <c r="F12" s="263" t="s">
        <v>44</v>
      </c>
      <c r="G12" s="261"/>
      <c r="H12" s="265"/>
      <c r="I12" s="283">
        <f>pomocnicze!K17</f>
        <v>223.5</v>
      </c>
      <c r="J12" s="275"/>
      <c r="K12" s="275">
        <f t="shared" si="1"/>
        <v>0</v>
      </c>
    </row>
    <row r="13" spans="1:11">
      <c r="A13" s="287" t="s">
        <v>4629</v>
      </c>
      <c r="B13" s="262"/>
      <c r="C13" s="274"/>
      <c r="D13" s="286" t="s">
        <v>4389</v>
      </c>
      <c r="E13" s="261"/>
      <c r="F13" s="263" t="s">
        <v>44</v>
      </c>
      <c r="G13" s="261"/>
      <c r="H13" s="265"/>
      <c r="I13" s="283">
        <f>pomocnicze!K18</f>
        <v>597.5</v>
      </c>
      <c r="J13" s="275"/>
      <c r="K13" s="275">
        <f t="shared" si="1"/>
        <v>0</v>
      </c>
    </row>
    <row r="14" spans="1:11" ht="25.5">
      <c r="A14" s="287" t="s">
        <v>4630</v>
      </c>
      <c r="B14" s="262"/>
      <c r="C14" s="274"/>
      <c r="D14" s="286" t="s">
        <v>4390</v>
      </c>
      <c r="E14" s="261"/>
      <c r="F14" s="263" t="s">
        <v>44</v>
      </c>
      <c r="G14" s="261"/>
      <c r="H14" s="265"/>
      <c r="I14" s="283">
        <f>pomocnicze!K19</f>
        <v>13.5</v>
      </c>
      <c r="J14" s="275"/>
      <c r="K14" s="275">
        <f t="shared" si="1"/>
        <v>0</v>
      </c>
    </row>
    <row r="15" spans="1:11" s="276" customFormat="1" ht="25.5">
      <c r="A15" s="274">
        <v>5</v>
      </c>
      <c r="B15" s="262" t="s">
        <v>4378</v>
      </c>
      <c r="C15" s="274"/>
      <c r="D15" s="289" t="s">
        <v>4634</v>
      </c>
      <c r="E15" s="261"/>
      <c r="F15" s="261" t="s">
        <v>47</v>
      </c>
      <c r="G15" s="261"/>
      <c r="H15" s="265"/>
      <c r="I15" s="283">
        <f>pomocnicze!K20</f>
        <v>108</v>
      </c>
      <c r="J15" s="275"/>
      <c r="K15" s="275">
        <f t="shared" si="1"/>
        <v>0</v>
      </c>
    </row>
    <row r="16" spans="1:11" s="276" customFormat="1" ht="25.5">
      <c r="A16" s="274">
        <v>6</v>
      </c>
      <c r="B16" s="262" t="s">
        <v>4404</v>
      </c>
      <c r="C16" s="274"/>
      <c r="D16" s="289" t="s">
        <v>4668</v>
      </c>
      <c r="E16" s="261"/>
      <c r="F16" s="263" t="s">
        <v>53</v>
      </c>
      <c r="G16" s="261"/>
      <c r="H16" s="265"/>
      <c r="I16" s="283">
        <f>pomocnicze!K21</f>
        <v>1</v>
      </c>
      <c r="J16" s="275"/>
      <c r="K16" s="275">
        <f t="shared" ref="K16" si="2">ROUND(J16*I16,2)</f>
        <v>0</v>
      </c>
    </row>
    <row r="17" spans="1:11" ht="25.5">
      <c r="A17" s="278" t="s">
        <v>4402</v>
      </c>
      <c r="B17" s="277" t="s">
        <v>4636</v>
      </c>
      <c r="C17" s="278" t="str">
        <f>'OT - przykład wodociąg'!C5</f>
        <v xml:space="preserve">Studzienka wodomierzowa </v>
      </c>
      <c r="D17" s="292" t="s">
        <v>4669</v>
      </c>
      <c r="E17" s="291" t="str">
        <f>'OT - przykład wodociąg'!E5</f>
        <v>Poznań, Morasko, ul. Wietrzna dz. 314/1</v>
      </c>
      <c r="F17" s="279" t="s">
        <v>53</v>
      </c>
      <c r="G17" s="290">
        <v>425</v>
      </c>
      <c r="H17" s="280" t="str">
        <f>'OT - przykład wodociąg'!K5</f>
        <v>Żeliwne sferoidalne*0043</v>
      </c>
      <c r="I17" s="293">
        <f>'OT - przykład wodociąg'!I5</f>
        <v>1</v>
      </c>
      <c r="J17" s="281"/>
      <c r="K17" s="282">
        <f t="shared" si="1"/>
        <v>0</v>
      </c>
    </row>
  </sheetData>
  <dataValidations count="1">
    <dataValidation operator="equal" allowBlank="1" showInputMessage="1" showErrorMessage="1" sqref="E17 A2:C17"/>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[2]Słowniki_Aq!#REF!</xm:f>
          </x14:formula1>
          <xm:sqref>G3:G16</xm:sqref>
        </x14:dataValidation>
        <x14:dataValidation type="list" allowBlank="1" showInputMessage="1" showErrorMessage="1">
          <x14:formula1>
            <xm:f>Słowniki_Aq!$C$2:$C$19</xm:f>
          </x14:formula1>
          <xm:sqref>F2:F17</xm:sqref>
        </x14:dataValidation>
        <x14:dataValidation type="list" allowBlank="1" showInputMessage="1" showErrorMessage="1">
          <x14:formula1>
            <xm:f>Słowniki_Aq!$E$2:$E$31</xm:f>
          </x14:formula1>
          <xm:sqref>H2:H17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2</vt:i4>
      </vt:variant>
    </vt:vector>
  </HeadingPairs>
  <TitlesOfParts>
    <vt:vector size="13" baseType="lpstr">
      <vt:lpstr>Wyjaśnienia - Dokumentacja Proj</vt:lpstr>
      <vt:lpstr>Preambuła - Dokumentacja Proj.</vt:lpstr>
      <vt:lpstr>Słowniki_komponentów</vt:lpstr>
      <vt:lpstr>Preambuła - przykład dla wodoc </vt:lpstr>
      <vt:lpstr>Wartość ŚT</vt:lpstr>
      <vt:lpstr>Słowniki_Aq</vt:lpstr>
      <vt:lpstr>Słowniki_Asset</vt:lpstr>
      <vt:lpstr>OT - przykład wodociąg</vt:lpstr>
      <vt:lpstr>przedmiar - przykład wodociąg</vt:lpstr>
      <vt:lpstr>Harmonogram - przykład wodociąg</vt:lpstr>
      <vt:lpstr>pomocnicze</vt:lpstr>
      <vt:lpstr>pomocnicze!Obszar_wydruku</vt:lpstr>
      <vt:lpstr>pomocnicze!Tytuły_wydruku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Marcin71</dc:creator>
  <cp:lastModifiedBy>Jerzy Czapliński</cp:lastModifiedBy>
  <cp:lastPrinted>2013-08-12T07:31:57Z</cp:lastPrinted>
  <dcterms:created xsi:type="dcterms:W3CDTF">2013-04-25T19:44:39Z</dcterms:created>
  <dcterms:modified xsi:type="dcterms:W3CDTF">2017-04-19T10:46:30Z</dcterms:modified>
</cp:coreProperties>
</file>